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fp-rk-c-2020\"/>
    </mc:Choice>
  </mc:AlternateContent>
  <xr:revisionPtr revIDLastSave="0" documentId="13_ncr:1_{7B67D443-C344-4192-A84F-D07B15F173E8}" xr6:coauthVersionLast="45" xr6:coauthVersionMax="45" xr10:uidLastSave="{00000000-0000-0000-0000-000000000000}"/>
  <bookViews>
    <workbookView xWindow="2280" yWindow="4110" windowWidth="21600" windowHeight="11505" activeTab="2" xr2:uid="{70AF07F5-B566-4188-A5F9-AA8B127A17AD}"/>
  </bookViews>
  <sheets>
    <sheet name="Value" sheetId="1" r:id="rId1"/>
    <sheet name="Cost" sheetId="2" r:id="rId2"/>
    <sheet name="Hasi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3" l="1"/>
  <c r="E17" i="3"/>
  <c r="E18" i="3"/>
  <c r="E19" i="3"/>
  <c r="E20" i="3"/>
  <c r="E21" i="3"/>
  <c r="E22" i="3"/>
  <c r="E23" i="3"/>
  <c r="E16" i="3"/>
  <c r="D17" i="3"/>
  <c r="D18" i="3"/>
  <c r="D19" i="3"/>
  <c r="D20" i="3"/>
  <c r="D21" i="3"/>
  <c r="D22" i="3"/>
  <c r="D23" i="3"/>
  <c r="D16" i="3"/>
  <c r="K12" i="3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B36" i="2"/>
  <c r="B37" i="2"/>
  <c r="B38" i="2"/>
  <c r="B39" i="2"/>
  <c r="B40" i="2"/>
  <c r="B41" i="2"/>
  <c r="B35" i="2"/>
  <c r="B34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J34" i="2" l="1"/>
  <c r="K34" i="2" s="1"/>
  <c r="F13" i="2"/>
  <c r="K13" i="2" s="1"/>
  <c r="F19" i="2"/>
  <c r="J38" i="2"/>
  <c r="K38" i="2" s="1"/>
  <c r="J35" i="2"/>
  <c r="K35" i="2" s="1"/>
  <c r="J36" i="2"/>
  <c r="K36" i="2" s="1"/>
  <c r="F15" i="2"/>
  <c r="F18" i="2"/>
  <c r="F17" i="2"/>
  <c r="J37" i="2"/>
  <c r="K37" i="2" s="1"/>
  <c r="J40" i="2"/>
  <c r="K40" i="2" s="1"/>
  <c r="J39" i="2"/>
  <c r="K39" i="2" s="1"/>
  <c r="J41" i="2"/>
  <c r="K41" i="2" s="1"/>
  <c r="F14" i="2"/>
  <c r="F16" i="2"/>
  <c r="F12" i="2"/>
  <c r="J18" i="2" s="1"/>
  <c r="M13" i="2" l="1"/>
  <c r="M15" i="2"/>
  <c r="M14" i="2"/>
  <c r="K15" i="2"/>
  <c r="L13" i="2"/>
  <c r="L15" i="2"/>
  <c r="L14" i="2"/>
  <c r="K14" i="2"/>
  <c r="P18" i="2"/>
  <c r="P14" i="2"/>
  <c r="P15" i="2"/>
  <c r="P13" i="2"/>
  <c r="M18" i="2"/>
  <c r="L18" i="2"/>
  <c r="K18" i="2"/>
  <c r="O14" i="2"/>
  <c r="M17" i="2"/>
  <c r="O18" i="2"/>
  <c r="K17" i="2"/>
  <c r="O13" i="2"/>
  <c r="O17" i="2"/>
  <c r="L17" i="2"/>
  <c r="O15" i="2"/>
  <c r="P17" i="2"/>
  <c r="N17" i="2"/>
  <c r="L16" i="2"/>
  <c r="N13" i="2"/>
  <c r="K16" i="2"/>
  <c r="N18" i="2"/>
  <c r="N14" i="2"/>
  <c r="O16" i="2"/>
  <c r="N16" i="2"/>
  <c r="M16" i="2"/>
  <c r="P16" i="2"/>
  <c r="N15" i="2"/>
  <c r="J17" i="2"/>
  <c r="M12" i="2"/>
  <c r="L12" i="2"/>
  <c r="K12" i="2"/>
  <c r="J12" i="2"/>
  <c r="J14" i="2"/>
  <c r="O12" i="2"/>
  <c r="N12" i="2"/>
  <c r="P12" i="2"/>
  <c r="J16" i="2"/>
  <c r="J13" i="2"/>
  <c r="J15" i="2"/>
  <c r="L19" i="2"/>
  <c r="Q19" i="2"/>
  <c r="Q16" i="2"/>
  <c r="Q13" i="2"/>
  <c r="P19" i="2"/>
  <c r="O19" i="2"/>
  <c r="N19" i="2"/>
  <c r="M19" i="2"/>
  <c r="Q17" i="2"/>
  <c r="Q14" i="2"/>
  <c r="K19" i="2"/>
  <c r="J19" i="2"/>
  <c r="Q18" i="2"/>
  <c r="Q15" i="2"/>
  <c r="Q12" i="2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35" i="1"/>
  <c r="E35" i="1"/>
  <c r="F35" i="1"/>
  <c r="G35" i="1"/>
  <c r="H35" i="1"/>
  <c r="I35" i="1"/>
  <c r="B36" i="1"/>
  <c r="B37" i="1"/>
  <c r="B38" i="1"/>
  <c r="B39" i="1"/>
  <c r="B40" i="1"/>
  <c r="B41" i="1"/>
  <c r="B42" i="1"/>
  <c r="C36" i="1"/>
  <c r="C37" i="1"/>
  <c r="C38" i="1"/>
  <c r="C39" i="1"/>
  <c r="C40" i="1"/>
  <c r="C41" i="1"/>
  <c r="C42" i="1"/>
  <c r="C35" i="1"/>
  <c r="B35" i="1"/>
  <c r="M12" i="1"/>
  <c r="L12" i="1"/>
  <c r="K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Q12" i="1"/>
  <c r="P12" i="1"/>
  <c r="O12" i="1"/>
  <c r="N12" i="1"/>
  <c r="K13" i="1"/>
  <c r="K14" i="1"/>
  <c r="K15" i="1"/>
  <c r="K16" i="1"/>
  <c r="K17" i="1"/>
  <c r="K18" i="1"/>
  <c r="K19" i="1"/>
  <c r="J12" i="1"/>
  <c r="J14" i="1"/>
  <c r="J15" i="1"/>
  <c r="J16" i="1"/>
  <c r="J17" i="1"/>
  <c r="J18" i="1"/>
  <c r="J19" i="1"/>
  <c r="J13" i="1"/>
  <c r="E17" i="1"/>
  <c r="F17" i="1" s="1"/>
  <c r="F13" i="1"/>
  <c r="F14" i="1"/>
  <c r="F15" i="1"/>
  <c r="F16" i="1"/>
  <c r="F18" i="1"/>
  <c r="F19" i="1"/>
  <c r="F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C18" i="1"/>
  <c r="D18" i="1"/>
  <c r="E18" i="1"/>
  <c r="C19" i="1"/>
  <c r="D19" i="1"/>
  <c r="E19" i="1"/>
  <c r="E12" i="1"/>
  <c r="D12" i="1"/>
  <c r="C12" i="1"/>
  <c r="B13" i="1"/>
  <c r="B14" i="1"/>
  <c r="B15" i="1"/>
  <c r="B16" i="1"/>
  <c r="B17" i="1"/>
  <c r="B18" i="1"/>
  <c r="B19" i="1"/>
  <c r="B12" i="1"/>
  <c r="J36" i="1" l="1"/>
  <c r="K36" i="1" s="1"/>
  <c r="J42" i="1"/>
  <c r="K42" i="1" s="1"/>
  <c r="J37" i="1"/>
  <c r="K37" i="1" s="1"/>
  <c r="J41" i="1"/>
  <c r="K41" i="1" s="1"/>
  <c r="J40" i="1"/>
  <c r="K40" i="1" s="1"/>
  <c r="J35" i="1"/>
  <c r="K35" i="1" s="1"/>
  <c r="J39" i="1"/>
  <c r="K39" i="1" s="1"/>
  <c r="J38" i="1"/>
  <c r="K38" i="1" s="1"/>
</calcChain>
</file>

<file path=xl/sharedStrings.xml><?xml version="1.0" encoding="utf-8"?>
<sst xmlns="http://schemas.openxmlformats.org/spreadsheetml/2006/main" count="226" uniqueCount="38">
  <si>
    <t>F1</t>
  </si>
  <si>
    <t>F2</t>
  </si>
  <si>
    <t>F3</t>
  </si>
  <si>
    <t>F4</t>
  </si>
  <si>
    <t>F5</t>
  </si>
  <si>
    <t>F6</t>
  </si>
  <si>
    <t>F7</t>
  </si>
  <si>
    <t>F8</t>
  </si>
  <si>
    <t>Kode Keb</t>
  </si>
  <si>
    <t>Sangat Rendah</t>
  </si>
  <si>
    <t>Rendah</t>
  </si>
  <si>
    <t>Tinggi</t>
  </si>
  <si>
    <t>Sangat Tinggi</t>
  </si>
  <si>
    <t>Value</t>
  </si>
  <si>
    <t>Untuk cost dan hasil akhir ada di sheets lain</t>
  </si>
  <si>
    <t>Sum</t>
  </si>
  <si>
    <t>Treshold</t>
  </si>
  <si>
    <t>Beda</t>
  </si>
  <si>
    <t>slightly</t>
  </si>
  <si>
    <t>strongly</t>
  </si>
  <si>
    <t>very strongly</t>
  </si>
  <si>
    <t>extremely more preffered</t>
  </si>
  <si>
    <t>7&gt;</t>
  </si>
  <si>
    <t>1-3</t>
  </si>
  <si>
    <t>4-5</t>
  </si>
  <si>
    <t>6-7</t>
  </si>
  <si>
    <t>Selisih</t>
  </si>
  <si>
    <t>Normalisasi</t>
  </si>
  <si>
    <t>sumrow</t>
  </si>
  <si>
    <t>sum/8</t>
  </si>
  <si>
    <t>Cost</t>
  </si>
  <si>
    <t>Untuk value dan hasil akhir ada di sheets lain</t>
  </si>
  <si>
    <t>Kebutuhan</t>
  </si>
  <si>
    <t>HM</t>
  </si>
  <si>
    <t>LM</t>
  </si>
  <si>
    <t>High if ratio value/cost &gt;= 2.0</t>
  </si>
  <si>
    <t>Medium if ratio falls between 0.5 to 2.0</t>
  </si>
  <si>
    <t>Otherwise,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</si>
</sst>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0" fillId="0" borderId="0" xfId="0" applyFill="1" applyBorder="1"/>
    <xf numFmtId="49" fontId="1" fillId="0" borderId="0" xfId="0" applyNumberFormat="1" applyFont="1" applyBorder="1" applyAlignment="1">
      <alignment horizontal="right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right" wrapText="1"/>
    </xf>
    <xf numFmtId="2" fontId="0" fillId="0" borderId="1" xfId="0" applyNumberFormat="1" applyFill="1" applyBorder="1"/>
    <xf numFmtId="0" fontId="1" fillId="0" borderId="0" xfId="0" applyFont="1" applyFill="1" applyBorder="1" applyAlignment="1">
      <alignment horizontal="right" wrapText="1"/>
    </xf>
    <xf numFmtId="9" fontId="0" fillId="0" borderId="1" xfId="0" applyNumberFormat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6149B39-BE0D-40A8-B27E-02253DCF2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77-496E-9C6A-6B69F1C3EF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66C403-C38E-47D6-88C1-CA5D44B31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277-496E-9C6A-6B69F1C3EF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EC0B0F-7EF1-4090-937C-B26DE615B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77-496E-9C6A-6B69F1C3EF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446F00-1D4C-4162-B4AF-30CEFA77C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277-496E-9C6A-6B69F1C3EF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C65830-9262-4D17-B457-EF7FDE77D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277-496E-9C6A-6B69F1C3EF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95A3B6-BAC9-4C9B-A6B6-49B47EFEF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277-496E-9C6A-6B69F1C3EF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32E2A0-9761-45AC-A3A1-079B3088B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277-496E-9C6A-6B69F1C3EF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1BFA1A-B99D-4762-BE8C-6360E0A31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277-496E-9C6A-6B69F1C3E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Hasil!$B$16:$B$23</c:f>
              <c:numCache>
                <c:formatCode>0%</c:formatCode>
                <c:ptCount val="8"/>
                <c:pt idx="0">
                  <c:v>3.3843053286935681E-2</c:v>
                </c:pt>
                <c:pt idx="1">
                  <c:v>0.15599966167102838</c:v>
                </c:pt>
                <c:pt idx="2">
                  <c:v>8.7149267264289565E-2</c:v>
                </c:pt>
                <c:pt idx="3">
                  <c:v>8.7149267264289565E-2</c:v>
                </c:pt>
                <c:pt idx="4">
                  <c:v>8.6942038582911135E-2</c:v>
                </c:pt>
                <c:pt idx="5">
                  <c:v>5.0093309851198926E-2</c:v>
                </c:pt>
                <c:pt idx="6">
                  <c:v>0.20854875430588227</c:v>
                </c:pt>
                <c:pt idx="7">
                  <c:v>0.29027464777346451</c:v>
                </c:pt>
              </c:numCache>
            </c:numRef>
          </c:xVal>
          <c:yVal>
            <c:numRef>
              <c:f>Hasil!$C$16:$C$23</c:f>
              <c:numCache>
                <c:formatCode>0%</c:formatCode>
                <c:ptCount val="8"/>
                <c:pt idx="0">
                  <c:v>0.15382341910129732</c:v>
                </c:pt>
                <c:pt idx="1">
                  <c:v>0.33913724175285698</c:v>
                </c:pt>
                <c:pt idx="2">
                  <c:v>0.21077635932582672</c:v>
                </c:pt>
                <c:pt idx="3">
                  <c:v>6.1173708184461995E-2</c:v>
                </c:pt>
                <c:pt idx="4">
                  <c:v>9.9949252163739538E-2</c:v>
                </c:pt>
                <c:pt idx="5">
                  <c:v>1.7755066842592829E-2</c:v>
                </c:pt>
                <c:pt idx="6">
                  <c:v>1.743570046548501E-2</c:v>
                </c:pt>
                <c:pt idx="7">
                  <c:v>9.9949252163739538E-2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Hasil!$A$16:$A$23</c15:f>
                <c15:dlblRangeCache>
                  <c:ptCount val="8"/>
                  <c:pt idx="0">
                    <c:v>F1</c:v>
                  </c:pt>
                  <c:pt idx="1">
                    <c:v>F2</c:v>
                  </c:pt>
                  <c:pt idx="2">
                    <c:v>F3</c:v>
                  </c:pt>
                  <c:pt idx="3">
                    <c:v>F4</c:v>
                  </c:pt>
                  <c:pt idx="4">
                    <c:v>F5</c:v>
                  </c:pt>
                  <c:pt idx="5">
                    <c:v>F6</c:v>
                  </c:pt>
                  <c:pt idx="6">
                    <c:v>F7</c:v>
                  </c:pt>
                  <c:pt idx="7">
                    <c:v>F8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77-496E-9C6A-6B69F1C3EF5C}"/>
            </c:ext>
          </c:extLst>
        </c:ser>
        <c:ser>
          <c:idx val="1"/>
          <c:order val="1"/>
          <c:tx>
            <c:v>HIgh 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Hasil!$B$16:$B$23</c:f>
              <c:numCache>
                <c:formatCode>0%</c:formatCode>
                <c:ptCount val="8"/>
                <c:pt idx="0">
                  <c:v>3.3843053286935681E-2</c:v>
                </c:pt>
                <c:pt idx="1">
                  <c:v>0.15599966167102838</c:v>
                </c:pt>
                <c:pt idx="2">
                  <c:v>8.7149267264289565E-2</c:v>
                </c:pt>
                <c:pt idx="3">
                  <c:v>8.7149267264289565E-2</c:v>
                </c:pt>
                <c:pt idx="4">
                  <c:v>8.6942038582911135E-2</c:v>
                </c:pt>
                <c:pt idx="5">
                  <c:v>5.0093309851198926E-2</c:v>
                </c:pt>
                <c:pt idx="6">
                  <c:v>0.20854875430588227</c:v>
                </c:pt>
                <c:pt idx="7">
                  <c:v>0.29027464777346451</c:v>
                </c:pt>
              </c:numCache>
            </c:numRef>
          </c:xVal>
          <c:yVal>
            <c:numRef>
              <c:f>Hasil!$D$16:$D$23</c:f>
              <c:numCache>
                <c:formatCode>0%</c:formatCode>
                <c:ptCount val="8"/>
                <c:pt idx="0">
                  <c:v>6.7686106573871363E-2</c:v>
                </c:pt>
                <c:pt idx="1">
                  <c:v>0.31199932334205677</c:v>
                </c:pt>
                <c:pt idx="2">
                  <c:v>0.17429853452857913</c:v>
                </c:pt>
                <c:pt idx="3">
                  <c:v>0.17429853452857913</c:v>
                </c:pt>
                <c:pt idx="4">
                  <c:v>0.17388407716582227</c:v>
                </c:pt>
                <c:pt idx="5">
                  <c:v>0.10018661970239785</c:v>
                </c:pt>
                <c:pt idx="6">
                  <c:v>0.41709750861176453</c:v>
                </c:pt>
                <c:pt idx="7">
                  <c:v>0.58054929554692902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77-496E-9C6A-6B69F1C3EF5C}"/>
            </c:ext>
          </c:extLst>
        </c:ser>
        <c:ser>
          <c:idx val="2"/>
          <c:order val="2"/>
          <c:tx>
            <c:v>Low Margin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Hasil!$B$16:$B$23</c:f>
              <c:numCache>
                <c:formatCode>0%</c:formatCode>
                <c:ptCount val="8"/>
                <c:pt idx="0">
                  <c:v>3.3843053286935681E-2</c:v>
                </c:pt>
                <c:pt idx="1">
                  <c:v>0.15599966167102838</c:v>
                </c:pt>
                <c:pt idx="2">
                  <c:v>8.7149267264289565E-2</c:v>
                </c:pt>
                <c:pt idx="3">
                  <c:v>8.7149267264289565E-2</c:v>
                </c:pt>
                <c:pt idx="4">
                  <c:v>8.6942038582911135E-2</c:v>
                </c:pt>
                <c:pt idx="5">
                  <c:v>5.0093309851198926E-2</c:v>
                </c:pt>
                <c:pt idx="6">
                  <c:v>0.20854875430588227</c:v>
                </c:pt>
                <c:pt idx="7">
                  <c:v>0.29027464777346451</c:v>
                </c:pt>
              </c:numCache>
            </c:numRef>
          </c:xVal>
          <c:yVal>
            <c:numRef>
              <c:f>Hasil!$E$16:$E$23</c:f>
              <c:numCache>
                <c:formatCode>0%</c:formatCode>
                <c:ptCount val="8"/>
                <c:pt idx="0">
                  <c:v>1.6921526643467841E-2</c:v>
                </c:pt>
                <c:pt idx="1">
                  <c:v>7.7999830835514192E-2</c:v>
                </c:pt>
                <c:pt idx="2">
                  <c:v>4.3574633632144782E-2</c:v>
                </c:pt>
                <c:pt idx="3">
                  <c:v>4.3574633632144782E-2</c:v>
                </c:pt>
                <c:pt idx="4">
                  <c:v>4.3471019291455568E-2</c:v>
                </c:pt>
                <c:pt idx="5">
                  <c:v>2.5046654925599463E-2</c:v>
                </c:pt>
                <c:pt idx="6">
                  <c:v>0.10427437715294113</c:v>
                </c:pt>
                <c:pt idx="7">
                  <c:v>0.14513732388673226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7-496E-9C6A-6B69F1C3E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3599"/>
        <c:axId val="1014145215"/>
      </c:scatterChart>
      <c:valAx>
        <c:axId val="10421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5215"/>
        <c:crosses val="autoZero"/>
        <c:crossBetween val="midCat"/>
      </c:valAx>
      <c:valAx>
        <c:axId val="1014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8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138952</xdr:colOff>
      <xdr:row>13</xdr:row>
      <xdr:rowOff>-1</xdr:rowOff>
    </xdr:from>
    <xdr:to>
      <xdr:col>13</xdr:col>
      <xdr:colOff>443752</xdr:colOff>
      <xdr:row>28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0533FF-95F9-40A4-9F80-B3610AB7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DA1B4"/>
      </a:dk1>
      <a:lt1>
        <a:sysClr val="window" lastClr="252A3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C2E8-610B-45CE-BF80-F39E27560170}">
  <dimension ref="A1:T42"/>
  <sheetViews>
    <sheetView workbookViewId="0">
      <selection activeCell="D45" sqref="D45"/>
    </sheetView>
  </sheetViews>
  <sheetFormatPr defaultColWidth="8.85546875" defaultRowHeight="15" x14ac:dyDescent="0.25"/>
  <cols>
    <col min="1" max="1" width="10.5703125" style="1" bestFit="1" customWidth="1"/>
    <col min="2" max="16384" width="8.85546875" style="1"/>
  </cols>
  <sheetData>
    <row r="1" spans="1:20" x14ac:dyDescent="0.25">
      <c r="A1" s="1" t="s">
        <v>13</v>
      </c>
      <c r="B1" s="7" t="s">
        <v>0</v>
      </c>
      <c r="C1" s="9">
        <v>3</v>
      </c>
      <c r="D1" s="9">
        <v>3</v>
      </c>
      <c r="E1" s="9">
        <v>4</v>
      </c>
      <c r="F1" s="9">
        <v>3</v>
      </c>
      <c r="G1" s="9">
        <v>3</v>
      </c>
      <c r="H1" s="9">
        <v>4</v>
      </c>
      <c r="I1" s="9">
        <v>4</v>
      </c>
      <c r="J1" s="9">
        <v>4</v>
      </c>
      <c r="K1" s="9">
        <v>4</v>
      </c>
      <c r="M1" s="14" t="s">
        <v>14</v>
      </c>
      <c r="N1" s="14"/>
      <c r="O1" s="14"/>
      <c r="P1" s="14"/>
      <c r="Q1" s="14"/>
    </row>
    <row r="2" spans="1:20" x14ac:dyDescent="0.25">
      <c r="B2" s="7" t="s">
        <v>1</v>
      </c>
      <c r="C2" s="9">
        <v>3</v>
      </c>
      <c r="D2" s="9">
        <v>4</v>
      </c>
      <c r="E2" s="9">
        <v>4</v>
      </c>
      <c r="F2" s="9">
        <v>4</v>
      </c>
      <c r="G2" s="9">
        <v>4</v>
      </c>
      <c r="H2" s="9">
        <v>4</v>
      </c>
      <c r="I2" s="9">
        <v>4</v>
      </c>
      <c r="J2" s="9">
        <v>4</v>
      </c>
      <c r="K2" s="9">
        <v>4</v>
      </c>
      <c r="M2" s="2" t="s">
        <v>16</v>
      </c>
      <c r="N2" s="2" t="s">
        <v>17</v>
      </c>
      <c r="O2" s="2"/>
      <c r="P2" s="2"/>
      <c r="Q2" s="2"/>
      <c r="R2" s="2"/>
      <c r="S2" s="2"/>
      <c r="T2" s="2"/>
    </row>
    <row r="3" spans="1:20" x14ac:dyDescent="0.25">
      <c r="B3" s="7" t="s">
        <v>2</v>
      </c>
      <c r="C3" s="9">
        <v>3</v>
      </c>
      <c r="D3" s="9">
        <v>4</v>
      </c>
      <c r="E3" s="9">
        <v>4</v>
      </c>
      <c r="F3" s="9">
        <v>3</v>
      </c>
      <c r="G3" s="9">
        <v>4</v>
      </c>
      <c r="H3" s="9">
        <v>4</v>
      </c>
      <c r="I3" s="9">
        <v>4</v>
      </c>
      <c r="J3" s="9">
        <v>3</v>
      </c>
      <c r="K3" s="9">
        <v>4</v>
      </c>
      <c r="M3" s="2"/>
      <c r="N3" s="4" t="s">
        <v>23</v>
      </c>
      <c r="O3" s="4" t="s">
        <v>18</v>
      </c>
      <c r="P3" s="2">
        <v>3</v>
      </c>
      <c r="Q3" s="2"/>
      <c r="R3" s="2"/>
      <c r="S3" s="2"/>
      <c r="T3" s="2"/>
    </row>
    <row r="4" spans="1:20" x14ac:dyDescent="0.25">
      <c r="B4" s="7" t="s">
        <v>3</v>
      </c>
      <c r="C4" s="9">
        <v>3</v>
      </c>
      <c r="D4" s="9">
        <v>3</v>
      </c>
      <c r="E4" s="9">
        <v>4</v>
      </c>
      <c r="F4" s="9">
        <v>3</v>
      </c>
      <c r="G4" s="9">
        <v>4</v>
      </c>
      <c r="H4" s="9">
        <v>3</v>
      </c>
      <c r="I4" s="9">
        <v>3</v>
      </c>
      <c r="J4" s="9">
        <v>3</v>
      </c>
      <c r="K4" s="9">
        <v>3</v>
      </c>
      <c r="M4" s="2"/>
      <c r="N4" s="4" t="s">
        <v>24</v>
      </c>
      <c r="O4" s="4" t="s">
        <v>19</v>
      </c>
      <c r="P4" s="2">
        <v>5</v>
      </c>
      <c r="Q4" s="2"/>
      <c r="R4" s="2"/>
      <c r="S4" s="2"/>
      <c r="T4" s="2"/>
    </row>
    <row r="5" spans="1:20" ht="26.25" x14ac:dyDescent="0.25">
      <c r="B5" s="7" t="s">
        <v>4</v>
      </c>
      <c r="C5" s="9">
        <v>3</v>
      </c>
      <c r="D5" s="9">
        <v>3</v>
      </c>
      <c r="E5" s="9">
        <v>4</v>
      </c>
      <c r="F5" s="9">
        <v>4</v>
      </c>
      <c r="G5" s="9">
        <v>4</v>
      </c>
      <c r="H5" s="9">
        <v>3</v>
      </c>
      <c r="I5" s="9">
        <v>4</v>
      </c>
      <c r="J5" s="9">
        <v>4</v>
      </c>
      <c r="K5" s="9">
        <v>2</v>
      </c>
      <c r="M5" s="2"/>
      <c r="N5" s="4" t="s">
        <v>25</v>
      </c>
      <c r="O5" s="4" t="s">
        <v>20</v>
      </c>
      <c r="P5" s="2">
        <v>7</v>
      </c>
      <c r="Q5" s="2"/>
      <c r="R5" s="2"/>
      <c r="S5" s="2"/>
      <c r="T5" s="2"/>
    </row>
    <row r="6" spans="1:20" ht="39" x14ac:dyDescent="0.25">
      <c r="B6" s="7" t="s">
        <v>5</v>
      </c>
      <c r="C6" s="9">
        <v>3</v>
      </c>
      <c r="D6" s="9">
        <v>2</v>
      </c>
      <c r="E6" s="9">
        <v>2</v>
      </c>
      <c r="F6" s="9">
        <v>3</v>
      </c>
      <c r="G6" s="9">
        <v>3</v>
      </c>
      <c r="H6" s="9">
        <v>2</v>
      </c>
      <c r="I6" s="9">
        <v>3</v>
      </c>
      <c r="J6" s="9">
        <v>3</v>
      </c>
      <c r="K6" s="9">
        <v>1</v>
      </c>
      <c r="M6" s="2"/>
      <c r="N6" s="4" t="s">
        <v>22</v>
      </c>
      <c r="O6" s="4" t="s">
        <v>21</v>
      </c>
      <c r="P6" s="2">
        <v>9</v>
      </c>
      <c r="Q6" s="2"/>
      <c r="R6" s="2"/>
      <c r="S6" s="2"/>
      <c r="T6" s="2"/>
    </row>
    <row r="7" spans="1:20" x14ac:dyDescent="0.25">
      <c r="B7" s="7" t="s">
        <v>6</v>
      </c>
      <c r="C7" s="9">
        <v>3</v>
      </c>
      <c r="D7" s="9">
        <v>2</v>
      </c>
      <c r="E7" s="9">
        <v>2</v>
      </c>
      <c r="F7" s="9">
        <v>3</v>
      </c>
      <c r="G7" s="9">
        <v>3</v>
      </c>
      <c r="H7" s="9">
        <v>2</v>
      </c>
      <c r="I7" s="9">
        <v>4</v>
      </c>
      <c r="J7" s="9">
        <v>2</v>
      </c>
      <c r="K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B8" s="7" t="s">
        <v>7</v>
      </c>
      <c r="C8" s="9">
        <v>3</v>
      </c>
      <c r="D8" s="9">
        <v>4</v>
      </c>
      <c r="E8" s="9">
        <v>4</v>
      </c>
      <c r="F8" s="9">
        <v>4</v>
      </c>
      <c r="G8" s="9">
        <v>3</v>
      </c>
      <c r="H8" s="9">
        <v>4</v>
      </c>
      <c r="I8" s="9">
        <v>4</v>
      </c>
      <c r="J8" s="9">
        <v>3</v>
      </c>
      <c r="K8" s="9">
        <v>2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</row>
    <row r="10" spans="1:20" x14ac:dyDescent="0.25">
      <c r="B10" s="1">
        <v>1</v>
      </c>
      <c r="C10" s="1">
        <v>2</v>
      </c>
      <c r="D10" s="1">
        <v>3</v>
      </c>
      <c r="E10" s="3">
        <v>4</v>
      </c>
      <c r="I10" s="1" t="s">
        <v>26</v>
      </c>
    </row>
    <row r="11" spans="1:20" ht="30" x14ac:dyDescent="0.25">
      <c r="A11" s="5" t="s">
        <v>8</v>
      </c>
      <c r="B11" s="5" t="s">
        <v>9</v>
      </c>
      <c r="C11" s="5" t="s">
        <v>10</v>
      </c>
      <c r="D11" s="5" t="s">
        <v>11</v>
      </c>
      <c r="E11" s="5" t="s">
        <v>12</v>
      </c>
      <c r="F11" s="6" t="s">
        <v>15</v>
      </c>
      <c r="I11" s="7"/>
      <c r="J11" s="7" t="s">
        <v>0</v>
      </c>
      <c r="K11" s="7" t="s">
        <v>1</v>
      </c>
      <c r="L11" s="7" t="s">
        <v>2</v>
      </c>
      <c r="M11" s="7" t="s">
        <v>3</v>
      </c>
      <c r="N11" s="7" t="s">
        <v>4</v>
      </c>
      <c r="O11" s="7" t="s">
        <v>5</v>
      </c>
      <c r="P11" s="7" t="s">
        <v>6</v>
      </c>
      <c r="Q11" s="7" t="s">
        <v>7</v>
      </c>
    </row>
    <row r="12" spans="1:20" x14ac:dyDescent="0.25">
      <c r="A12" s="7" t="s">
        <v>0</v>
      </c>
      <c r="B12" s="7">
        <f>COUNTIF($C1:$K1,1)</f>
        <v>0</v>
      </c>
      <c r="C12" s="7">
        <f>COUNTIF($C1:$K1,2)</f>
        <v>0</v>
      </c>
      <c r="D12" s="7">
        <f>COUNTIF($C1:$K1,3)</f>
        <v>4</v>
      </c>
      <c r="E12" s="7">
        <f>COUNTIF($C1:$K1,4)</f>
        <v>5</v>
      </c>
      <c r="F12" s="7">
        <f>B12*$B$10+C12*$C$10+D12*$D$10+E12*$E$10</f>
        <v>32</v>
      </c>
      <c r="I12" s="7" t="s">
        <v>0</v>
      </c>
      <c r="J12" s="7">
        <f>($F$12)-$F12</f>
        <v>0</v>
      </c>
      <c r="K12" s="7">
        <f>($F$13)-$F12</f>
        <v>3</v>
      </c>
      <c r="L12" s="7">
        <f>($F$14)-$F12</f>
        <v>1</v>
      </c>
      <c r="M12" s="7">
        <f>($F$15)-$F12</f>
        <v>-3</v>
      </c>
      <c r="N12" s="7">
        <f>($F$16)-$F12</f>
        <v>-1</v>
      </c>
      <c r="O12" s="7">
        <f>($F$17)-$F12</f>
        <v>-10</v>
      </c>
      <c r="P12" s="7">
        <f>($F$18)-$F12</f>
        <v>-10</v>
      </c>
      <c r="Q12" s="7">
        <f>($F$19)-$F12</f>
        <v>-1</v>
      </c>
    </row>
    <row r="13" spans="1:20" x14ac:dyDescent="0.25">
      <c r="A13" s="7" t="s">
        <v>1</v>
      </c>
      <c r="B13" s="7">
        <f t="shared" ref="B13:B19" si="0">COUNTIF($C2:$K2,1)</f>
        <v>0</v>
      </c>
      <c r="C13" s="7">
        <f t="shared" ref="C13:C19" si="1">COUNTIF($C2:$K2,2)</f>
        <v>0</v>
      </c>
      <c r="D13" s="7">
        <f t="shared" ref="D13:D19" si="2">COUNTIF($C2:$K2,3)</f>
        <v>1</v>
      </c>
      <c r="E13" s="7">
        <f t="shared" ref="E13:E19" si="3">COUNTIF($C2:$K2,4)</f>
        <v>8</v>
      </c>
      <c r="F13" s="7">
        <f t="shared" ref="F13:F19" si="4">B13*$B$10+C13*$C$10+D13*$D$10+E13*$E$10</f>
        <v>35</v>
      </c>
      <c r="I13" s="7" t="s">
        <v>1</v>
      </c>
      <c r="J13" s="7">
        <f>($F$12)-$F13</f>
        <v>-3</v>
      </c>
      <c r="K13" s="7">
        <f t="shared" ref="K13:K19" si="5">($F$13)-$F13</f>
        <v>0</v>
      </c>
      <c r="L13" s="7">
        <f t="shared" ref="L13:L19" si="6">($F$14)-$F13</f>
        <v>-2</v>
      </c>
      <c r="M13" s="7">
        <f t="shared" ref="M13:M19" si="7">($F$15)-$F13</f>
        <v>-6</v>
      </c>
      <c r="N13" s="7">
        <f t="shared" ref="N13:N19" si="8">($F$16)-$F13</f>
        <v>-4</v>
      </c>
      <c r="O13" s="7">
        <f t="shared" ref="O13:O19" si="9">($F$17)-$F13</f>
        <v>-13</v>
      </c>
      <c r="P13" s="7">
        <f t="shared" ref="P13:P19" si="10">($F$18)-$F13</f>
        <v>-13</v>
      </c>
      <c r="Q13" s="7">
        <f t="shared" ref="Q13:Q19" si="11">($F$19)-$F13</f>
        <v>-4</v>
      </c>
    </row>
    <row r="14" spans="1:20" x14ac:dyDescent="0.25">
      <c r="A14" s="7" t="s">
        <v>2</v>
      </c>
      <c r="B14" s="7">
        <f t="shared" si="0"/>
        <v>0</v>
      </c>
      <c r="C14" s="7">
        <f t="shared" si="1"/>
        <v>0</v>
      </c>
      <c r="D14" s="7">
        <f t="shared" si="2"/>
        <v>3</v>
      </c>
      <c r="E14" s="7">
        <f t="shared" si="3"/>
        <v>6</v>
      </c>
      <c r="F14" s="7">
        <f t="shared" si="4"/>
        <v>33</v>
      </c>
      <c r="I14" s="7" t="s">
        <v>2</v>
      </c>
      <c r="J14" s="7">
        <f t="shared" ref="J14:J19" si="12">($F$12)-$F14</f>
        <v>-1</v>
      </c>
      <c r="K14" s="7">
        <f t="shared" si="5"/>
        <v>2</v>
      </c>
      <c r="L14" s="7">
        <f t="shared" si="6"/>
        <v>0</v>
      </c>
      <c r="M14" s="7">
        <f t="shared" si="7"/>
        <v>-4</v>
      </c>
      <c r="N14" s="7">
        <f t="shared" si="8"/>
        <v>-2</v>
      </c>
      <c r="O14" s="7">
        <f t="shared" si="9"/>
        <v>-11</v>
      </c>
      <c r="P14" s="7">
        <f t="shared" si="10"/>
        <v>-11</v>
      </c>
      <c r="Q14" s="7">
        <f t="shared" si="11"/>
        <v>-2</v>
      </c>
    </row>
    <row r="15" spans="1:20" x14ac:dyDescent="0.25">
      <c r="A15" s="7" t="s">
        <v>3</v>
      </c>
      <c r="B15" s="7">
        <f t="shared" si="0"/>
        <v>0</v>
      </c>
      <c r="C15" s="7">
        <f t="shared" si="1"/>
        <v>0</v>
      </c>
      <c r="D15" s="7">
        <f t="shared" si="2"/>
        <v>7</v>
      </c>
      <c r="E15" s="7">
        <f t="shared" si="3"/>
        <v>2</v>
      </c>
      <c r="F15" s="7">
        <f t="shared" si="4"/>
        <v>29</v>
      </c>
      <c r="I15" s="7" t="s">
        <v>3</v>
      </c>
      <c r="J15" s="7">
        <f t="shared" si="12"/>
        <v>3</v>
      </c>
      <c r="K15" s="7">
        <f t="shared" si="5"/>
        <v>6</v>
      </c>
      <c r="L15" s="7">
        <f t="shared" si="6"/>
        <v>4</v>
      </c>
      <c r="M15" s="7">
        <f t="shared" si="7"/>
        <v>0</v>
      </c>
      <c r="N15" s="7">
        <f t="shared" si="8"/>
        <v>2</v>
      </c>
      <c r="O15" s="7">
        <f t="shared" si="9"/>
        <v>-7</v>
      </c>
      <c r="P15" s="7">
        <f t="shared" si="10"/>
        <v>-7</v>
      </c>
      <c r="Q15" s="7">
        <f t="shared" si="11"/>
        <v>2</v>
      </c>
    </row>
    <row r="16" spans="1:20" x14ac:dyDescent="0.25">
      <c r="A16" s="7" t="s">
        <v>4</v>
      </c>
      <c r="B16" s="7">
        <f t="shared" si="0"/>
        <v>0</v>
      </c>
      <c r="C16" s="7">
        <f t="shared" si="1"/>
        <v>1</v>
      </c>
      <c r="D16" s="7">
        <f t="shared" si="2"/>
        <v>3</v>
      </c>
      <c r="E16" s="7">
        <f t="shared" si="3"/>
        <v>5</v>
      </c>
      <c r="F16" s="7">
        <f t="shared" si="4"/>
        <v>31</v>
      </c>
      <c r="I16" s="7" t="s">
        <v>4</v>
      </c>
      <c r="J16" s="7">
        <f t="shared" si="12"/>
        <v>1</v>
      </c>
      <c r="K16" s="7">
        <f t="shared" si="5"/>
        <v>4</v>
      </c>
      <c r="L16" s="7">
        <f t="shared" si="6"/>
        <v>2</v>
      </c>
      <c r="M16" s="7">
        <f t="shared" si="7"/>
        <v>-2</v>
      </c>
      <c r="N16" s="7">
        <f t="shared" si="8"/>
        <v>0</v>
      </c>
      <c r="O16" s="7">
        <f t="shared" si="9"/>
        <v>-9</v>
      </c>
      <c r="P16" s="7">
        <f t="shared" si="10"/>
        <v>-9</v>
      </c>
      <c r="Q16" s="7">
        <f t="shared" si="11"/>
        <v>0</v>
      </c>
    </row>
    <row r="17" spans="1:17" x14ac:dyDescent="0.25">
      <c r="A17" s="7" t="s">
        <v>5</v>
      </c>
      <c r="B17" s="7">
        <f t="shared" si="0"/>
        <v>1</v>
      </c>
      <c r="C17" s="7">
        <f t="shared" si="1"/>
        <v>3</v>
      </c>
      <c r="D17" s="7">
        <f t="shared" si="2"/>
        <v>5</v>
      </c>
      <c r="E17" s="7">
        <f>COUNTIF($C6:$K6,4)</f>
        <v>0</v>
      </c>
      <c r="F17" s="7">
        <f t="shared" si="4"/>
        <v>22</v>
      </c>
      <c r="I17" s="7" t="s">
        <v>5</v>
      </c>
      <c r="J17" s="7">
        <f t="shared" si="12"/>
        <v>10</v>
      </c>
      <c r="K17" s="7">
        <f t="shared" si="5"/>
        <v>13</v>
      </c>
      <c r="L17" s="7">
        <f t="shared" si="6"/>
        <v>11</v>
      </c>
      <c r="M17" s="7">
        <f t="shared" si="7"/>
        <v>7</v>
      </c>
      <c r="N17" s="7">
        <f t="shared" si="8"/>
        <v>9</v>
      </c>
      <c r="O17" s="7">
        <f t="shared" si="9"/>
        <v>0</v>
      </c>
      <c r="P17" s="7">
        <f t="shared" si="10"/>
        <v>0</v>
      </c>
      <c r="Q17" s="7">
        <f t="shared" si="11"/>
        <v>9</v>
      </c>
    </row>
    <row r="18" spans="1:17" x14ac:dyDescent="0.25">
      <c r="A18" s="7" t="s">
        <v>6</v>
      </c>
      <c r="B18" s="7">
        <f t="shared" si="0"/>
        <v>1</v>
      </c>
      <c r="C18" s="7">
        <f t="shared" si="1"/>
        <v>4</v>
      </c>
      <c r="D18" s="7">
        <f t="shared" si="2"/>
        <v>3</v>
      </c>
      <c r="E18" s="7">
        <f t="shared" si="3"/>
        <v>1</v>
      </c>
      <c r="F18" s="7">
        <f t="shared" si="4"/>
        <v>22</v>
      </c>
      <c r="I18" s="7" t="s">
        <v>6</v>
      </c>
      <c r="J18" s="7">
        <f t="shared" si="12"/>
        <v>10</v>
      </c>
      <c r="K18" s="7">
        <f t="shared" si="5"/>
        <v>13</v>
      </c>
      <c r="L18" s="7">
        <f t="shared" si="6"/>
        <v>11</v>
      </c>
      <c r="M18" s="7">
        <f t="shared" si="7"/>
        <v>7</v>
      </c>
      <c r="N18" s="7">
        <f t="shared" si="8"/>
        <v>9</v>
      </c>
      <c r="O18" s="7">
        <f t="shared" si="9"/>
        <v>0</v>
      </c>
      <c r="P18" s="7">
        <f t="shared" si="10"/>
        <v>0</v>
      </c>
      <c r="Q18" s="7">
        <f t="shared" si="11"/>
        <v>9</v>
      </c>
    </row>
    <row r="19" spans="1:17" x14ac:dyDescent="0.25">
      <c r="A19" s="7" t="s">
        <v>7</v>
      </c>
      <c r="B19" s="7">
        <f t="shared" si="0"/>
        <v>0</v>
      </c>
      <c r="C19" s="7">
        <f t="shared" si="1"/>
        <v>1</v>
      </c>
      <c r="D19" s="7">
        <f t="shared" si="2"/>
        <v>3</v>
      </c>
      <c r="E19" s="7">
        <f t="shared" si="3"/>
        <v>5</v>
      </c>
      <c r="F19" s="7">
        <f t="shared" si="4"/>
        <v>31</v>
      </c>
      <c r="I19" s="7" t="s">
        <v>7</v>
      </c>
      <c r="J19" s="7">
        <f t="shared" si="12"/>
        <v>1</v>
      </c>
      <c r="K19" s="7">
        <f t="shared" si="5"/>
        <v>4</v>
      </c>
      <c r="L19" s="7">
        <f t="shared" si="6"/>
        <v>2</v>
      </c>
      <c r="M19" s="7">
        <f t="shared" si="7"/>
        <v>-2</v>
      </c>
      <c r="N19" s="7">
        <f t="shared" si="8"/>
        <v>0</v>
      </c>
      <c r="O19" s="7">
        <f t="shared" si="9"/>
        <v>-9</v>
      </c>
      <c r="P19" s="7">
        <f t="shared" si="10"/>
        <v>-9</v>
      </c>
      <c r="Q19" s="7">
        <f t="shared" si="11"/>
        <v>0</v>
      </c>
    </row>
    <row r="22" spans="1:17" x14ac:dyDescent="0.25">
      <c r="A22" s="7"/>
      <c r="B22" s="6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L22" s="14"/>
      <c r="M22" s="14"/>
      <c r="N22" s="14"/>
      <c r="O22" s="14"/>
      <c r="P22" s="14"/>
    </row>
    <row r="23" spans="1:17" x14ac:dyDescent="0.25">
      <c r="A23" s="7" t="s">
        <v>0</v>
      </c>
      <c r="B23" s="8">
        <v>1</v>
      </c>
      <c r="C23" s="8">
        <v>0.33333333333333331</v>
      </c>
      <c r="D23" s="8">
        <v>0.33333333333333331</v>
      </c>
      <c r="E23" s="8">
        <v>3</v>
      </c>
      <c r="F23" s="8">
        <v>3</v>
      </c>
      <c r="G23" s="8">
        <v>9</v>
      </c>
      <c r="H23" s="8">
        <v>9</v>
      </c>
      <c r="I23" s="8">
        <v>3</v>
      </c>
      <c r="L23" s="2"/>
      <c r="M23" s="2"/>
      <c r="N23" s="2"/>
      <c r="O23" s="2"/>
      <c r="P23" s="2"/>
    </row>
    <row r="24" spans="1:17" x14ac:dyDescent="0.25">
      <c r="A24" s="7" t="s">
        <v>1</v>
      </c>
      <c r="B24" s="8">
        <v>3</v>
      </c>
      <c r="C24" s="8">
        <v>1</v>
      </c>
      <c r="D24" s="8">
        <v>3</v>
      </c>
      <c r="E24" s="8">
        <v>7</v>
      </c>
      <c r="F24" s="8">
        <v>5</v>
      </c>
      <c r="G24" s="8">
        <v>9</v>
      </c>
      <c r="H24" s="8">
        <v>9</v>
      </c>
      <c r="I24" s="8">
        <v>5</v>
      </c>
      <c r="L24" s="2"/>
      <c r="M24" s="4"/>
      <c r="N24" s="4"/>
      <c r="O24" s="2"/>
      <c r="P24" s="2"/>
    </row>
    <row r="25" spans="1:17" x14ac:dyDescent="0.25">
      <c r="A25" s="7" t="s">
        <v>2</v>
      </c>
      <c r="B25" s="8">
        <v>3</v>
      </c>
      <c r="C25" s="8">
        <v>0.33333333333333331</v>
      </c>
      <c r="D25" s="8">
        <v>1</v>
      </c>
      <c r="E25" s="8">
        <v>5</v>
      </c>
      <c r="F25" s="8">
        <v>3</v>
      </c>
      <c r="G25" s="8">
        <v>9</v>
      </c>
      <c r="H25" s="8">
        <v>9</v>
      </c>
      <c r="I25" s="8">
        <v>3</v>
      </c>
      <c r="L25" s="2"/>
      <c r="M25" s="4"/>
      <c r="N25" s="4"/>
      <c r="O25" s="2"/>
      <c r="P25" s="2"/>
    </row>
    <row r="26" spans="1:17" x14ac:dyDescent="0.25">
      <c r="A26" s="7" t="s">
        <v>3</v>
      </c>
      <c r="B26" s="8">
        <v>0.33333333333333331</v>
      </c>
      <c r="C26" s="8">
        <v>0.14285714285714285</v>
      </c>
      <c r="D26" s="8">
        <v>0.2</v>
      </c>
      <c r="E26" s="8">
        <v>1</v>
      </c>
      <c r="F26" s="8">
        <v>0.33333333333333331</v>
      </c>
      <c r="G26" s="8">
        <v>7</v>
      </c>
      <c r="H26" s="8">
        <v>7</v>
      </c>
      <c r="I26" s="8">
        <v>0.33333333333333331</v>
      </c>
      <c r="L26" s="2"/>
      <c r="M26" s="4"/>
      <c r="N26" s="4"/>
      <c r="O26" s="2"/>
      <c r="P26" s="2"/>
    </row>
    <row r="27" spans="1:17" x14ac:dyDescent="0.25">
      <c r="A27" s="7" t="s">
        <v>4</v>
      </c>
      <c r="B27" s="8">
        <v>0.33333333333333331</v>
      </c>
      <c r="C27" s="8">
        <v>0.2</v>
      </c>
      <c r="D27" s="8">
        <v>0.33333333333333331</v>
      </c>
      <c r="E27" s="8">
        <v>3</v>
      </c>
      <c r="F27" s="8">
        <v>1</v>
      </c>
      <c r="G27" s="8">
        <v>9</v>
      </c>
      <c r="H27" s="8">
        <v>9</v>
      </c>
      <c r="I27" s="8">
        <v>1</v>
      </c>
      <c r="L27" s="2"/>
      <c r="M27" s="4"/>
      <c r="N27" s="4"/>
      <c r="O27" s="2"/>
      <c r="P27" s="2"/>
    </row>
    <row r="28" spans="1:17" x14ac:dyDescent="0.25">
      <c r="A28" s="7" t="s">
        <v>5</v>
      </c>
      <c r="B28" s="8">
        <v>0.1111111111111111</v>
      </c>
      <c r="C28" s="8">
        <v>0.1111111111111111</v>
      </c>
      <c r="D28" s="8">
        <v>0.125</v>
      </c>
      <c r="E28" s="8">
        <v>0.14285714285714285</v>
      </c>
      <c r="F28" s="8">
        <v>0.1111111111111111</v>
      </c>
      <c r="G28" s="8">
        <v>1</v>
      </c>
      <c r="H28" s="8">
        <v>1</v>
      </c>
      <c r="I28" s="8">
        <v>0.1111111111111111</v>
      </c>
    </row>
    <row r="29" spans="1:17" x14ac:dyDescent="0.25">
      <c r="A29" s="7" t="s">
        <v>6</v>
      </c>
      <c r="B29" s="8">
        <v>0.1111111111111111</v>
      </c>
      <c r="C29" s="8">
        <v>0.1111111111111111</v>
      </c>
      <c r="D29" s="8">
        <v>0.1111111111111111</v>
      </c>
      <c r="E29" s="8">
        <v>0.14285714285714285</v>
      </c>
      <c r="F29" s="8">
        <v>0.1111111111111111</v>
      </c>
      <c r="G29" s="8">
        <v>1</v>
      </c>
      <c r="H29" s="8">
        <v>1</v>
      </c>
      <c r="I29" s="8">
        <v>0.1111111111111111</v>
      </c>
    </row>
    <row r="30" spans="1:17" x14ac:dyDescent="0.25">
      <c r="A30" s="7" t="s">
        <v>7</v>
      </c>
      <c r="B30" s="8">
        <v>0.33333333333333331</v>
      </c>
      <c r="C30" s="8">
        <v>0.2</v>
      </c>
      <c r="D30" s="8">
        <v>0.33333333333333331</v>
      </c>
      <c r="E30" s="8">
        <v>3</v>
      </c>
      <c r="F30" s="8">
        <v>1</v>
      </c>
      <c r="G30" s="8">
        <v>9</v>
      </c>
      <c r="H30" s="8">
        <v>9</v>
      </c>
      <c r="I30" s="8">
        <v>1</v>
      </c>
    </row>
    <row r="32" spans="1:17" x14ac:dyDescent="0.25">
      <c r="A32" s="3" t="s">
        <v>27</v>
      </c>
    </row>
    <row r="34" spans="1:11" x14ac:dyDescent="0.25">
      <c r="A34" s="7"/>
      <c r="B34" s="6" t="s">
        <v>0</v>
      </c>
      <c r="C34" s="6" t="s">
        <v>1</v>
      </c>
      <c r="D34" s="6" t="s">
        <v>2</v>
      </c>
      <c r="E34" s="6" t="s">
        <v>3</v>
      </c>
      <c r="F34" s="6" t="s">
        <v>4</v>
      </c>
      <c r="G34" s="6" t="s">
        <v>5</v>
      </c>
      <c r="H34" s="6" t="s">
        <v>6</v>
      </c>
      <c r="I34" s="6" t="s">
        <v>7</v>
      </c>
      <c r="J34" s="6" t="s">
        <v>28</v>
      </c>
      <c r="K34" s="6" t="s">
        <v>29</v>
      </c>
    </row>
    <row r="35" spans="1:11" x14ac:dyDescent="0.25">
      <c r="A35" s="7" t="s">
        <v>0</v>
      </c>
      <c r="B35" s="8">
        <f>B23/SUM(B$23:B$30)</f>
        <v>0.12162162162162163</v>
      </c>
      <c r="C35" s="8">
        <f t="shared" ref="C35:I35" si="13">C23/SUM(C$23:C$30)</f>
        <v>0.13707571801566579</v>
      </c>
      <c r="D35" s="8">
        <f t="shared" si="13"/>
        <v>6.1318344404701075E-2</v>
      </c>
      <c r="E35" s="8">
        <f t="shared" si="13"/>
        <v>0.13461538461538461</v>
      </c>
      <c r="F35" s="8">
        <f t="shared" si="13"/>
        <v>0.22131147540983606</v>
      </c>
      <c r="G35" s="8">
        <f t="shared" si="13"/>
        <v>0.16666666666666666</v>
      </c>
      <c r="H35" s="8">
        <f t="shared" si="13"/>
        <v>0.16666666666666666</v>
      </c>
      <c r="I35" s="8">
        <f t="shared" si="13"/>
        <v>0.22131147540983606</v>
      </c>
      <c r="J35" s="8">
        <f>SUM(B35:I35)</f>
        <v>1.2305873528103786</v>
      </c>
      <c r="K35" s="10">
        <f>J35/8</f>
        <v>0.15382341910129732</v>
      </c>
    </row>
    <row r="36" spans="1:11" x14ac:dyDescent="0.25">
      <c r="A36" s="7" t="s">
        <v>1</v>
      </c>
      <c r="B36" s="8">
        <f t="shared" ref="B36:B42" si="14">B24/SUM(B$23:B$30)</f>
        <v>0.36486486486486491</v>
      </c>
      <c r="C36" s="8">
        <f t="shared" ref="C36:I36" si="15">C24/SUM(C$23:C$30)</f>
        <v>0.41122715404699733</v>
      </c>
      <c r="D36" s="8">
        <f t="shared" si="15"/>
        <v>0.55186509964230968</v>
      </c>
      <c r="E36" s="8">
        <f t="shared" si="15"/>
        <v>0.3141025641025641</v>
      </c>
      <c r="F36" s="8">
        <f t="shared" si="15"/>
        <v>0.36885245901639346</v>
      </c>
      <c r="G36" s="8">
        <f t="shared" si="15"/>
        <v>0.16666666666666666</v>
      </c>
      <c r="H36" s="8">
        <f t="shared" si="15"/>
        <v>0.16666666666666666</v>
      </c>
      <c r="I36" s="8">
        <f t="shared" si="15"/>
        <v>0.36885245901639346</v>
      </c>
      <c r="J36" s="8">
        <f t="shared" ref="J36:J42" si="16">SUM(B36:I36)</f>
        <v>2.7130979340228558</v>
      </c>
      <c r="K36" s="10">
        <f t="shared" ref="K36:K42" si="17">J36/8</f>
        <v>0.33913724175285698</v>
      </c>
    </row>
    <row r="37" spans="1:11" x14ac:dyDescent="0.25">
      <c r="A37" s="7" t="s">
        <v>2</v>
      </c>
      <c r="B37" s="8">
        <f t="shared" si="14"/>
        <v>0.36486486486486491</v>
      </c>
      <c r="C37" s="8">
        <f t="shared" ref="C37:I37" si="18">C25/SUM(C$23:C$30)</f>
        <v>0.13707571801566579</v>
      </c>
      <c r="D37" s="8">
        <f t="shared" si="18"/>
        <v>0.18395503321410323</v>
      </c>
      <c r="E37" s="8">
        <f t="shared" si="18"/>
        <v>0.22435897435897437</v>
      </c>
      <c r="F37" s="8">
        <f t="shared" si="18"/>
        <v>0.22131147540983606</v>
      </c>
      <c r="G37" s="8">
        <f t="shared" si="18"/>
        <v>0.16666666666666666</v>
      </c>
      <c r="H37" s="8">
        <f t="shared" si="18"/>
        <v>0.16666666666666666</v>
      </c>
      <c r="I37" s="8">
        <f t="shared" si="18"/>
        <v>0.22131147540983606</v>
      </c>
      <c r="J37" s="8">
        <f t="shared" si="16"/>
        <v>1.6862108746066138</v>
      </c>
      <c r="K37" s="10">
        <f t="shared" si="17"/>
        <v>0.21077635932582672</v>
      </c>
    </row>
    <row r="38" spans="1:11" x14ac:dyDescent="0.25">
      <c r="A38" s="7" t="s">
        <v>3</v>
      </c>
      <c r="B38" s="8">
        <f t="shared" si="14"/>
        <v>4.0540540540540543E-2</v>
      </c>
      <c r="C38" s="8">
        <f t="shared" ref="C38:I38" si="19">C26/SUM(C$23:C$30)</f>
        <v>5.8746736292428187E-2</v>
      </c>
      <c r="D38" s="8">
        <f t="shared" si="19"/>
        <v>3.6791006642820645E-2</v>
      </c>
      <c r="E38" s="8">
        <f t="shared" si="19"/>
        <v>4.4871794871794872E-2</v>
      </c>
      <c r="F38" s="8">
        <f t="shared" si="19"/>
        <v>2.4590163934426229E-2</v>
      </c>
      <c r="G38" s="8">
        <f t="shared" si="19"/>
        <v>0.12962962962962962</v>
      </c>
      <c r="H38" s="8">
        <f t="shared" si="19"/>
        <v>0.12962962962962962</v>
      </c>
      <c r="I38" s="8">
        <f t="shared" si="19"/>
        <v>2.4590163934426229E-2</v>
      </c>
      <c r="J38" s="8">
        <f t="shared" si="16"/>
        <v>0.48938966547569596</v>
      </c>
      <c r="K38" s="10">
        <f t="shared" si="17"/>
        <v>6.1173708184461995E-2</v>
      </c>
    </row>
    <row r="39" spans="1:11" x14ac:dyDescent="0.25">
      <c r="A39" s="7" t="s">
        <v>4</v>
      </c>
      <c r="B39" s="8">
        <f t="shared" si="14"/>
        <v>4.0540540540540543E-2</v>
      </c>
      <c r="C39" s="8">
        <f t="shared" ref="C39:I39" si="20">C27/SUM(C$23:C$30)</f>
        <v>8.2245430809399472E-2</v>
      </c>
      <c r="D39" s="8">
        <f t="shared" si="20"/>
        <v>6.1318344404701075E-2</v>
      </c>
      <c r="E39" s="8">
        <f t="shared" si="20"/>
        <v>0.13461538461538461</v>
      </c>
      <c r="F39" s="8">
        <f t="shared" si="20"/>
        <v>7.3770491803278687E-2</v>
      </c>
      <c r="G39" s="8">
        <f t="shared" si="20"/>
        <v>0.16666666666666666</v>
      </c>
      <c r="H39" s="8">
        <f t="shared" si="20"/>
        <v>0.16666666666666666</v>
      </c>
      <c r="I39" s="8">
        <f t="shared" si="20"/>
        <v>7.3770491803278687E-2</v>
      </c>
      <c r="J39" s="8">
        <f t="shared" si="16"/>
        <v>0.79959401730991631</v>
      </c>
      <c r="K39" s="10">
        <f t="shared" si="17"/>
        <v>9.9949252163739538E-2</v>
      </c>
    </row>
    <row r="40" spans="1:11" x14ac:dyDescent="0.25">
      <c r="A40" s="7" t="s">
        <v>5</v>
      </c>
      <c r="B40" s="8">
        <f t="shared" si="14"/>
        <v>1.3513513513513514E-2</v>
      </c>
      <c r="C40" s="8">
        <f t="shared" ref="C40:I40" si="21">C28/SUM(C$23:C$30)</f>
        <v>4.5691906005221924E-2</v>
      </c>
      <c r="D40" s="8">
        <f t="shared" si="21"/>
        <v>2.2994379151762903E-2</v>
      </c>
      <c r="E40" s="8">
        <f t="shared" si="21"/>
        <v>6.41025641025641E-3</v>
      </c>
      <c r="F40" s="8">
        <f t="shared" si="21"/>
        <v>8.1967213114754103E-3</v>
      </c>
      <c r="G40" s="8">
        <f t="shared" si="21"/>
        <v>1.8518518518518517E-2</v>
      </c>
      <c r="H40" s="8">
        <f t="shared" si="21"/>
        <v>1.8518518518518517E-2</v>
      </c>
      <c r="I40" s="8">
        <f t="shared" si="21"/>
        <v>8.1967213114754103E-3</v>
      </c>
      <c r="J40" s="8">
        <f t="shared" si="16"/>
        <v>0.14204053474074263</v>
      </c>
      <c r="K40" s="10">
        <f t="shared" si="17"/>
        <v>1.7755066842592829E-2</v>
      </c>
    </row>
    <row r="41" spans="1:11" x14ac:dyDescent="0.25">
      <c r="A41" s="7" t="s">
        <v>6</v>
      </c>
      <c r="B41" s="8">
        <f t="shared" si="14"/>
        <v>1.3513513513513514E-2</v>
      </c>
      <c r="C41" s="8">
        <f t="shared" ref="C41:I41" si="22">C29/SUM(C$23:C$30)</f>
        <v>4.5691906005221924E-2</v>
      </c>
      <c r="D41" s="8">
        <f t="shared" si="22"/>
        <v>2.0439448134900357E-2</v>
      </c>
      <c r="E41" s="8">
        <f t="shared" si="22"/>
        <v>6.41025641025641E-3</v>
      </c>
      <c r="F41" s="8">
        <f t="shared" si="22"/>
        <v>8.1967213114754103E-3</v>
      </c>
      <c r="G41" s="8">
        <f t="shared" si="22"/>
        <v>1.8518518518518517E-2</v>
      </c>
      <c r="H41" s="8">
        <f t="shared" si="22"/>
        <v>1.8518518518518517E-2</v>
      </c>
      <c r="I41" s="8">
        <f t="shared" si="22"/>
        <v>8.1967213114754103E-3</v>
      </c>
      <c r="J41" s="8">
        <f t="shared" si="16"/>
        <v>0.13948560372388008</v>
      </c>
      <c r="K41" s="10">
        <f t="shared" si="17"/>
        <v>1.743570046548501E-2</v>
      </c>
    </row>
    <row r="42" spans="1:11" x14ac:dyDescent="0.25">
      <c r="A42" s="7" t="s">
        <v>7</v>
      </c>
      <c r="B42" s="8">
        <f t="shared" si="14"/>
        <v>4.0540540540540543E-2</v>
      </c>
      <c r="C42" s="8">
        <f t="shared" ref="C42:I42" si="23">C30/SUM(C$23:C$30)</f>
        <v>8.2245430809399472E-2</v>
      </c>
      <c r="D42" s="8">
        <f t="shared" si="23"/>
        <v>6.1318344404701075E-2</v>
      </c>
      <c r="E42" s="8">
        <f t="shared" si="23"/>
        <v>0.13461538461538461</v>
      </c>
      <c r="F42" s="8">
        <f t="shared" si="23"/>
        <v>7.3770491803278687E-2</v>
      </c>
      <c r="G42" s="8">
        <f t="shared" si="23"/>
        <v>0.16666666666666666</v>
      </c>
      <c r="H42" s="8">
        <f t="shared" si="23"/>
        <v>0.16666666666666666</v>
      </c>
      <c r="I42" s="8">
        <f t="shared" si="23"/>
        <v>7.3770491803278687E-2</v>
      </c>
      <c r="J42" s="8">
        <f t="shared" si="16"/>
        <v>0.79959401730991631</v>
      </c>
      <c r="K42" s="10">
        <f t="shared" si="17"/>
        <v>9.9949252163739538E-2</v>
      </c>
    </row>
  </sheetData>
  <mergeCells count="2">
    <mergeCell ref="M1:Q1"/>
    <mergeCell ref="L22:P2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D14E-5420-4EDE-98C0-9724C3152F77}">
  <dimension ref="A1:S41"/>
  <sheetViews>
    <sheetView topLeftCell="A21" workbookViewId="0">
      <selection activeCell="B34" sqref="B34:K41"/>
    </sheetView>
  </sheetViews>
  <sheetFormatPr defaultColWidth="8.85546875" defaultRowHeight="15" x14ac:dyDescent="0.25"/>
  <cols>
    <col min="1" max="16384" width="8.85546875" style="1"/>
  </cols>
  <sheetData>
    <row r="1" spans="1:19" x14ac:dyDescent="0.25">
      <c r="A1" s="1" t="s">
        <v>30</v>
      </c>
      <c r="B1" s="7" t="s">
        <v>0</v>
      </c>
      <c r="C1" s="9">
        <v>3</v>
      </c>
      <c r="D1" s="9">
        <v>2</v>
      </c>
      <c r="E1" s="7">
        <v>2</v>
      </c>
      <c r="O1" s="14" t="s">
        <v>31</v>
      </c>
      <c r="P1" s="14"/>
      <c r="Q1" s="14"/>
      <c r="R1" s="14"/>
      <c r="S1" s="14"/>
    </row>
    <row r="2" spans="1:19" x14ac:dyDescent="0.25">
      <c r="B2" s="7" t="s">
        <v>1</v>
      </c>
      <c r="C2" s="9">
        <v>4</v>
      </c>
      <c r="D2" s="9">
        <v>3</v>
      </c>
      <c r="E2" s="7">
        <v>3</v>
      </c>
      <c r="F2" s="2"/>
      <c r="G2" s="2"/>
      <c r="H2" s="2"/>
      <c r="I2" s="2"/>
      <c r="K2" s="2"/>
      <c r="L2" s="2"/>
      <c r="M2" s="2"/>
      <c r="N2" s="2"/>
      <c r="O2" s="2" t="s">
        <v>16</v>
      </c>
      <c r="P2" s="2" t="s">
        <v>17</v>
      </c>
      <c r="Q2" s="2"/>
      <c r="R2" s="2"/>
      <c r="S2" s="2"/>
    </row>
    <row r="3" spans="1:19" x14ac:dyDescent="0.25">
      <c r="B3" s="7" t="s">
        <v>2</v>
      </c>
      <c r="C3" s="9">
        <v>4</v>
      </c>
      <c r="D3" s="9">
        <v>2</v>
      </c>
      <c r="E3" s="7">
        <v>3</v>
      </c>
      <c r="F3" s="2"/>
      <c r="G3" s="2"/>
      <c r="H3" s="2"/>
      <c r="I3" s="2"/>
      <c r="K3" s="2"/>
      <c r="L3" s="2"/>
      <c r="M3" s="2"/>
      <c r="N3" s="2"/>
      <c r="O3" s="2"/>
      <c r="P3" s="4" t="s">
        <v>23</v>
      </c>
      <c r="Q3" s="4" t="s">
        <v>18</v>
      </c>
      <c r="R3" s="2">
        <v>3</v>
      </c>
      <c r="S3" s="2"/>
    </row>
    <row r="4" spans="1:19" x14ac:dyDescent="0.25">
      <c r="B4" s="7" t="s">
        <v>3</v>
      </c>
      <c r="C4" s="9">
        <v>3</v>
      </c>
      <c r="D4" s="9">
        <v>2</v>
      </c>
      <c r="E4" s="7">
        <v>4</v>
      </c>
      <c r="O4" s="2"/>
      <c r="P4" s="4" t="s">
        <v>24</v>
      </c>
      <c r="Q4" s="4" t="s">
        <v>19</v>
      </c>
      <c r="R4" s="2">
        <v>5</v>
      </c>
      <c r="S4" s="2"/>
    </row>
    <row r="5" spans="1:19" ht="26.25" x14ac:dyDescent="0.25">
      <c r="B5" s="7" t="s">
        <v>4</v>
      </c>
      <c r="C5" s="9">
        <v>3</v>
      </c>
      <c r="D5" s="9">
        <v>2</v>
      </c>
      <c r="E5" s="7">
        <v>4</v>
      </c>
      <c r="O5" s="2"/>
      <c r="P5" s="4" t="s">
        <v>25</v>
      </c>
      <c r="Q5" s="4" t="s">
        <v>20</v>
      </c>
      <c r="R5" s="2">
        <v>7</v>
      </c>
      <c r="S5" s="2"/>
    </row>
    <row r="6" spans="1:19" ht="39" x14ac:dyDescent="0.25">
      <c r="B6" s="7" t="s">
        <v>5</v>
      </c>
      <c r="C6" s="9">
        <v>4</v>
      </c>
      <c r="D6" s="9">
        <v>3</v>
      </c>
      <c r="E6" s="7">
        <v>1</v>
      </c>
      <c r="O6" s="2"/>
      <c r="P6" s="4" t="s">
        <v>22</v>
      </c>
      <c r="Q6" s="4" t="s">
        <v>21</v>
      </c>
      <c r="R6" s="2">
        <v>9</v>
      </c>
      <c r="S6" s="2"/>
    </row>
    <row r="7" spans="1:19" ht="15.75" thickBot="1" x14ac:dyDescent="0.3">
      <c r="B7" s="7" t="s">
        <v>6</v>
      </c>
      <c r="C7" s="9">
        <v>4</v>
      </c>
      <c r="D7" s="9">
        <v>4</v>
      </c>
      <c r="E7" s="7">
        <v>3</v>
      </c>
    </row>
    <row r="8" spans="1:19" ht="15.75" thickBot="1" x14ac:dyDescent="0.3">
      <c r="B8" s="7" t="s">
        <v>7</v>
      </c>
      <c r="C8" s="9">
        <v>4</v>
      </c>
      <c r="D8" s="9">
        <v>4</v>
      </c>
      <c r="E8" s="7">
        <v>4</v>
      </c>
      <c r="H8" s="15"/>
      <c r="I8" s="15"/>
      <c r="J8" s="15"/>
      <c r="K8" s="15"/>
      <c r="L8" s="15"/>
      <c r="M8" s="15"/>
      <c r="N8" s="15"/>
      <c r="O8" s="15"/>
    </row>
    <row r="10" spans="1:19" x14ac:dyDescent="0.25">
      <c r="B10" s="1">
        <v>1</v>
      </c>
      <c r="C10" s="11">
        <v>2</v>
      </c>
      <c r="D10" s="11">
        <v>3</v>
      </c>
      <c r="E10" s="3">
        <v>4</v>
      </c>
      <c r="I10" s="1" t="s">
        <v>26</v>
      </c>
    </row>
    <row r="11" spans="1:19" ht="30" x14ac:dyDescent="0.25">
      <c r="A11" s="5" t="s">
        <v>8</v>
      </c>
      <c r="B11" s="5" t="s">
        <v>9</v>
      </c>
      <c r="C11" s="5" t="s">
        <v>10</v>
      </c>
      <c r="D11" s="5" t="s">
        <v>11</v>
      </c>
      <c r="E11" s="5" t="s">
        <v>12</v>
      </c>
      <c r="F11" s="6" t="s">
        <v>15</v>
      </c>
      <c r="I11" s="7"/>
      <c r="J11" s="7" t="s">
        <v>0</v>
      </c>
      <c r="K11" s="7" t="s">
        <v>1</v>
      </c>
      <c r="L11" s="7" t="s">
        <v>2</v>
      </c>
      <c r="M11" s="7" t="s">
        <v>3</v>
      </c>
      <c r="N11" s="7" t="s">
        <v>4</v>
      </c>
      <c r="O11" s="7" t="s">
        <v>5</v>
      </c>
      <c r="P11" s="7" t="s">
        <v>6</v>
      </c>
      <c r="Q11" s="7" t="s">
        <v>7</v>
      </c>
    </row>
    <row r="12" spans="1:19" x14ac:dyDescent="0.25">
      <c r="A12" s="7" t="s">
        <v>0</v>
      </c>
      <c r="B12" s="7">
        <f t="shared" ref="B12:B19" si="0">COUNTIF($C1:$K1,1)</f>
        <v>0</v>
      </c>
      <c r="C12" s="7">
        <f t="shared" ref="C12:C19" si="1">COUNTIF($C1:$K1,2)</f>
        <v>2</v>
      </c>
      <c r="D12" s="7">
        <f t="shared" ref="D12:D19" si="2">COUNTIF($C1:$K1,3)</f>
        <v>1</v>
      </c>
      <c r="E12" s="7">
        <f t="shared" ref="E12:E19" si="3">COUNTIF($C1:$K1,4)</f>
        <v>0</v>
      </c>
      <c r="F12" s="7">
        <f t="shared" ref="F12:F18" si="4">B12*$B$10+C12*$C$10+D12*$D$10+E12*$E$10</f>
        <v>7</v>
      </c>
      <c r="I12" s="7" t="s">
        <v>0</v>
      </c>
      <c r="J12" s="7">
        <f>($F$12)-$F12</f>
        <v>0</v>
      </c>
      <c r="K12" s="7">
        <f>($F$13)-$F12</f>
        <v>3</v>
      </c>
      <c r="L12" s="7">
        <f>($F$14)-$F12</f>
        <v>2</v>
      </c>
      <c r="M12" s="7">
        <f>($F$15)-$F12</f>
        <v>2</v>
      </c>
      <c r="N12" s="7">
        <f>($F$16)-$F12</f>
        <v>2</v>
      </c>
      <c r="O12" s="7">
        <f>($F$17)-$F12</f>
        <v>1</v>
      </c>
      <c r="P12" s="7">
        <f>($F$18)-$F12</f>
        <v>4</v>
      </c>
      <c r="Q12" s="7">
        <f>($F$19)-$F12</f>
        <v>5</v>
      </c>
    </row>
    <row r="13" spans="1:19" x14ac:dyDescent="0.25">
      <c r="A13" s="7" t="s">
        <v>1</v>
      </c>
      <c r="B13" s="7">
        <f t="shared" si="0"/>
        <v>0</v>
      </c>
      <c r="C13" s="7">
        <f t="shared" si="1"/>
        <v>0</v>
      </c>
      <c r="D13" s="7">
        <f t="shared" si="2"/>
        <v>2</v>
      </c>
      <c r="E13" s="7">
        <f t="shared" si="3"/>
        <v>1</v>
      </c>
      <c r="F13" s="7">
        <f t="shared" si="4"/>
        <v>10</v>
      </c>
      <c r="I13" s="7" t="s">
        <v>1</v>
      </c>
      <c r="J13" s="7">
        <f>($F$12)-$F13</f>
        <v>-3</v>
      </c>
      <c r="K13" s="7">
        <f t="shared" ref="K13:K19" si="5">($F$13)-$F13</f>
        <v>0</v>
      </c>
      <c r="L13" s="7">
        <f t="shared" ref="L13:L19" si="6">($F$14)-$F13</f>
        <v>-1</v>
      </c>
      <c r="M13" s="7">
        <f t="shared" ref="M13:M19" si="7">($F$15)-$F13</f>
        <v>-1</v>
      </c>
      <c r="N13" s="7">
        <f t="shared" ref="N13:N19" si="8">($F$16)-$F13</f>
        <v>-1</v>
      </c>
      <c r="O13" s="7">
        <f t="shared" ref="O13:O19" si="9">($F$17)-$F13</f>
        <v>-2</v>
      </c>
      <c r="P13" s="7">
        <f t="shared" ref="P13:P19" si="10">($F$18)-$F13</f>
        <v>1</v>
      </c>
      <c r="Q13" s="7">
        <f t="shared" ref="Q13:Q19" si="11">($F$19)-$F13</f>
        <v>2</v>
      </c>
    </row>
    <row r="14" spans="1:19" x14ac:dyDescent="0.25">
      <c r="A14" s="7" t="s">
        <v>2</v>
      </c>
      <c r="B14" s="7">
        <f t="shared" si="0"/>
        <v>0</v>
      </c>
      <c r="C14" s="7">
        <f t="shared" si="1"/>
        <v>1</v>
      </c>
      <c r="D14" s="7">
        <f t="shared" si="2"/>
        <v>1</v>
      </c>
      <c r="E14" s="7">
        <f t="shared" si="3"/>
        <v>1</v>
      </c>
      <c r="F14" s="7">
        <f t="shared" si="4"/>
        <v>9</v>
      </c>
      <c r="I14" s="7" t="s">
        <v>2</v>
      </c>
      <c r="J14" s="7">
        <f t="shared" ref="J14:J19" si="12">($F$12)-$F14</f>
        <v>-2</v>
      </c>
      <c r="K14" s="7">
        <f t="shared" si="5"/>
        <v>1</v>
      </c>
      <c r="L14" s="7">
        <f t="shared" si="6"/>
        <v>0</v>
      </c>
      <c r="M14" s="7">
        <f t="shared" si="7"/>
        <v>0</v>
      </c>
      <c r="N14" s="7">
        <f t="shared" si="8"/>
        <v>0</v>
      </c>
      <c r="O14" s="7">
        <f t="shared" si="9"/>
        <v>-1</v>
      </c>
      <c r="P14" s="7">
        <f t="shared" si="10"/>
        <v>2</v>
      </c>
      <c r="Q14" s="7">
        <f t="shared" si="11"/>
        <v>3</v>
      </c>
    </row>
    <row r="15" spans="1:19" x14ac:dyDescent="0.25">
      <c r="A15" s="7" t="s">
        <v>3</v>
      </c>
      <c r="B15" s="7">
        <f t="shared" si="0"/>
        <v>0</v>
      </c>
      <c r="C15" s="7">
        <f t="shared" si="1"/>
        <v>1</v>
      </c>
      <c r="D15" s="7">
        <f t="shared" si="2"/>
        <v>1</v>
      </c>
      <c r="E15" s="7">
        <f t="shared" si="3"/>
        <v>1</v>
      </c>
      <c r="F15" s="7">
        <f t="shared" si="4"/>
        <v>9</v>
      </c>
      <c r="I15" s="7" t="s">
        <v>3</v>
      </c>
      <c r="J15" s="7">
        <f t="shared" si="12"/>
        <v>-2</v>
      </c>
      <c r="K15" s="7">
        <f t="shared" si="5"/>
        <v>1</v>
      </c>
      <c r="L15" s="7">
        <f t="shared" si="6"/>
        <v>0</v>
      </c>
      <c r="M15" s="7">
        <f t="shared" si="7"/>
        <v>0</v>
      </c>
      <c r="N15" s="7">
        <f t="shared" si="8"/>
        <v>0</v>
      </c>
      <c r="O15" s="7">
        <f t="shared" si="9"/>
        <v>-1</v>
      </c>
      <c r="P15" s="7">
        <f t="shared" si="10"/>
        <v>2</v>
      </c>
      <c r="Q15" s="7">
        <f t="shared" si="11"/>
        <v>3</v>
      </c>
    </row>
    <row r="16" spans="1:19" x14ac:dyDescent="0.25">
      <c r="A16" s="7" t="s">
        <v>4</v>
      </c>
      <c r="B16" s="7">
        <f t="shared" si="0"/>
        <v>0</v>
      </c>
      <c r="C16" s="7">
        <f t="shared" si="1"/>
        <v>1</v>
      </c>
      <c r="D16" s="7">
        <f t="shared" si="2"/>
        <v>1</v>
      </c>
      <c r="E16" s="7">
        <f t="shared" si="3"/>
        <v>1</v>
      </c>
      <c r="F16" s="7">
        <f t="shared" si="4"/>
        <v>9</v>
      </c>
      <c r="I16" s="7" t="s">
        <v>4</v>
      </c>
      <c r="J16" s="7">
        <f t="shared" si="12"/>
        <v>-2</v>
      </c>
      <c r="K16" s="7">
        <f t="shared" si="5"/>
        <v>1</v>
      </c>
      <c r="L16" s="7">
        <f t="shared" si="6"/>
        <v>0</v>
      </c>
      <c r="M16" s="7">
        <f t="shared" si="7"/>
        <v>0</v>
      </c>
      <c r="N16" s="7">
        <f t="shared" si="8"/>
        <v>0</v>
      </c>
      <c r="O16" s="7">
        <f t="shared" si="9"/>
        <v>-1</v>
      </c>
      <c r="P16" s="7">
        <f t="shared" si="10"/>
        <v>2</v>
      </c>
      <c r="Q16" s="7">
        <f t="shared" si="11"/>
        <v>3</v>
      </c>
    </row>
    <row r="17" spans="1:17" x14ac:dyDescent="0.25">
      <c r="A17" s="7" t="s">
        <v>5</v>
      </c>
      <c r="B17" s="7">
        <f t="shared" si="0"/>
        <v>1</v>
      </c>
      <c r="C17" s="7">
        <f t="shared" si="1"/>
        <v>0</v>
      </c>
      <c r="D17" s="7">
        <f t="shared" si="2"/>
        <v>1</v>
      </c>
      <c r="E17" s="7">
        <f t="shared" si="3"/>
        <v>1</v>
      </c>
      <c r="F17" s="7">
        <f t="shared" si="4"/>
        <v>8</v>
      </c>
      <c r="I17" s="7" t="s">
        <v>5</v>
      </c>
      <c r="J17" s="7">
        <f t="shared" si="12"/>
        <v>-1</v>
      </c>
      <c r="K17" s="7">
        <f t="shared" si="5"/>
        <v>2</v>
      </c>
      <c r="L17" s="7">
        <f t="shared" si="6"/>
        <v>1</v>
      </c>
      <c r="M17" s="7">
        <f t="shared" si="7"/>
        <v>1</v>
      </c>
      <c r="N17" s="7">
        <f t="shared" si="8"/>
        <v>1</v>
      </c>
      <c r="O17" s="7">
        <f t="shared" si="9"/>
        <v>0</v>
      </c>
      <c r="P17" s="7">
        <f t="shared" si="10"/>
        <v>3</v>
      </c>
      <c r="Q17" s="7">
        <f t="shared" si="11"/>
        <v>4</v>
      </c>
    </row>
    <row r="18" spans="1:17" x14ac:dyDescent="0.25">
      <c r="A18" s="7" t="s">
        <v>6</v>
      </c>
      <c r="B18" s="7">
        <f t="shared" si="0"/>
        <v>0</v>
      </c>
      <c r="C18" s="7">
        <f t="shared" si="1"/>
        <v>0</v>
      </c>
      <c r="D18" s="7">
        <f t="shared" si="2"/>
        <v>1</v>
      </c>
      <c r="E18" s="7">
        <f t="shared" si="3"/>
        <v>2</v>
      </c>
      <c r="F18" s="7">
        <f t="shared" si="4"/>
        <v>11</v>
      </c>
      <c r="I18" s="7" t="s">
        <v>6</v>
      </c>
      <c r="J18" s="7">
        <f>($F$12)-$F18</f>
        <v>-4</v>
      </c>
      <c r="K18" s="7">
        <f t="shared" si="5"/>
        <v>-1</v>
      </c>
      <c r="L18" s="7">
        <f t="shared" si="6"/>
        <v>-2</v>
      </c>
      <c r="M18" s="7">
        <f t="shared" si="7"/>
        <v>-2</v>
      </c>
      <c r="N18" s="7">
        <f t="shared" si="8"/>
        <v>-2</v>
      </c>
      <c r="O18" s="7">
        <f t="shared" si="9"/>
        <v>-3</v>
      </c>
      <c r="P18" s="7">
        <f t="shared" si="10"/>
        <v>0</v>
      </c>
      <c r="Q18" s="7">
        <f t="shared" si="11"/>
        <v>1</v>
      </c>
    </row>
    <row r="19" spans="1:17" x14ac:dyDescent="0.25">
      <c r="A19" s="7" t="s">
        <v>7</v>
      </c>
      <c r="B19" s="7">
        <f t="shared" si="0"/>
        <v>0</v>
      </c>
      <c r="C19" s="7">
        <f t="shared" si="1"/>
        <v>0</v>
      </c>
      <c r="D19" s="7">
        <f t="shared" si="2"/>
        <v>0</v>
      </c>
      <c r="E19" s="7">
        <f t="shared" si="3"/>
        <v>3</v>
      </c>
      <c r="F19" s="7">
        <f>B19*$B$10+C19*$C$10+D19*$D$10+E19*$E$10</f>
        <v>12</v>
      </c>
      <c r="I19" s="7" t="s">
        <v>7</v>
      </c>
      <c r="J19" s="7">
        <f t="shared" si="12"/>
        <v>-5</v>
      </c>
      <c r="K19" s="7">
        <f t="shared" si="5"/>
        <v>-2</v>
      </c>
      <c r="L19" s="7">
        <f t="shared" si="6"/>
        <v>-3</v>
      </c>
      <c r="M19" s="7">
        <f t="shared" si="7"/>
        <v>-3</v>
      </c>
      <c r="N19" s="7">
        <f t="shared" si="8"/>
        <v>-3</v>
      </c>
      <c r="O19" s="7">
        <f t="shared" si="9"/>
        <v>-4</v>
      </c>
      <c r="P19" s="7">
        <f t="shared" si="10"/>
        <v>-1</v>
      </c>
      <c r="Q19" s="7">
        <f t="shared" si="11"/>
        <v>0</v>
      </c>
    </row>
    <row r="21" spans="1:17" x14ac:dyDescent="0.25">
      <c r="K21" s="2"/>
      <c r="L21" s="4"/>
      <c r="M21" s="4"/>
      <c r="N21" s="2"/>
      <c r="O21" s="2"/>
    </row>
    <row r="22" spans="1:17" x14ac:dyDescent="0.25">
      <c r="A22" s="7"/>
      <c r="B22" s="6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K22" s="2"/>
      <c r="L22" s="4"/>
      <c r="M22" s="4"/>
      <c r="N22" s="2"/>
      <c r="O22" s="2"/>
    </row>
    <row r="23" spans="1:17" x14ac:dyDescent="0.25">
      <c r="A23" s="7" t="s">
        <v>0</v>
      </c>
      <c r="B23" s="8">
        <v>1</v>
      </c>
      <c r="C23" s="8">
        <v>0.33333333333333331</v>
      </c>
      <c r="D23" s="8">
        <v>0.33333333333333331</v>
      </c>
      <c r="E23" s="8">
        <v>0.33333333333333331</v>
      </c>
      <c r="F23" s="8">
        <v>0.33</v>
      </c>
      <c r="G23" s="8">
        <v>0.33333333333333331</v>
      </c>
      <c r="H23" s="8">
        <v>0.2</v>
      </c>
      <c r="I23" s="8">
        <v>0.2</v>
      </c>
      <c r="K23" s="2"/>
      <c r="L23" s="4"/>
      <c r="M23" s="4"/>
      <c r="N23" s="2"/>
      <c r="O23" s="2"/>
    </row>
    <row r="24" spans="1:17" x14ac:dyDescent="0.25">
      <c r="A24" s="7" t="s">
        <v>1</v>
      </c>
      <c r="B24" s="8">
        <v>3</v>
      </c>
      <c r="C24" s="8">
        <v>1</v>
      </c>
      <c r="D24" s="8">
        <v>3</v>
      </c>
      <c r="E24" s="8">
        <v>3</v>
      </c>
      <c r="F24" s="8">
        <v>3</v>
      </c>
      <c r="G24" s="8">
        <v>3</v>
      </c>
      <c r="H24" s="8">
        <v>0.33333333333333331</v>
      </c>
      <c r="I24" s="8">
        <v>0.33333333333333331</v>
      </c>
      <c r="K24" s="2"/>
      <c r="L24" s="4"/>
      <c r="M24" s="4"/>
      <c r="N24" s="2"/>
      <c r="O24" s="2"/>
    </row>
    <row r="25" spans="1:17" x14ac:dyDescent="0.25">
      <c r="A25" s="7" t="s">
        <v>2</v>
      </c>
      <c r="B25" s="8">
        <v>3</v>
      </c>
      <c r="C25" s="8">
        <v>0.33333333333333331</v>
      </c>
      <c r="D25" s="8">
        <v>1</v>
      </c>
      <c r="E25" s="8">
        <v>1</v>
      </c>
      <c r="F25" s="8">
        <v>1</v>
      </c>
      <c r="G25" s="8">
        <v>3</v>
      </c>
      <c r="H25" s="8">
        <v>0.33333333333333331</v>
      </c>
      <c r="I25" s="8">
        <v>0.33333333333333331</v>
      </c>
    </row>
    <row r="26" spans="1:17" x14ac:dyDescent="0.25">
      <c r="A26" s="7" t="s">
        <v>3</v>
      </c>
      <c r="B26" s="8">
        <v>3</v>
      </c>
      <c r="C26" s="8">
        <v>0.33333333333333331</v>
      </c>
      <c r="D26" s="8">
        <v>1</v>
      </c>
      <c r="E26" s="8">
        <v>1</v>
      </c>
      <c r="F26" s="8">
        <v>1</v>
      </c>
      <c r="G26" s="8">
        <v>3</v>
      </c>
      <c r="H26" s="8">
        <v>0.33333333333333331</v>
      </c>
      <c r="I26" s="8">
        <v>0.33333333333333331</v>
      </c>
    </row>
    <row r="27" spans="1:17" x14ac:dyDescent="0.25">
      <c r="A27" s="7" t="s">
        <v>4</v>
      </c>
      <c r="B27" s="8">
        <v>3</v>
      </c>
      <c r="C27" s="8">
        <v>0.33333333333333331</v>
      </c>
      <c r="D27" s="8">
        <v>1</v>
      </c>
      <c r="E27" s="8">
        <v>1</v>
      </c>
      <c r="F27" s="8">
        <v>1</v>
      </c>
      <c r="G27" s="8">
        <v>3</v>
      </c>
      <c r="H27" s="8">
        <v>0.33</v>
      </c>
      <c r="I27" s="8">
        <v>0.33</v>
      </c>
    </row>
    <row r="28" spans="1:17" x14ac:dyDescent="0.25">
      <c r="A28" s="7" t="s">
        <v>5</v>
      </c>
      <c r="B28" s="8">
        <v>3</v>
      </c>
      <c r="C28" s="8">
        <v>0.33</v>
      </c>
      <c r="D28" s="8">
        <v>0.33</v>
      </c>
      <c r="E28" s="8">
        <v>0.33</v>
      </c>
      <c r="F28" s="8">
        <v>0.33</v>
      </c>
      <c r="G28" s="8">
        <v>1</v>
      </c>
      <c r="H28" s="8">
        <v>0.33333333333333331</v>
      </c>
      <c r="I28" s="8">
        <v>0.2</v>
      </c>
    </row>
    <row r="29" spans="1:17" x14ac:dyDescent="0.25">
      <c r="A29" s="7" t="s">
        <v>6</v>
      </c>
      <c r="B29" s="8">
        <v>5</v>
      </c>
      <c r="C29" s="8">
        <v>3</v>
      </c>
      <c r="D29" s="8">
        <v>3</v>
      </c>
      <c r="E29" s="8">
        <v>3</v>
      </c>
      <c r="F29" s="8">
        <v>3</v>
      </c>
      <c r="G29" s="8">
        <v>3</v>
      </c>
      <c r="H29" s="8">
        <v>1</v>
      </c>
      <c r="I29" s="8">
        <v>0.33</v>
      </c>
    </row>
    <row r="30" spans="1:17" x14ac:dyDescent="0.25">
      <c r="A30" s="7" t="s">
        <v>7</v>
      </c>
      <c r="B30" s="8">
        <v>5</v>
      </c>
      <c r="C30" s="8">
        <v>3</v>
      </c>
      <c r="D30" s="8">
        <v>3</v>
      </c>
      <c r="E30" s="8">
        <v>3</v>
      </c>
      <c r="F30" s="8">
        <v>3</v>
      </c>
      <c r="G30" s="8">
        <v>5</v>
      </c>
      <c r="H30" s="8">
        <v>3</v>
      </c>
      <c r="I30" s="8">
        <v>1</v>
      </c>
    </row>
    <row r="31" spans="1:17" x14ac:dyDescent="0.25">
      <c r="A31" s="3" t="s">
        <v>27</v>
      </c>
    </row>
    <row r="33" spans="1:11" x14ac:dyDescent="0.25">
      <c r="A33" s="7"/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28</v>
      </c>
      <c r="K33" s="6" t="s">
        <v>29</v>
      </c>
    </row>
    <row r="34" spans="1:11" x14ac:dyDescent="0.25">
      <c r="A34" s="7" t="s">
        <v>0</v>
      </c>
      <c r="B34" s="8">
        <f t="shared" ref="B34" si="13">B23/SUM(B$23:B$30)</f>
        <v>3.8461538461538464E-2</v>
      </c>
      <c r="C34" s="8">
        <f t="shared" ref="C34:I34" si="14">C23/SUM(C$23:C$30)</f>
        <v>3.8476337052712577E-2</v>
      </c>
      <c r="D34" s="8">
        <f t="shared" si="14"/>
        <v>2.6322716504343244E-2</v>
      </c>
      <c r="E34" s="8">
        <f t="shared" si="14"/>
        <v>2.6322716504343244E-2</v>
      </c>
      <c r="F34" s="8">
        <f t="shared" si="14"/>
        <v>2.6066350710900476E-2</v>
      </c>
      <c r="G34" s="8">
        <f t="shared" si="14"/>
        <v>1.5624999999999997E-2</v>
      </c>
      <c r="H34" s="8">
        <f t="shared" si="14"/>
        <v>3.4110289937464469E-2</v>
      </c>
      <c r="I34" s="8">
        <f t="shared" si="14"/>
        <v>6.535947712418301E-2</v>
      </c>
      <c r="J34" s="8">
        <f t="shared" ref="J34" si="15">SUM(B34:I34)</f>
        <v>0.27074442629548545</v>
      </c>
      <c r="K34" s="10">
        <f t="shared" ref="K34:K41" si="16">J34/8</f>
        <v>3.3843053286935681E-2</v>
      </c>
    </row>
    <row r="35" spans="1:11" x14ac:dyDescent="0.25">
      <c r="A35" s="7" t="s">
        <v>1</v>
      </c>
      <c r="B35" s="8">
        <f>B24/SUM(B$23:B$30)</f>
        <v>0.11538461538461539</v>
      </c>
      <c r="C35" s="8">
        <f t="shared" ref="C35:I35" si="17">C24/SUM(C$23:C$30)</f>
        <v>0.11542901115813774</v>
      </c>
      <c r="D35" s="8">
        <f t="shared" si="17"/>
        <v>0.23690444853908924</v>
      </c>
      <c r="E35" s="8">
        <f t="shared" si="17"/>
        <v>0.23690444853908924</v>
      </c>
      <c r="F35" s="8">
        <f t="shared" si="17"/>
        <v>0.23696682464454977</v>
      </c>
      <c r="G35" s="8">
        <f t="shared" si="17"/>
        <v>0.14062499999999997</v>
      </c>
      <c r="H35" s="8">
        <f t="shared" si="17"/>
        <v>5.6850483229107442E-2</v>
      </c>
      <c r="I35" s="8">
        <f t="shared" si="17"/>
        <v>0.10893246187363834</v>
      </c>
      <c r="J35" s="8">
        <f t="shared" ref="J35:J41" si="18">SUM(B35:I35)</f>
        <v>1.2479972933682271</v>
      </c>
      <c r="K35" s="10">
        <f t="shared" si="16"/>
        <v>0.15599966167102838</v>
      </c>
    </row>
    <row r="36" spans="1:11" x14ac:dyDescent="0.25">
      <c r="A36" s="7" t="s">
        <v>2</v>
      </c>
      <c r="B36" s="8">
        <f t="shared" ref="B36:I37" si="19">B25/SUM(B$23:B$30)</f>
        <v>0.11538461538461539</v>
      </c>
      <c r="C36" s="8">
        <f t="shared" si="19"/>
        <v>3.8476337052712577E-2</v>
      </c>
      <c r="D36" s="8">
        <f t="shared" si="19"/>
        <v>7.8968149513029745E-2</v>
      </c>
      <c r="E36" s="8">
        <f t="shared" si="19"/>
        <v>7.8968149513029745E-2</v>
      </c>
      <c r="F36" s="8">
        <f t="shared" si="19"/>
        <v>7.8988941548183256E-2</v>
      </c>
      <c r="G36" s="8">
        <f t="shared" si="19"/>
        <v>0.14062499999999997</v>
      </c>
      <c r="H36" s="8">
        <f t="shared" si="19"/>
        <v>5.6850483229107442E-2</v>
      </c>
      <c r="I36" s="8">
        <f t="shared" si="19"/>
        <v>0.10893246187363834</v>
      </c>
      <c r="J36" s="8">
        <f t="shared" si="18"/>
        <v>0.69719413811431652</v>
      </c>
      <c r="K36" s="10">
        <f t="shared" si="16"/>
        <v>8.7149267264289565E-2</v>
      </c>
    </row>
    <row r="37" spans="1:11" x14ac:dyDescent="0.25">
      <c r="A37" s="7" t="s">
        <v>3</v>
      </c>
      <c r="B37" s="8">
        <f t="shared" si="19"/>
        <v>0.11538461538461539</v>
      </c>
      <c r="C37" s="8">
        <f t="shared" si="19"/>
        <v>3.8476337052712577E-2</v>
      </c>
      <c r="D37" s="8">
        <f t="shared" si="19"/>
        <v>7.8968149513029745E-2</v>
      </c>
      <c r="E37" s="8">
        <f t="shared" si="19"/>
        <v>7.8968149513029745E-2</v>
      </c>
      <c r="F37" s="8">
        <f t="shared" si="19"/>
        <v>7.8988941548183256E-2</v>
      </c>
      <c r="G37" s="8">
        <f t="shared" si="19"/>
        <v>0.14062499999999997</v>
      </c>
      <c r="H37" s="8">
        <f t="shared" si="19"/>
        <v>5.6850483229107442E-2</v>
      </c>
      <c r="I37" s="8">
        <f t="shared" si="19"/>
        <v>0.10893246187363834</v>
      </c>
      <c r="J37" s="8">
        <f t="shared" si="18"/>
        <v>0.69719413811431652</v>
      </c>
      <c r="K37" s="10">
        <f t="shared" si="16"/>
        <v>8.7149267264289565E-2</v>
      </c>
    </row>
    <row r="38" spans="1:11" x14ac:dyDescent="0.25">
      <c r="A38" s="7" t="s">
        <v>4</v>
      </c>
      <c r="B38" s="8">
        <f t="shared" ref="B38:I39" si="20">B27/SUM(B$23:B$30)</f>
        <v>0.11538461538461539</v>
      </c>
      <c r="C38" s="8">
        <f t="shared" si="20"/>
        <v>3.8476337052712577E-2</v>
      </c>
      <c r="D38" s="8">
        <f t="shared" si="20"/>
        <v>7.8968149513029745E-2</v>
      </c>
      <c r="E38" s="8">
        <f t="shared" si="20"/>
        <v>7.8968149513029745E-2</v>
      </c>
      <c r="F38" s="8">
        <f t="shared" si="20"/>
        <v>7.8988941548183256E-2</v>
      </c>
      <c r="G38" s="8">
        <f t="shared" si="20"/>
        <v>0.14062499999999997</v>
      </c>
      <c r="H38" s="8">
        <f t="shared" si="20"/>
        <v>5.6281978396816375E-2</v>
      </c>
      <c r="I38" s="8">
        <f t="shared" si="20"/>
        <v>0.10784313725490197</v>
      </c>
      <c r="J38" s="8">
        <f t="shared" si="18"/>
        <v>0.69553630866328908</v>
      </c>
      <c r="K38" s="10">
        <f t="shared" si="16"/>
        <v>8.6942038582911135E-2</v>
      </c>
    </row>
    <row r="39" spans="1:11" x14ac:dyDescent="0.25">
      <c r="A39" s="7" t="s">
        <v>5</v>
      </c>
      <c r="B39" s="8">
        <f t="shared" si="20"/>
        <v>0.11538461538461539</v>
      </c>
      <c r="C39" s="8">
        <f t="shared" si="20"/>
        <v>3.8091573682185458E-2</v>
      </c>
      <c r="D39" s="8">
        <f t="shared" si="20"/>
        <v>2.6059489339299816E-2</v>
      </c>
      <c r="E39" s="8">
        <f t="shared" si="20"/>
        <v>2.6059489339299816E-2</v>
      </c>
      <c r="F39" s="8">
        <f t="shared" si="20"/>
        <v>2.6066350710900476E-2</v>
      </c>
      <c r="G39" s="8">
        <f t="shared" si="20"/>
        <v>4.6874999999999993E-2</v>
      </c>
      <c r="H39" s="8">
        <f t="shared" si="20"/>
        <v>5.6850483229107442E-2</v>
      </c>
      <c r="I39" s="8">
        <f t="shared" si="20"/>
        <v>6.535947712418301E-2</v>
      </c>
      <c r="J39" s="8">
        <f t="shared" si="18"/>
        <v>0.40074647880959141</v>
      </c>
      <c r="K39" s="10">
        <f t="shared" si="16"/>
        <v>5.0093309851198926E-2</v>
      </c>
    </row>
    <row r="40" spans="1:11" x14ac:dyDescent="0.25">
      <c r="A40" s="7" t="s">
        <v>6</v>
      </c>
      <c r="B40" s="8">
        <f t="shared" ref="B40:I41" si="21">B29/SUM(B$23:B$30)</f>
        <v>0.19230769230769232</v>
      </c>
      <c r="C40" s="8">
        <f t="shared" si="21"/>
        <v>0.3462870334744132</v>
      </c>
      <c r="D40" s="8">
        <f t="shared" si="21"/>
        <v>0.23690444853908924</v>
      </c>
      <c r="E40" s="8">
        <f t="shared" si="21"/>
        <v>0.23690444853908924</v>
      </c>
      <c r="F40" s="8">
        <f t="shared" si="21"/>
        <v>0.23696682464454977</v>
      </c>
      <c r="G40" s="8">
        <f t="shared" si="21"/>
        <v>0.14062499999999997</v>
      </c>
      <c r="H40" s="8">
        <f t="shared" si="21"/>
        <v>0.17055144968732233</v>
      </c>
      <c r="I40" s="8">
        <f t="shared" si="21"/>
        <v>0.10784313725490197</v>
      </c>
      <c r="J40" s="8">
        <f t="shared" si="18"/>
        <v>1.6683900344470581</v>
      </c>
      <c r="K40" s="10">
        <f t="shared" si="16"/>
        <v>0.20854875430588227</v>
      </c>
    </row>
    <row r="41" spans="1:11" x14ac:dyDescent="0.25">
      <c r="A41" s="7" t="s">
        <v>7</v>
      </c>
      <c r="B41" s="8">
        <f t="shared" si="21"/>
        <v>0.19230769230769232</v>
      </c>
      <c r="C41" s="8">
        <f t="shared" si="21"/>
        <v>0.3462870334744132</v>
      </c>
      <c r="D41" s="8">
        <f t="shared" si="21"/>
        <v>0.23690444853908924</v>
      </c>
      <c r="E41" s="8">
        <f t="shared" si="21"/>
        <v>0.23690444853908924</v>
      </c>
      <c r="F41" s="8">
        <f t="shared" si="21"/>
        <v>0.23696682464454977</v>
      </c>
      <c r="G41" s="8">
        <f t="shared" si="21"/>
        <v>0.23437499999999997</v>
      </c>
      <c r="H41" s="8">
        <f t="shared" si="21"/>
        <v>0.51165434906196705</v>
      </c>
      <c r="I41" s="8">
        <f t="shared" si="21"/>
        <v>0.32679738562091504</v>
      </c>
      <c r="J41" s="8">
        <f t="shared" si="18"/>
        <v>2.3221971821877161</v>
      </c>
      <c r="K41" s="10">
        <f t="shared" si="16"/>
        <v>0.29027464777346451</v>
      </c>
    </row>
  </sheetData>
  <mergeCells count="1">
    <mergeCell ref="O1:S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C43B-D4A9-49A8-AF8F-FDAD6A59FD85}">
  <dimension ref="A1:W28"/>
  <sheetViews>
    <sheetView tabSelected="1" zoomScale="70" zoomScaleNormal="70" workbookViewId="0">
      <selection activeCell="B16" sqref="B16:B23"/>
    </sheetView>
  </sheetViews>
  <sheetFormatPr defaultRowHeight="15" x14ac:dyDescent="0.25"/>
  <sheetData>
    <row r="1" spans="1:23" x14ac:dyDescent="0.25">
      <c r="A1" t="s">
        <v>13</v>
      </c>
      <c r="M1" t="s">
        <v>30</v>
      </c>
    </row>
    <row r="3" spans="1:23" x14ac:dyDescent="0.25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28</v>
      </c>
      <c r="K3" s="7" t="s">
        <v>29</v>
      </c>
      <c r="M3" s="7"/>
      <c r="N3" s="7" t="s">
        <v>0</v>
      </c>
      <c r="O3" s="7" t="s">
        <v>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28</v>
      </c>
      <c r="W3" s="7" t="s">
        <v>29</v>
      </c>
    </row>
    <row r="4" spans="1:23" x14ac:dyDescent="0.25">
      <c r="A4" s="7" t="s">
        <v>0</v>
      </c>
      <c r="B4" s="8">
        <v>0.12162162162162163</v>
      </c>
      <c r="C4" s="8">
        <v>0.13707571801566579</v>
      </c>
      <c r="D4" s="8">
        <v>6.1318344404701075E-2</v>
      </c>
      <c r="E4" s="8">
        <v>0.13461538461538461</v>
      </c>
      <c r="F4" s="8">
        <v>0.22131147540983606</v>
      </c>
      <c r="G4" s="8">
        <v>0.16666666666666666</v>
      </c>
      <c r="H4" s="8">
        <v>0.16666666666666666</v>
      </c>
      <c r="I4" s="8">
        <v>0.22131147540983606</v>
      </c>
      <c r="J4" s="8">
        <v>1.2305873528103786</v>
      </c>
      <c r="K4" s="12">
        <v>0.15382341910129732</v>
      </c>
      <c r="M4" s="7" t="s">
        <v>0</v>
      </c>
      <c r="N4" s="8">
        <v>3.8461538461538464E-2</v>
      </c>
      <c r="O4" s="8">
        <v>3.8476337052712577E-2</v>
      </c>
      <c r="P4" s="8">
        <v>2.6322716504343244E-2</v>
      </c>
      <c r="Q4" s="8">
        <v>2.6322716504343244E-2</v>
      </c>
      <c r="R4" s="8">
        <v>2.6066350710900476E-2</v>
      </c>
      <c r="S4" s="8">
        <v>1.5624999999999997E-2</v>
      </c>
      <c r="T4" s="8">
        <v>3.4110289937464469E-2</v>
      </c>
      <c r="U4" s="8">
        <v>6.535947712418301E-2</v>
      </c>
      <c r="V4" s="8">
        <v>0.27074442629548545</v>
      </c>
      <c r="W4" s="12">
        <v>3.3843053286935681E-2</v>
      </c>
    </row>
    <row r="5" spans="1:23" x14ac:dyDescent="0.25">
      <c r="A5" s="7" t="s">
        <v>1</v>
      </c>
      <c r="B5" s="8">
        <v>0.36486486486486491</v>
      </c>
      <c r="C5" s="8">
        <v>0.41122715404699733</v>
      </c>
      <c r="D5" s="8">
        <v>0.55186509964230968</v>
      </c>
      <c r="E5" s="8">
        <v>0.3141025641025641</v>
      </c>
      <c r="F5" s="8">
        <v>0.36885245901639346</v>
      </c>
      <c r="G5" s="8">
        <v>0.16666666666666666</v>
      </c>
      <c r="H5" s="8">
        <v>0.16666666666666666</v>
      </c>
      <c r="I5" s="8">
        <v>0.36885245901639346</v>
      </c>
      <c r="J5" s="8">
        <v>2.7130979340228558</v>
      </c>
      <c r="K5" s="12">
        <v>0.33913724175285698</v>
      </c>
      <c r="M5" s="7" t="s">
        <v>1</v>
      </c>
      <c r="N5" s="8">
        <v>0.11538461538461539</v>
      </c>
      <c r="O5" s="8">
        <v>0.11542901115813774</v>
      </c>
      <c r="P5" s="8">
        <v>0.23690444853908924</v>
      </c>
      <c r="Q5" s="8">
        <v>0.23690444853908924</v>
      </c>
      <c r="R5" s="8">
        <v>0.23696682464454977</v>
      </c>
      <c r="S5" s="8">
        <v>0.14062499999999997</v>
      </c>
      <c r="T5" s="8">
        <v>5.6850483229107442E-2</v>
      </c>
      <c r="U5" s="8">
        <v>0.10893246187363834</v>
      </c>
      <c r="V5" s="8">
        <v>1.2479972933682271</v>
      </c>
      <c r="W5" s="12">
        <v>0.15599966167102838</v>
      </c>
    </row>
    <row r="6" spans="1:23" x14ac:dyDescent="0.25">
      <c r="A6" s="7" t="s">
        <v>2</v>
      </c>
      <c r="B6" s="8">
        <v>0.36486486486486491</v>
      </c>
      <c r="C6" s="8">
        <v>0.13707571801566579</v>
      </c>
      <c r="D6" s="8">
        <v>0.18395503321410323</v>
      </c>
      <c r="E6" s="8">
        <v>0.22435897435897437</v>
      </c>
      <c r="F6" s="8">
        <v>0.22131147540983606</v>
      </c>
      <c r="G6" s="8">
        <v>0.16666666666666666</v>
      </c>
      <c r="H6" s="8">
        <v>0.16666666666666666</v>
      </c>
      <c r="I6" s="8">
        <v>0.22131147540983606</v>
      </c>
      <c r="J6" s="8">
        <v>1.6862108746066138</v>
      </c>
      <c r="K6" s="12">
        <v>0.21077635932582672</v>
      </c>
      <c r="M6" s="7" t="s">
        <v>2</v>
      </c>
      <c r="N6" s="8">
        <v>0.11538461538461539</v>
      </c>
      <c r="O6" s="8">
        <v>3.8476337052712577E-2</v>
      </c>
      <c r="P6" s="8">
        <v>7.8968149513029745E-2</v>
      </c>
      <c r="Q6" s="8">
        <v>7.8968149513029745E-2</v>
      </c>
      <c r="R6" s="8">
        <v>7.8988941548183256E-2</v>
      </c>
      <c r="S6" s="8">
        <v>0.14062499999999997</v>
      </c>
      <c r="T6" s="8">
        <v>5.6850483229107442E-2</v>
      </c>
      <c r="U6" s="8">
        <v>0.10893246187363834</v>
      </c>
      <c r="V6" s="8">
        <v>0.69719413811431652</v>
      </c>
      <c r="W6" s="12">
        <v>8.7149267264289565E-2</v>
      </c>
    </row>
    <row r="7" spans="1:23" x14ac:dyDescent="0.25">
      <c r="A7" s="7" t="s">
        <v>3</v>
      </c>
      <c r="B7" s="8">
        <v>4.0540540540540543E-2</v>
      </c>
      <c r="C7" s="8">
        <v>5.8746736292428187E-2</v>
      </c>
      <c r="D7" s="8">
        <v>3.6791006642820645E-2</v>
      </c>
      <c r="E7" s="8">
        <v>4.4871794871794872E-2</v>
      </c>
      <c r="F7" s="8">
        <v>2.4590163934426229E-2</v>
      </c>
      <c r="G7" s="8">
        <v>0.12962962962962962</v>
      </c>
      <c r="H7" s="8">
        <v>0.12962962962962962</v>
      </c>
      <c r="I7" s="8">
        <v>2.4590163934426229E-2</v>
      </c>
      <c r="J7" s="8">
        <v>0.48938966547569596</v>
      </c>
      <c r="K7" s="12">
        <v>6.1173708184461995E-2</v>
      </c>
      <c r="M7" s="7" t="s">
        <v>3</v>
      </c>
      <c r="N7" s="8">
        <v>0.11538461538461539</v>
      </c>
      <c r="O7" s="8">
        <v>3.8476337052712577E-2</v>
      </c>
      <c r="P7" s="8">
        <v>7.8968149513029745E-2</v>
      </c>
      <c r="Q7" s="8">
        <v>7.8968149513029745E-2</v>
      </c>
      <c r="R7" s="8">
        <v>7.8988941548183256E-2</v>
      </c>
      <c r="S7" s="8">
        <v>0.14062499999999997</v>
      </c>
      <c r="T7" s="8">
        <v>5.6850483229107442E-2</v>
      </c>
      <c r="U7" s="8">
        <v>0.10893246187363834</v>
      </c>
      <c r="V7" s="8">
        <v>0.69719413811431652</v>
      </c>
      <c r="W7" s="12">
        <v>8.7149267264289565E-2</v>
      </c>
    </row>
    <row r="8" spans="1:23" x14ac:dyDescent="0.25">
      <c r="A8" s="7" t="s">
        <v>4</v>
      </c>
      <c r="B8" s="8">
        <v>4.0540540540540543E-2</v>
      </c>
      <c r="C8" s="8">
        <v>8.2245430809399472E-2</v>
      </c>
      <c r="D8" s="8">
        <v>6.1318344404701075E-2</v>
      </c>
      <c r="E8" s="8">
        <v>0.13461538461538461</v>
      </c>
      <c r="F8" s="8">
        <v>7.3770491803278687E-2</v>
      </c>
      <c r="G8" s="8">
        <v>0.16666666666666666</v>
      </c>
      <c r="H8" s="8">
        <v>0.16666666666666666</v>
      </c>
      <c r="I8" s="8">
        <v>7.3770491803278687E-2</v>
      </c>
      <c r="J8" s="8">
        <v>0.79959401730991631</v>
      </c>
      <c r="K8" s="12">
        <v>9.9949252163739538E-2</v>
      </c>
      <c r="M8" s="7" t="s">
        <v>4</v>
      </c>
      <c r="N8" s="8">
        <v>0.11538461538461539</v>
      </c>
      <c r="O8" s="8">
        <v>3.8476337052712577E-2</v>
      </c>
      <c r="P8" s="8">
        <v>7.8968149513029745E-2</v>
      </c>
      <c r="Q8" s="8">
        <v>7.8968149513029745E-2</v>
      </c>
      <c r="R8" s="8">
        <v>7.8988941548183256E-2</v>
      </c>
      <c r="S8" s="8">
        <v>0.14062499999999997</v>
      </c>
      <c r="T8" s="8">
        <v>5.6281978396816375E-2</v>
      </c>
      <c r="U8" s="8">
        <v>0.10784313725490197</v>
      </c>
      <c r="V8" s="8">
        <v>0.69553630866328908</v>
      </c>
      <c r="W8" s="12">
        <v>8.6942038582911135E-2</v>
      </c>
    </row>
    <row r="9" spans="1:23" x14ac:dyDescent="0.25">
      <c r="A9" s="7" t="s">
        <v>5</v>
      </c>
      <c r="B9" s="8">
        <v>1.3513513513513514E-2</v>
      </c>
      <c r="C9" s="8">
        <v>4.5691906005221924E-2</v>
      </c>
      <c r="D9" s="8">
        <v>2.2994379151762903E-2</v>
      </c>
      <c r="E9" s="8">
        <v>6.41025641025641E-3</v>
      </c>
      <c r="F9" s="8">
        <v>8.1967213114754103E-3</v>
      </c>
      <c r="G9" s="8">
        <v>1.8518518518518517E-2</v>
      </c>
      <c r="H9" s="8">
        <v>1.8518518518518517E-2</v>
      </c>
      <c r="I9" s="8">
        <v>8.1967213114754103E-3</v>
      </c>
      <c r="J9" s="8">
        <v>0.14204053474074263</v>
      </c>
      <c r="K9" s="12">
        <v>1.7755066842592829E-2</v>
      </c>
      <c r="M9" s="7" t="s">
        <v>5</v>
      </c>
      <c r="N9" s="8">
        <v>0.11538461538461539</v>
      </c>
      <c r="O9" s="8">
        <v>3.8091573682185458E-2</v>
      </c>
      <c r="P9" s="8">
        <v>2.6059489339299816E-2</v>
      </c>
      <c r="Q9" s="8">
        <v>2.6059489339299816E-2</v>
      </c>
      <c r="R9" s="8">
        <v>2.6066350710900476E-2</v>
      </c>
      <c r="S9" s="8">
        <v>4.6874999999999993E-2</v>
      </c>
      <c r="T9" s="8">
        <v>5.6850483229107442E-2</v>
      </c>
      <c r="U9" s="8">
        <v>6.535947712418301E-2</v>
      </c>
      <c r="V9" s="8">
        <v>0.40074647880959141</v>
      </c>
      <c r="W9" s="12">
        <v>5.0093309851198926E-2</v>
      </c>
    </row>
    <row r="10" spans="1:23" x14ac:dyDescent="0.25">
      <c r="A10" s="7" t="s">
        <v>6</v>
      </c>
      <c r="B10" s="8">
        <v>1.3513513513513514E-2</v>
      </c>
      <c r="C10" s="8">
        <v>4.5691906005221924E-2</v>
      </c>
      <c r="D10" s="8">
        <v>2.0439448134900357E-2</v>
      </c>
      <c r="E10" s="8">
        <v>6.41025641025641E-3</v>
      </c>
      <c r="F10" s="8">
        <v>8.1967213114754103E-3</v>
      </c>
      <c r="G10" s="8">
        <v>1.8518518518518517E-2</v>
      </c>
      <c r="H10" s="8">
        <v>1.8518518518518517E-2</v>
      </c>
      <c r="I10" s="8">
        <v>8.1967213114754103E-3</v>
      </c>
      <c r="J10" s="8">
        <v>0.13948560372388008</v>
      </c>
      <c r="K10" s="12">
        <v>1.743570046548501E-2</v>
      </c>
      <c r="M10" s="7" t="s">
        <v>6</v>
      </c>
      <c r="N10" s="8">
        <v>0.19230769230769232</v>
      </c>
      <c r="O10" s="8">
        <v>0.3462870334744132</v>
      </c>
      <c r="P10" s="8">
        <v>0.23690444853908924</v>
      </c>
      <c r="Q10" s="8">
        <v>0.23690444853908924</v>
      </c>
      <c r="R10" s="8">
        <v>0.23696682464454977</v>
      </c>
      <c r="S10" s="8">
        <v>0.14062499999999997</v>
      </c>
      <c r="T10" s="8">
        <v>0.17055144968732233</v>
      </c>
      <c r="U10" s="8">
        <v>0.10784313725490197</v>
      </c>
      <c r="V10" s="8">
        <v>1.6683900344470581</v>
      </c>
      <c r="W10" s="12">
        <v>0.20854875430588227</v>
      </c>
    </row>
    <row r="11" spans="1:23" x14ac:dyDescent="0.25">
      <c r="A11" s="7" t="s">
        <v>7</v>
      </c>
      <c r="B11" s="8">
        <v>4.0540540540540543E-2</v>
      </c>
      <c r="C11" s="8">
        <v>8.2245430809399472E-2</v>
      </c>
      <c r="D11" s="8">
        <v>6.1318344404701075E-2</v>
      </c>
      <c r="E11" s="8">
        <v>0.13461538461538461</v>
      </c>
      <c r="F11" s="8">
        <v>7.3770491803278687E-2</v>
      </c>
      <c r="G11" s="8">
        <v>0.16666666666666666</v>
      </c>
      <c r="H11" s="8">
        <v>0.16666666666666666</v>
      </c>
      <c r="I11" s="8">
        <v>7.3770491803278687E-2</v>
      </c>
      <c r="J11" s="8">
        <v>0.79959401730991631</v>
      </c>
      <c r="K11" s="12">
        <v>9.9949252163739538E-2</v>
      </c>
      <c r="M11" s="7" t="s">
        <v>7</v>
      </c>
      <c r="N11" s="8">
        <v>0.19230769230769232</v>
      </c>
      <c r="O11" s="8">
        <v>0.3462870334744132</v>
      </c>
      <c r="P11" s="8">
        <v>0.23690444853908924</v>
      </c>
      <c r="Q11" s="8">
        <v>0.23690444853908924</v>
      </c>
      <c r="R11" s="8">
        <v>0.23696682464454977</v>
      </c>
      <c r="S11" s="8">
        <v>0.23437499999999997</v>
      </c>
      <c r="T11" s="8">
        <v>0.51165434906196705</v>
      </c>
      <c r="U11" s="8">
        <v>0.32679738562091504</v>
      </c>
      <c r="V11" s="8">
        <v>2.3221971821877161</v>
      </c>
      <c r="W11" s="12">
        <v>0.29027464777346451</v>
      </c>
    </row>
    <row r="12" spans="1:23" x14ac:dyDescent="0.25">
      <c r="K12" s="13">
        <f>SUM(K4:K11)</f>
        <v>1</v>
      </c>
      <c r="W12" s="13">
        <f>SUM(W4:W11)</f>
        <v>1</v>
      </c>
    </row>
    <row r="15" spans="1:23" x14ac:dyDescent="0.25">
      <c r="A15" s="7" t="s">
        <v>32</v>
      </c>
      <c r="B15" s="7" t="s">
        <v>30</v>
      </c>
      <c r="C15" s="7" t="s">
        <v>13</v>
      </c>
      <c r="D15" s="7" t="s">
        <v>33</v>
      </c>
      <c r="E15" s="7" t="s">
        <v>34</v>
      </c>
    </row>
    <row r="16" spans="1:23" x14ac:dyDescent="0.25">
      <c r="A16" s="7" t="s">
        <v>0</v>
      </c>
      <c r="B16" s="12">
        <v>3.3843053286935681E-2</v>
      </c>
      <c r="C16" s="12">
        <v>0.15382341910129732</v>
      </c>
      <c r="D16" s="12">
        <f>B16*2</f>
        <v>6.7686106573871363E-2</v>
      </c>
      <c r="E16" s="12">
        <f>B16*0.5</f>
        <v>1.6921526643467841E-2</v>
      </c>
    </row>
    <row r="17" spans="1:5" x14ac:dyDescent="0.25">
      <c r="A17" s="7" t="s">
        <v>1</v>
      </c>
      <c r="B17" s="12">
        <v>0.15599966167102838</v>
      </c>
      <c r="C17" s="12">
        <v>0.33913724175285698</v>
      </c>
      <c r="D17" s="12">
        <f t="shared" ref="D17:D23" si="0">B17*2</f>
        <v>0.31199932334205677</v>
      </c>
      <c r="E17" s="12">
        <f t="shared" ref="E17:E23" si="1">B17*0.5</f>
        <v>7.7999830835514192E-2</v>
      </c>
    </row>
    <row r="18" spans="1:5" x14ac:dyDescent="0.25">
      <c r="A18" s="7" t="s">
        <v>2</v>
      </c>
      <c r="B18" s="12">
        <v>8.7149267264289565E-2</v>
      </c>
      <c r="C18" s="12">
        <v>0.21077635932582672</v>
      </c>
      <c r="D18" s="12">
        <f t="shared" si="0"/>
        <v>0.17429853452857913</v>
      </c>
      <c r="E18" s="12">
        <f t="shared" si="1"/>
        <v>4.3574633632144782E-2</v>
      </c>
    </row>
    <row r="19" spans="1:5" x14ac:dyDescent="0.25">
      <c r="A19" s="7" t="s">
        <v>3</v>
      </c>
      <c r="B19" s="12">
        <v>8.7149267264289565E-2</v>
      </c>
      <c r="C19" s="12">
        <v>6.1173708184461995E-2</v>
      </c>
      <c r="D19" s="12">
        <f t="shared" si="0"/>
        <v>0.17429853452857913</v>
      </c>
      <c r="E19" s="12">
        <f t="shared" si="1"/>
        <v>4.3574633632144782E-2</v>
      </c>
    </row>
    <row r="20" spans="1:5" x14ac:dyDescent="0.25">
      <c r="A20" s="7" t="s">
        <v>4</v>
      </c>
      <c r="B20" s="12">
        <v>8.6942038582911135E-2</v>
      </c>
      <c r="C20" s="12">
        <v>9.9949252163739538E-2</v>
      </c>
      <c r="D20" s="12">
        <f t="shared" si="0"/>
        <v>0.17388407716582227</v>
      </c>
      <c r="E20" s="12">
        <f t="shared" si="1"/>
        <v>4.3471019291455568E-2</v>
      </c>
    </row>
    <row r="21" spans="1:5" x14ac:dyDescent="0.25">
      <c r="A21" s="7" t="s">
        <v>5</v>
      </c>
      <c r="B21" s="12">
        <v>5.0093309851198926E-2</v>
      </c>
      <c r="C21" s="12">
        <v>1.7755066842592829E-2</v>
      </c>
      <c r="D21" s="12">
        <f t="shared" si="0"/>
        <v>0.10018661970239785</v>
      </c>
      <c r="E21" s="12">
        <f t="shared" si="1"/>
        <v>2.5046654925599463E-2</v>
      </c>
    </row>
    <row r="22" spans="1:5" x14ac:dyDescent="0.25">
      <c r="A22" s="7" t="s">
        <v>6</v>
      </c>
      <c r="B22" s="12">
        <v>0.20854875430588227</v>
      </c>
      <c r="C22" s="12">
        <v>1.743570046548501E-2</v>
      </c>
      <c r="D22" s="12">
        <f t="shared" si="0"/>
        <v>0.41709750861176453</v>
      </c>
      <c r="E22" s="12">
        <f t="shared" si="1"/>
        <v>0.10427437715294113</v>
      </c>
    </row>
    <row r="23" spans="1:5" x14ac:dyDescent="0.25">
      <c r="A23" s="7" t="s">
        <v>7</v>
      </c>
      <c r="B23" s="12">
        <v>0.29027464777346451</v>
      </c>
      <c r="C23" s="12">
        <v>9.9949252163739538E-2</v>
      </c>
      <c r="D23" s="12">
        <f t="shared" si="0"/>
        <v>0.58054929554692902</v>
      </c>
      <c r="E23" s="12">
        <f t="shared" si="1"/>
        <v>0.14513732388673226</v>
      </c>
    </row>
    <row r="26" spans="1:5" x14ac:dyDescent="0.25">
      <c r="B26" t="s">
        <v>35</v>
      </c>
    </row>
    <row r="27" spans="1:5" x14ac:dyDescent="0.25">
      <c r="B27" t="s">
        <v>36</v>
      </c>
    </row>
    <row r="28" spans="1:5" x14ac:dyDescent="0.25">
      <c r="B28" t="s">
        <v>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Cost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2020-05-10T06:22:16Z</dcterms:created>
  <dcterms:modified xsi:type="dcterms:W3CDTF">2020-05-10T17:33:32Z</dcterms:modified>
</cp:coreProperties>
</file>