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9F14462E-6CD7-41F4-8B61-0FB43947DF04}" xr6:coauthVersionLast="45" xr6:coauthVersionMax="45" xr10:uidLastSave="{00000000-0000-0000-0000-000000000000}"/>
  <bookViews>
    <workbookView xWindow="-108" yWindow="-108" windowWidth="23256" windowHeight="12576" activeTab="2" xr2:uid="{70AF07F5-B566-4188-A5F9-AA8B127A17AD}"/>
  </bookViews>
  <sheets>
    <sheet name="Value" sheetId="1" r:id="rId1"/>
    <sheet name="Cost" sheetId="2" r:id="rId2"/>
    <sheet name="Hasi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" i="3" l="1"/>
  <c r="E17" i="3"/>
  <c r="E18" i="3"/>
  <c r="E19" i="3"/>
  <c r="E20" i="3"/>
  <c r="E21" i="3"/>
  <c r="E22" i="3"/>
  <c r="E23" i="3"/>
  <c r="E16" i="3"/>
  <c r="D17" i="3"/>
  <c r="D18" i="3"/>
  <c r="D19" i="3"/>
  <c r="D20" i="3"/>
  <c r="D21" i="3"/>
  <c r="D22" i="3"/>
  <c r="D23" i="3"/>
  <c r="D16" i="3"/>
  <c r="K12" i="3"/>
  <c r="J34" i="2"/>
  <c r="K34" i="2" s="1"/>
  <c r="C34" i="2"/>
  <c r="D34" i="2"/>
  <c r="E34" i="2"/>
  <c r="F34" i="2"/>
  <c r="G34" i="2"/>
  <c r="H34" i="2"/>
  <c r="I34" i="2"/>
  <c r="C35" i="2"/>
  <c r="D35" i="2"/>
  <c r="E35" i="2"/>
  <c r="F35" i="2"/>
  <c r="J35" i="2" s="1"/>
  <c r="K35" i="2" s="1"/>
  <c r="G35" i="2"/>
  <c r="H35" i="2"/>
  <c r="I35" i="2"/>
  <c r="C36" i="2"/>
  <c r="D36" i="2"/>
  <c r="J36" i="2" s="1"/>
  <c r="K36" i="2" s="1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B36" i="2"/>
  <c r="B37" i="2"/>
  <c r="B38" i="2"/>
  <c r="J38" i="2" s="1"/>
  <c r="K38" i="2" s="1"/>
  <c r="B39" i="2"/>
  <c r="B40" i="2"/>
  <c r="B41" i="2"/>
  <c r="B35" i="2"/>
  <c r="B34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B12" i="2"/>
  <c r="C12" i="2"/>
  <c r="D12" i="2"/>
  <c r="E12" i="2"/>
  <c r="B13" i="2"/>
  <c r="F13" i="2" s="1"/>
  <c r="C13" i="2"/>
  <c r="D13" i="2"/>
  <c r="E13" i="2"/>
  <c r="B14" i="2"/>
  <c r="C14" i="2"/>
  <c r="D14" i="2"/>
  <c r="E14" i="2"/>
  <c r="B15" i="2"/>
  <c r="C15" i="2"/>
  <c r="D15" i="2"/>
  <c r="E15" i="2"/>
  <c r="F15" i="2" s="1"/>
  <c r="B16" i="2"/>
  <c r="C16" i="2"/>
  <c r="D16" i="2"/>
  <c r="E16" i="2"/>
  <c r="B17" i="2"/>
  <c r="F17" i="2" s="1"/>
  <c r="C17" i="2"/>
  <c r="D17" i="2"/>
  <c r="E17" i="2"/>
  <c r="B18" i="2"/>
  <c r="F18" i="2" s="1"/>
  <c r="C18" i="2"/>
  <c r="D18" i="2"/>
  <c r="E18" i="2"/>
  <c r="B19" i="2"/>
  <c r="C19" i="2"/>
  <c r="D19" i="2"/>
  <c r="E19" i="2"/>
  <c r="J37" i="2" l="1"/>
  <c r="K37" i="2" s="1"/>
  <c r="J40" i="2"/>
  <c r="K40" i="2" s="1"/>
  <c r="J39" i="2"/>
  <c r="K39" i="2" s="1"/>
  <c r="J41" i="2"/>
  <c r="K41" i="2" s="1"/>
  <c r="F14" i="2"/>
  <c r="F19" i="2"/>
  <c r="F16" i="2"/>
  <c r="F12" i="2"/>
  <c r="L19" i="2" l="1"/>
  <c r="Q19" i="2"/>
  <c r="Q16" i="2"/>
  <c r="Q13" i="2"/>
  <c r="P19" i="2"/>
  <c r="O19" i="2"/>
  <c r="N19" i="2"/>
  <c r="M19" i="2"/>
  <c r="Q17" i="2"/>
  <c r="Q14" i="2"/>
  <c r="K19" i="2"/>
  <c r="J19" i="2"/>
  <c r="Q18" i="2"/>
  <c r="Q15" i="2"/>
  <c r="Q12" i="2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35" i="1"/>
  <c r="E35" i="1"/>
  <c r="F35" i="1"/>
  <c r="G35" i="1"/>
  <c r="H35" i="1"/>
  <c r="I35" i="1"/>
  <c r="B36" i="1"/>
  <c r="B37" i="1"/>
  <c r="B38" i="1"/>
  <c r="B39" i="1"/>
  <c r="B40" i="1"/>
  <c r="B41" i="1"/>
  <c r="B42" i="1"/>
  <c r="C36" i="1"/>
  <c r="C37" i="1"/>
  <c r="C38" i="1"/>
  <c r="C39" i="1"/>
  <c r="C40" i="1"/>
  <c r="C41" i="1"/>
  <c r="C42" i="1"/>
  <c r="C35" i="1"/>
  <c r="B35" i="1"/>
  <c r="M12" i="1"/>
  <c r="L12" i="1"/>
  <c r="K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Q12" i="1"/>
  <c r="P12" i="1"/>
  <c r="O12" i="1"/>
  <c r="N12" i="1"/>
  <c r="K13" i="1"/>
  <c r="K14" i="1"/>
  <c r="K15" i="1"/>
  <c r="K16" i="1"/>
  <c r="K17" i="1"/>
  <c r="K18" i="1"/>
  <c r="K19" i="1"/>
  <c r="J12" i="1"/>
  <c r="J14" i="1"/>
  <c r="J15" i="1"/>
  <c r="J16" i="1"/>
  <c r="J17" i="1"/>
  <c r="J18" i="1"/>
  <c r="J19" i="1"/>
  <c r="J13" i="1"/>
  <c r="E17" i="1"/>
  <c r="F17" i="1" s="1"/>
  <c r="F13" i="1"/>
  <c r="F14" i="1"/>
  <c r="F15" i="1"/>
  <c r="F16" i="1"/>
  <c r="F18" i="1"/>
  <c r="F19" i="1"/>
  <c r="F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C18" i="1"/>
  <c r="D18" i="1"/>
  <c r="E18" i="1"/>
  <c r="C19" i="1"/>
  <c r="D19" i="1"/>
  <c r="E19" i="1"/>
  <c r="E12" i="1"/>
  <c r="D12" i="1"/>
  <c r="C12" i="1"/>
  <c r="B13" i="1"/>
  <c r="B14" i="1"/>
  <c r="B15" i="1"/>
  <c r="B16" i="1"/>
  <c r="B17" i="1"/>
  <c r="B18" i="1"/>
  <c r="B19" i="1"/>
  <c r="B12" i="1"/>
  <c r="J36" i="1" l="1"/>
  <c r="K36" i="1" s="1"/>
  <c r="J42" i="1"/>
  <c r="K42" i="1" s="1"/>
  <c r="J37" i="1"/>
  <c r="K37" i="1" s="1"/>
  <c r="J41" i="1"/>
  <c r="K41" i="1" s="1"/>
  <c r="J40" i="1"/>
  <c r="K40" i="1" s="1"/>
  <c r="J35" i="1"/>
  <c r="K35" i="1" s="1"/>
  <c r="J39" i="1"/>
  <c r="K39" i="1" s="1"/>
  <c r="J38" i="1"/>
  <c r="K38" i="1" s="1"/>
</calcChain>
</file>

<file path=xl/sharedStrings.xml><?xml version="1.0" encoding="utf-8"?>
<sst xmlns="http://schemas.openxmlformats.org/spreadsheetml/2006/main" count="226" uniqueCount="38">
  <si>
    <t>F1</t>
  </si>
  <si>
    <t>F2</t>
  </si>
  <si>
    <t>F3</t>
  </si>
  <si>
    <t>F4</t>
  </si>
  <si>
    <t>F5</t>
  </si>
  <si>
    <t>F6</t>
  </si>
  <si>
    <t>F7</t>
  </si>
  <si>
    <t>F8</t>
  </si>
  <si>
    <t>Kode Keb</t>
  </si>
  <si>
    <t>Sangat Rendah</t>
  </si>
  <si>
    <t>Rendah</t>
  </si>
  <si>
    <t>Tinggi</t>
  </si>
  <si>
    <t>Sangat Tinggi</t>
  </si>
  <si>
    <t>Value</t>
  </si>
  <si>
    <t>Untuk cost dan hasil akhir ada di sheets lain</t>
  </si>
  <si>
    <t>Sum</t>
  </si>
  <si>
    <t>Treshold</t>
  </si>
  <si>
    <t>Beda</t>
  </si>
  <si>
    <t>slightly</t>
  </si>
  <si>
    <t>strongly</t>
  </si>
  <si>
    <t>very strongly</t>
  </si>
  <si>
    <t>extremely more preffered</t>
  </si>
  <si>
    <t>7&gt;</t>
  </si>
  <si>
    <t>1-3</t>
  </si>
  <si>
    <t>4-5</t>
  </si>
  <si>
    <t>6-7</t>
  </si>
  <si>
    <t>Selisih</t>
  </si>
  <si>
    <t>Normalisasi</t>
  </si>
  <si>
    <t>sumrow</t>
  </si>
  <si>
    <t>sum/8</t>
  </si>
  <si>
    <t>Cost</t>
  </si>
  <si>
    <t>Untuk value dan hasil akhir ada di sheets lain</t>
  </si>
  <si>
    <t>Kebutuhan</t>
  </si>
  <si>
    <t>HM</t>
  </si>
  <si>
    <t>LM</t>
  </si>
  <si>
    <t>High if ratio value/cost &gt;= 2.0</t>
  </si>
  <si>
    <t>Medium if ratio falls between 0.5 to 2.0</t>
  </si>
  <si>
    <t>Otherwise,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</si>
</sst>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49" fontId="1" fillId="0" borderId="0" xfId="0" applyNumberFormat="1" applyFont="1" applyBorder="1" applyAlignment="1">
      <alignment horizontal="right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right" wrapText="1"/>
    </xf>
    <xf numFmtId="2" fontId="0" fillId="0" borderId="1" xfId="0" applyNumberFormat="1" applyFill="1" applyBorder="1"/>
    <xf numFmtId="0" fontId="1" fillId="0" borderId="0" xfId="0" applyFont="1" applyFill="1" applyBorder="1" applyAlignment="1">
      <alignment horizontal="right" wrapText="1"/>
    </xf>
    <xf numFmtId="9" fontId="0" fillId="0" borderId="1" xfId="0" applyNumberForma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20D8BD3-D949-48D2-B21F-221745494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277-496E-9C6A-6B69F1C3EF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FE4B10-D01F-4BB8-AF5C-7B03B612B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277-496E-9C6A-6B69F1C3EF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37C958-EF5B-46E1-B05A-4C47EBA86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277-496E-9C6A-6B69F1C3EF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304E4D-D020-4670-AF35-0B66040F0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277-496E-9C6A-6B69F1C3EF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0398E1-CFE3-4241-93F9-2A47D4779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277-496E-9C6A-6B69F1C3EF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47417C-5C5D-4881-9B32-A69FC3652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277-496E-9C6A-6B69F1C3EF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39AEE1-3C96-439F-AB15-A22BA7C31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277-496E-9C6A-6B69F1C3EF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1237EF-C592-4F15-8351-A9FC59FF9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277-496E-9C6A-6B69F1C3E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Hasil!$B$16:$B$23</c:f>
              <c:numCache>
                <c:formatCode>0%</c:formatCode>
                <c:ptCount val="8"/>
                <c:pt idx="0">
                  <c:v>4.6383958412910625E-2</c:v>
                </c:pt>
                <c:pt idx="1">
                  <c:v>0.1188343021867838</c:v>
                </c:pt>
                <c:pt idx="2">
                  <c:v>7.7390451919404121E-2</c:v>
                </c:pt>
                <c:pt idx="3">
                  <c:v>7.7390451919404121E-2</c:v>
                </c:pt>
                <c:pt idx="4">
                  <c:v>3.1930833412910614E-2</c:v>
                </c:pt>
                <c:pt idx="5">
                  <c:v>0.15958732214476698</c:v>
                </c:pt>
                <c:pt idx="6">
                  <c:v>0.24424134000190983</c:v>
                </c:pt>
                <c:pt idx="7">
                  <c:v>0.24424134000190983</c:v>
                </c:pt>
              </c:numCache>
            </c:numRef>
          </c:xVal>
          <c:yVal>
            <c:numRef>
              <c:f>Hasil!$C$16:$C$23</c:f>
              <c:numCache>
                <c:formatCode>0%</c:formatCode>
                <c:ptCount val="8"/>
                <c:pt idx="0">
                  <c:v>0.15382341910129732</c:v>
                </c:pt>
                <c:pt idx="1">
                  <c:v>0.33913724175285698</c:v>
                </c:pt>
                <c:pt idx="2">
                  <c:v>0.21077635932582672</c:v>
                </c:pt>
                <c:pt idx="3">
                  <c:v>6.1173708184461995E-2</c:v>
                </c:pt>
                <c:pt idx="4">
                  <c:v>9.9949252163739538E-2</c:v>
                </c:pt>
                <c:pt idx="5">
                  <c:v>1.7755066842592829E-2</c:v>
                </c:pt>
                <c:pt idx="6">
                  <c:v>1.743570046548501E-2</c:v>
                </c:pt>
                <c:pt idx="7">
                  <c:v>9.9949252163739538E-2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Hasil!$A$16:$A$23</c15:f>
                <c15:dlblRangeCache>
                  <c:ptCount val="8"/>
                  <c:pt idx="0">
                    <c:v>F1</c:v>
                  </c:pt>
                  <c:pt idx="1">
                    <c:v>F2</c:v>
                  </c:pt>
                  <c:pt idx="2">
                    <c:v>F3</c:v>
                  </c:pt>
                  <c:pt idx="3">
                    <c:v>F4</c:v>
                  </c:pt>
                  <c:pt idx="4">
                    <c:v>F5</c:v>
                  </c:pt>
                  <c:pt idx="5">
                    <c:v>F6</c:v>
                  </c:pt>
                  <c:pt idx="6">
                    <c:v>F7</c:v>
                  </c:pt>
                  <c:pt idx="7">
                    <c:v>F8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277-496E-9C6A-6B69F1C3EF5C}"/>
            </c:ext>
          </c:extLst>
        </c:ser>
        <c:ser>
          <c:idx val="1"/>
          <c:order val="1"/>
          <c:tx>
            <c:v>HIgh Margin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Hasil!$B$16:$B$23</c:f>
              <c:numCache>
                <c:formatCode>0%</c:formatCode>
                <c:ptCount val="8"/>
                <c:pt idx="0">
                  <c:v>4.6383958412910625E-2</c:v>
                </c:pt>
                <c:pt idx="1">
                  <c:v>0.1188343021867838</c:v>
                </c:pt>
                <c:pt idx="2">
                  <c:v>7.7390451919404121E-2</c:v>
                </c:pt>
                <c:pt idx="3">
                  <c:v>7.7390451919404121E-2</c:v>
                </c:pt>
                <c:pt idx="4">
                  <c:v>3.1930833412910614E-2</c:v>
                </c:pt>
                <c:pt idx="5">
                  <c:v>0.15958732214476698</c:v>
                </c:pt>
                <c:pt idx="6">
                  <c:v>0.24424134000190983</c:v>
                </c:pt>
                <c:pt idx="7">
                  <c:v>0.24424134000190983</c:v>
                </c:pt>
              </c:numCache>
            </c:numRef>
          </c:xVal>
          <c:yVal>
            <c:numRef>
              <c:f>Hasil!$D$16:$D$23</c:f>
              <c:numCache>
                <c:formatCode>0%</c:formatCode>
                <c:ptCount val="8"/>
                <c:pt idx="0">
                  <c:v>9.2767916825821251E-2</c:v>
                </c:pt>
                <c:pt idx="1">
                  <c:v>0.2376686043735676</c:v>
                </c:pt>
                <c:pt idx="2">
                  <c:v>0.15478090383880824</c:v>
                </c:pt>
                <c:pt idx="3">
                  <c:v>0.15478090383880824</c:v>
                </c:pt>
                <c:pt idx="4">
                  <c:v>6.3861666825821228E-2</c:v>
                </c:pt>
                <c:pt idx="5">
                  <c:v>0.31917464428953396</c:v>
                </c:pt>
                <c:pt idx="6">
                  <c:v>0.48848268000381967</c:v>
                </c:pt>
                <c:pt idx="7">
                  <c:v>0.48848268000381967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77-496E-9C6A-6B69F1C3EF5C}"/>
            </c:ext>
          </c:extLst>
        </c:ser>
        <c:ser>
          <c:idx val="2"/>
          <c:order val="2"/>
          <c:tx>
            <c:v>Low Margin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Hasil!$B$16:$B$23</c:f>
              <c:numCache>
                <c:formatCode>0%</c:formatCode>
                <c:ptCount val="8"/>
                <c:pt idx="0">
                  <c:v>4.6383958412910625E-2</c:v>
                </c:pt>
                <c:pt idx="1">
                  <c:v>0.1188343021867838</c:v>
                </c:pt>
                <c:pt idx="2">
                  <c:v>7.7390451919404121E-2</c:v>
                </c:pt>
                <c:pt idx="3">
                  <c:v>7.7390451919404121E-2</c:v>
                </c:pt>
                <c:pt idx="4">
                  <c:v>3.1930833412910614E-2</c:v>
                </c:pt>
                <c:pt idx="5">
                  <c:v>0.15958732214476698</c:v>
                </c:pt>
                <c:pt idx="6">
                  <c:v>0.24424134000190983</c:v>
                </c:pt>
                <c:pt idx="7">
                  <c:v>0.24424134000190983</c:v>
                </c:pt>
              </c:numCache>
            </c:numRef>
          </c:xVal>
          <c:yVal>
            <c:numRef>
              <c:f>Hasil!$E$16:$E$23</c:f>
              <c:numCache>
                <c:formatCode>0%</c:formatCode>
                <c:ptCount val="8"/>
                <c:pt idx="0">
                  <c:v>2.3191979206455313E-2</c:v>
                </c:pt>
                <c:pt idx="1">
                  <c:v>5.94171510933919E-2</c:v>
                </c:pt>
                <c:pt idx="2">
                  <c:v>3.8695225959702061E-2</c:v>
                </c:pt>
                <c:pt idx="3">
                  <c:v>3.8695225959702061E-2</c:v>
                </c:pt>
                <c:pt idx="4">
                  <c:v>1.5965416706455307E-2</c:v>
                </c:pt>
                <c:pt idx="5">
                  <c:v>7.979366107238349E-2</c:v>
                </c:pt>
                <c:pt idx="6">
                  <c:v>0.12212067000095492</c:v>
                </c:pt>
                <c:pt idx="7">
                  <c:v>0.12212067000095492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77-496E-9C6A-6B69F1C3E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3599"/>
        <c:axId val="1014145215"/>
      </c:scatterChart>
      <c:valAx>
        <c:axId val="10421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5215"/>
        <c:crosses val="autoZero"/>
        <c:crossBetween val="midCat"/>
      </c:valAx>
      <c:valAx>
        <c:axId val="10141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8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138952</xdr:colOff>
      <xdr:row>13</xdr:row>
      <xdr:rowOff>-1</xdr:rowOff>
    </xdr:from>
    <xdr:to>
      <xdr:col>13</xdr:col>
      <xdr:colOff>443752</xdr:colOff>
      <xdr:row>28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0533FF-95F9-40A4-9F80-B3610AB72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Jawaban%20Latihan%20Prioritisasi%20(Slid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eger"/>
      <sheetName val="AHP"/>
    </sheetNames>
    <sheetDataSet>
      <sheetData sheetId="0" refreshError="1"/>
      <sheetData sheetId="1">
        <row r="29">
          <cell r="B29">
            <v>0</v>
          </cell>
          <cell r="D29">
            <v>0</v>
          </cell>
          <cell r="E29">
            <v>0</v>
          </cell>
        </row>
        <row r="30">
          <cell r="A30" t="str">
            <v>Req. 1</v>
          </cell>
          <cell r="B30">
            <v>0.62383383682704863</v>
          </cell>
          <cell r="C30">
            <v>0.11180085643811251</v>
          </cell>
          <cell r="D30">
            <v>1.2476676736540973</v>
          </cell>
          <cell r="E30">
            <v>0.31191691841352431</v>
          </cell>
        </row>
        <row r="31">
          <cell r="A31" t="str">
            <v>Req. 2</v>
          </cell>
          <cell r="B31">
            <v>0.12449326920658518</v>
          </cell>
          <cell r="C31">
            <v>0.11180085643811251</v>
          </cell>
          <cell r="D31">
            <v>0.24898653841317037</v>
          </cell>
          <cell r="E31">
            <v>6.2246634603292592E-2</v>
          </cell>
        </row>
        <row r="32">
          <cell r="A32" t="str">
            <v>Req. 3</v>
          </cell>
          <cell r="B32">
            <v>0.10544565015896615</v>
          </cell>
          <cell r="C32">
            <v>0.24722764740447589</v>
          </cell>
          <cell r="D32">
            <v>0.2108913003179323</v>
          </cell>
          <cell r="E32">
            <v>5.2722825079483074E-2</v>
          </cell>
        </row>
        <row r="33">
          <cell r="A33" t="str">
            <v>Req. 4</v>
          </cell>
          <cell r="B33">
            <v>4.078159364843377E-2</v>
          </cell>
          <cell r="C33">
            <v>3.3239331492799645E-2</v>
          </cell>
          <cell r="D33">
            <v>8.156318729686754E-2</v>
          </cell>
          <cell r="E33">
            <v>2.0390796824216885E-2</v>
          </cell>
        </row>
        <row r="34">
          <cell r="A34" t="str">
            <v>Req. 5</v>
          </cell>
          <cell r="B34">
            <v>0.10544565015896615</v>
          </cell>
          <cell r="C34">
            <v>0.49593130822649945</v>
          </cell>
          <cell r="D34">
            <v>0.2108913003179323</v>
          </cell>
          <cell r="E34">
            <v>5.2722825079483074E-2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C2E8-610B-45CE-BF80-F39E27560170}">
  <dimension ref="A1:T42"/>
  <sheetViews>
    <sheetView workbookViewId="0">
      <selection activeCell="D45" sqref="D45"/>
    </sheetView>
  </sheetViews>
  <sheetFormatPr defaultRowHeight="14.4" x14ac:dyDescent="0.3"/>
  <cols>
    <col min="1" max="1" width="10.5546875" style="1" bestFit="1" customWidth="1"/>
    <col min="2" max="16384" width="8.88671875" style="1"/>
  </cols>
  <sheetData>
    <row r="1" spans="1:20" x14ac:dyDescent="0.3">
      <c r="A1" s="1" t="s">
        <v>13</v>
      </c>
      <c r="B1" s="8" t="s">
        <v>0</v>
      </c>
      <c r="C1" s="10">
        <v>3</v>
      </c>
      <c r="D1" s="10">
        <v>3</v>
      </c>
      <c r="E1" s="10">
        <v>4</v>
      </c>
      <c r="F1" s="10">
        <v>3</v>
      </c>
      <c r="G1" s="10">
        <v>3</v>
      </c>
      <c r="H1" s="10">
        <v>4</v>
      </c>
      <c r="I1" s="10">
        <v>4</v>
      </c>
      <c r="J1" s="10">
        <v>4</v>
      </c>
      <c r="K1" s="10">
        <v>4</v>
      </c>
      <c r="M1" s="3" t="s">
        <v>14</v>
      </c>
      <c r="N1" s="3"/>
      <c r="O1" s="3"/>
      <c r="P1" s="3"/>
      <c r="Q1" s="3"/>
    </row>
    <row r="2" spans="1:20" x14ac:dyDescent="0.3">
      <c r="B2" s="8" t="s">
        <v>1</v>
      </c>
      <c r="C2" s="10">
        <v>3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M2" s="2" t="s">
        <v>16</v>
      </c>
      <c r="N2" s="2" t="s">
        <v>17</v>
      </c>
      <c r="O2" s="2"/>
      <c r="P2" s="2"/>
      <c r="Q2" s="2"/>
      <c r="R2" s="2"/>
      <c r="S2" s="2"/>
      <c r="T2" s="2"/>
    </row>
    <row r="3" spans="1:20" x14ac:dyDescent="0.3">
      <c r="B3" s="8" t="s">
        <v>2</v>
      </c>
      <c r="C3" s="10">
        <v>3</v>
      </c>
      <c r="D3" s="10">
        <v>4</v>
      </c>
      <c r="E3" s="10">
        <v>4</v>
      </c>
      <c r="F3" s="10">
        <v>3</v>
      </c>
      <c r="G3" s="10">
        <v>4</v>
      </c>
      <c r="H3" s="10">
        <v>4</v>
      </c>
      <c r="I3" s="10">
        <v>4</v>
      </c>
      <c r="J3" s="10">
        <v>3</v>
      </c>
      <c r="K3" s="10">
        <v>4</v>
      </c>
      <c r="M3" s="2"/>
      <c r="N3" s="5" t="s">
        <v>23</v>
      </c>
      <c r="O3" s="5" t="s">
        <v>18</v>
      </c>
      <c r="P3" s="2">
        <v>3</v>
      </c>
      <c r="Q3" s="2"/>
      <c r="R3" s="2"/>
      <c r="S3" s="2"/>
      <c r="T3" s="2"/>
    </row>
    <row r="4" spans="1:20" x14ac:dyDescent="0.3">
      <c r="B4" s="8" t="s">
        <v>3</v>
      </c>
      <c r="C4" s="10">
        <v>3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  <c r="I4" s="10">
        <v>3</v>
      </c>
      <c r="J4" s="10">
        <v>3</v>
      </c>
      <c r="K4" s="10">
        <v>3</v>
      </c>
      <c r="M4" s="2"/>
      <c r="N4" s="5" t="s">
        <v>24</v>
      </c>
      <c r="O4" s="5" t="s">
        <v>19</v>
      </c>
      <c r="P4" s="2">
        <v>5</v>
      </c>
      <c r="Q4" s="2"/>
      <c r="R4" s="2"/>
      <c r="S4" s="2"/>
      <c r="T4" s="2"/>
    </row>
    <row r="5" spans="1:20" ht="27" x14ac:dyDescent="0.3">
      <c r="B5" s="8" t="s">
        <v>4</v>
      </c>
      <c r="C5" s="10">
        <v>3</v>
      </c>
      <c r="D5" s="10">
        <v>3</v>
      </c>
      <c r="E5" s="10">
        <v>4</v>
      </c>
      <c r="F5" s="10">
        <v>4</v>
      </c>
      <c r="G5" s="10">
        <v>4</v>
      </c>
      <c r="H5" s="10">
        <v>3</v>
      </c>
      <c r="I5" s="10">
        <v>4</v>
      </c>
      <c r="J5" s="10">
        <v>4</v>
      </c>
      <c r="K5" s="10">
        <v>2</v>
      </c>
      <c r="M5" s="2"/>
      <c r="N5" s="5" t="s">
        <v>25</v>
      </c>
      <c r="O5" s="5" t="s">
        <v>20</v>
      </c>
      <c r="P5" s="2">
        <v>7</v>
      </c>
      <c r="Q5" s="2"/>
      <c r="R5" s="2"/>
      <c r="S5" s="2"/>
      <c r="T5" s="2"/>
    </row>
    <row r="6" spans="1:20" ht="40.200000000000003" x14ac:dyDescent="0.3">
      <c r="B6" s="8" t="s">
        <v>5</v>
      </c>
      <c r="C6" s="10">
        <v>3</v>
      </c>
      <c r="D6" s="10">
        <v>2</v>
      </c>
      <c r="E6" s="10">
        <v>2</v>
      </c>
      <c r="F6" s="10">
        <v>3</v>
      </c>
      <c r="G6" s="10">
        <v>3</v>
      </c>
      <c r="H6" s="10">
        <v>2</v>
      </c>
      <c r="I6" s="10">
        <v>3</v>
      </c>
      <c r="J6" s="10">
        <v>3</v>
      </c>
      <c r="K6" s="10">
        <v>1</v>
      </c>
      <c r="M6" s="2"/>
      <c r="N6" s="5" t="s">
        <v>22</v>
      </c>
      <c r="O6" s="5" t="s">
        <v>21</v>
      </c>
      <c r="P6" s="2">
        <v>9</v>
      </c>
      <c r="Q6" s="2"/>
      <c r="R6" s="2"/>
      <c r="S6" s="2"/>
      <c r="T6" s="2"/>
    </row>
    <row r="7" spans="1:20" x14ac:dyDescent="0.3">
      <c r="B7" s="8" t="s">
        <v>6</v>
      </c>
      <c r="C7" s="10">
        <v>3</v>
      </c>
      <c r="D7" s="10">
        <v>2</v>
      </c>
      <c r="E7" s="10">
        <v>2</v>
      </c>
      <c r="F7" s="10">
        <v>3</v>
      </c>
      <c r="G7" s="10">
        <v>3</v>
      </c>
      <c r="H7" s="10">
        <v>2</v>
      </c>
      <c r="I7" s="10">
        <v>4</v>
      </c>
      <c r="J7" s="10">
        <v>2</v>
      </c>
      <c r="K7" s="10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3">
      <c r="B8" s="8" t="s">
        <v>7</v>
      </c>
      <c r="C8" s="10">
        <v>3</v>
      </c>
      <c r="D8" s="10">
        <v>4</v>
      </c>
      <c r="E8" s="10">
        <v>4</v>
      </c>
      <c r="F8" s="10">
        <v>4</v>
      </c>
      <c r="G8" s="10">
        <v>3</v>
      </c>
      <c r="H8" s="10">
        <v>4</v>
      </c>
      <c r="I8" s="10">
        <v>4</v>
      </c>
      <c r="J8" s="10">
        <v>3</v>
      </c>
      <c r="K8" s="10">
        <v>2</v>
      </c>
      <c r="M8" s="2"/>
      <c r="N8" s="2"/>
      <c r="O8" s="2"/>
      <c r="P8" s="2"/>
      <c r="Q8" s="2"/>
      <c r="R8" s="2"/>
      <c r="S8" s="2"/>
      <c r="T8" s="2"/>
    </row>
    <row r="9" spans="1:20" x14ac:dyDescent="0.3"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</row>
    <row r="10" spans="1:20" x14ac:dyDescent="0.3">
      <c r="B10" s="1">
        <v>1</v>
      </c>
      <c r="C10" s="1">
        <v>2</v>
      </c>
      <c r="D10" s="1">
        <v>3</v>
      </c>
      <c r="E10" s="4">
        <v>4</v>
      </c>
      <c r="I10" s="1" t="s">
        <v>26</v>
      </c>
    </row>
    <row r="11" spans="1:20" ht="28.8" x14ac:dyDescent="0.3">
      <c r="A11" s="6" t="s">
        <v>8</v>
      </c>
      <c r="B11" s="6" t="s">
        <v>9</v>
      </c>
      <c r="C11" s="6" t="s">
        <v>10</v>
      </c>
      <c r="D11" s="6" t="s">
        <v>11</v>
      </c>
      <c r="E11" s="6" t="s">
        <v>12</v>
      </c>
      <c r="F11" s="7" t="s">
        <v>15</v>
      </c>
      <c r="I11" s="8"/>
      <c r="J11" s="8" t="s">
        <v>0</v>
      </c>
      <c r="K11" s="8" t="s">
        <v>1</v>
      </c>
      <c r="L11" s="8" t="s">
        <v>2</v>
      </c>
      <c r="M11" s="8" t="s">
        <v>3</v>
      </c>
      <c r="N11" s="8" t="s">
        <v>4</v>
      </c>
      <c r="O11" s="8" t="s">
        <v>5</v>
      </c>
      <c r="P11" s="8" t="s">
        <v>6</v>
      </c>
      <c r="Q11" s="8" t="s">
        <v>7</v>
      </c>
    </row>
    <row r="12" spans="1:20" x14ac:dyDescent="0.3">
      <c r="A12" s="8" t="s">
        <v>0</v>
      </c>
      <c r="B12" s="8">
        <f>COUNTIF($C1:$K1,1)</f>
        <v>0</v>
      </c>
      <c r="C12" s="8">
        <f>COUNTIF($C1:$K1,2)</f>
        <v>0</v>
      </c>
      <c r="D12" s="8">
        <f>COUNTIF($C1:$K1,3)</f>
        <v>4</v>
      </c>
      <c r="E12" s="8">
        <f>COUNTIF($C1:$K1,4)</f>
        <v>5</v>
      </c>
      <c r="F12" s="8">
        <f>B12*$B$10+C12*$C$10+D12*$D$10+E12*$E$10</f>
        <v>32</v>
      </c>
      <c r="I12" s="8" t="s">
        <v>0</v>
      </c>
      <c r="J12" s="8">
        <f>($F$12)-$F12</f>
        <v>0</v>
      </c>
      <c r="K12" s="8">
        <f>($F$13)-$F12</f>
        <v>3</v>
      </c>
      <c r="L12" s="8">
        <f>($F$14)-$F12</f>
        <v>1</v>
      </c>
      <c r="M12" s="8">
        <f>($F$15)-$F12</f>
        <v>-3</v>
      </c>
      <c r="N12" s="8">
        <f>($F$16)-$F12</f>
        <v>-1</v>
      </c>
      <c r="O12" s="8">
        <f>($F$17)-$F12</f>
        <v>-10</v>
      </c>
      <c r="P12" s="8">
        <f>($F$18)-$F12</f>
        <v>-10</v>
      </c>
      <c r="Q12" s="8">
        <f>($F$19)-$F12</f>
        <v>-1</v>
      </c>
    </row>
    <row r="13" spans="1:20" x14ac:dyDescent="0.3">
      <c r="A13" s="8" t="s">
        <v>1</v>
      </c>
      <c r="B13" s="8">
        <f t="shared" ref="B13:B19" si="0">COUNTIF($C2:$K2,1)</f>
        <v>0</v>
      </c>
      <c r="C13" s="8">
        <f t="shared" ref="C13:C19" si="1">COUNTIF($C2:$K2,2)</f>
        <v>0</v>
      </c>
      <c r="D13" s="8">
        <f t="shared" ref="D13:D19" si="2">COUNTIF($C2:$K2,3)</f>
        <v>1</v>
      </c>
      <c r="E13" s="8">
        <f t="shared" ref="E13:E19" si="3">COUNTIF($C2:$K2,4)</f>
        <v>8</v>
      </c>
      <c r="F13" s="8">
        <f t="shared" ref="F13:F19" si="4">B13*$B$10+C13*$C$10+D13*$D$10+E13*$E$10</f>
        <v>35</v>
      </c>
      <c r="I13" s="8" t="s">
        <v>1</v>
      </c>
      <c r="J13" s="8">
        <f>($F$12)-$F13</f>
        <v>-3</v>
      </c>
      <c r="K13" s="8">
        <f t="shared" ref="K13:K19" si="5">($F$13)-$F13</f>
        <v>0</v>
      </c>
      <c r="L13" s="8">
        <f t="shared" ref="L13:L19" si="6">($F$14)-$F13</f>
        <v>-2</v>
      </c>
      <c r="M13" s="8">
        <f t="shared" ref="M13:M19" si="7">($F$15)-$F13</f>
        <v>-6</v>
      </c>
      <c r="N13" s="8">
        <f t="shared" ref="N13:N19" si="8">($F$16)-$F13</f>
        <v>-4</v>
      </c>
      <c r="O13" s="8">
        <f t="shared" ref="O13:O19" si="9">($F$17)-$F13</f>
        <v>-13</v>
      </c>
      <c r="P13" s="8">
        <f t="shared" ref="P13:P19" si="10">($F$18)-$F13</f>
        <v>-13</v>
      </c>
      <c r="Q13" s="8">
        <f t="shared" ref="Q13:Q19" si="11">($F$19)-$F13</f>
        <v>-4</v>
      </c>
    </row>
    <row r="14" spans="1:20" x14ac:dyDescent="0.3">
      <c r="A14" s="8" t="s">
        <v>2</v>
      </c>
      <c r="B14" s="8">
        <f t="shared" si="0"/>
        <v>0</v>
      </c>
      <c r="C14" s="8">
        <f t="shared" si="1"/>
        <v>0</v>
      </c>
      <c r="D14" s="8">
        <f t="shared" si="2"/>
        <v>3</v>
      </c>
      <c r="E14" s="8">
        <f t="shared" si="3"/>
        <v>6</v>
      </c>
      <c r="F14" s="8">
        <f t="shared" si="4"/>
        <v>33</v>
      </c>
      <c r="I14" s="8" t="s">
        <v>2</v>
      </c>
      <c r="J14" s="8">
        <f t="shared" ref="J14:J19" si="12">($F$12)-$F14</f>
        <v>-1</v>
      </c>
      <c r="K14" s="8">
        <f t="shared" si="5"/>
        <v>2</v>
      </c>
      <c r="L14" s="8">
        <f t="shared" si="6"/>
        <v>0</v>
      </c>
      <c r="M14" s="8">
        <f t="shared" si="7"/>
        <v>-4</v>
      </c>
      <c r="N14" s="8">
        <f t="shared" si="8"/>
        <v>-2</v>
      </c>
      <c r="O14" s="8">
        <f t="shared" si="9"/>
        <v>-11</v>
      </c>
      <c r="P14" s="8">
        <f t="shared" si="10"/>
        <v>-11</v>
      </c>
      <c r="Q14" s="8">
        <f t="shared" si="11"/>
        <v>-2</v>
      </c>
    </row>
    <row r="15" spans="1:20" x14ac:dyDescent="0.3">
      <c r="A15" s="8" t="s">
        <v>3</v>
      </c>
      <c r="B15" s="8">
        <f t="shared" si="0"/>
        <v>0</v>
      </c>
      <c r="C15" s="8">
        <f t="shared" si="1"/>
        <v>0</v>
      </c>
      <c r="D15" s="8">
        <f t="shared" si="2"/>
        <v>7</v>
      </c>
      <c r="E15" s="8">
        <f t="shared" si="3"/>
        <v>2</v>
      </c>
      <c r="F15" s="8">
        <f t="shared" si="4"/>
        <v>29</v>
      </c>
      <c r="I15" s="8" t="s">
        <v>3</v>
      </c>
      <c r="J15" s="8">
        <f t="shared" si="12"/>
        <v>3</v>
      </c>
      <c r="K15" s="8">
        <f t="shared" si="5"/>
        <v>6</v>
      </c>
      <c r="L15" s="8">
        <f t="shared" si="6"/>
        <v>4</v>
      </c>
      <c r="M15" s="8">
        <f t="shared" si="7"/>
        <v>0</v>
      </c>
      <c r="N15" s="8">
        <f t="shared" si="8"/>
        <v>2</v>
      </c>
      <c r="O15" s="8">
        <f t="shared" si="9"/>
        <v>-7</v>
      </c>
      <c r="P15" s="8">
        <f t="shared" si="10"/>
        <v>-7</v>
      </c>
      <c r="Q15" s="8">
        <f t="shared" si="11"/>
        <v>2</v>
      </c>
    </row>
    <row r="16" spans="1:20" x14ac:dyDescent="0.3">
      <c r="A16" s="8" t="s">
        <v>4</v>
      </c>
      <c r="B16" s="8">
        <f t="shared" si="0"/>
        <v>0</v>
      </c>
      <c r="C16" s="8">
        <f t="shared" si="1"/>
        <v>1</v>
      </c>
      <c r="D16" s="8">
        <f t="shared" si="2"/>
        <v>3</v>
      </c>
      <c r="E16" s="8">
        <f t="shared" si="3"/>
        <v>5</v>
      </c>
      <c r="F16" s="8">
        <f t="shared" si="4"/>
        <v>31</v>
      </c>
      <c r="I16" s="8" t="s">
        <v>4</v>
      </c>
      <c r="J16" s="8">
        <f t="shared" si="12"/>
        <v>1</v>
      </c>
      <c r="K16" s="8">
        <f t="shared" si="5"/>
        <v>4</v>
      </c>
      <c r="L16" s="8">
        <f t="shared" si="6"/>
        <v>2</v>
      </c>
      <c r="M16" s="8">
        <f t="shared" si="7"/>
        <v>-2</v>
      </c>
      <c r="N16" s="8">
        <f t="shared" si="8"/>
        <v>0</v>
      </c>
      <c r="O16" s="8">
        <f t="shared" si="9"/>
        <v>-9</v>
      </c>
      <c r="P16" s="8">
        <f t="shared" si="10"/>
        <v>-9</v>
      </c>
      <c r="Q16" s="8">
        <f t="shared" si="11"/>
        <v>0</v>
      </c>
    </row>
    <row r="17" spans="1:17" x14ac:dyDescent="0.3">
      <c r="A17" s="8" t="s">
        <v>5</v>
      </c>
      <c r="B17" s="8">
        <f t="shared" si="0"/>
        <v>1</v>
      </c>
      <c r="C17" s="8">
        <f t="shared" si="1"/>
        <v>3</v>
      </c>
      <c r="D17" s="8">
        <f t="shared" si="2"/>
        <v>5</v>
      </c>
      <c r="E17" s="8">
        <f>COUNTIF($C6:$K6,4)</f>
        <v>0</v>
      </c>
      <c r="F17" s="8">
        <f t="shared" si="4"/>
        <v>22</v>
      </c>
      <c r="I17" s="8" t="s">
        <v>5</v>
      </c>
      <c r="J17" s="8">
        <f t="shared" si="12"/>
        <v>10</v>
      </c>
      <c r="K17" s="8">
        <f t="shared" si="5"/>
        <v>13</v>
      </c>
      <c r="L17" s="8">
        <f t="shared" si="6"/>
        <v>11</v>
      </c>
      <c r="M17" s="8">
        <f t="shared" si="7"/>
        <v>7</v>
      </c>
      <c r="N17" s="8">
        <f t="shared" si="8"/>
        <v>9</v>
      </c>
      <c r="O17" s="8">
        <f t="shared" si="9"/>
        <v>0</v>
      </c>
      <c r="P17" s="8">
        <f t="shared" si="10"/>
        <v>0</v>
      </c>
      <c r="Q17" s="8">
        <f t="shared" si="11"/>
        <v>9</v>
      </c>
    </row>
    <row r="18" spans="1:17" x14ac:dyDescent="0.3">
      <c r="A18" s="8" t="s">
        <v>6</v>
      </c>
      <c r="B18" s="8">
        <f t="shared" si="0"/>
        <v>1</v>
      </c>
      <c r="C18" s="8">
        <f t="shared" si="1"/>
        <v>4</v>
      </c>
      <c r="D18" s="8">
        <f t="shared" si="2"/>
        <v>3</v>
      </c>
      <c r="E18" s="8">
        <f t="shared" si="3"/>
        <v>1</v>
      </c>
      <c r="F18" s="8">
        <f t="shared" si="4"/>
        <v>22</v>
      </c>
      <c r="I18" s="8" t="s">
        <v>6</v>
      </c>
      <c r="J18" s="8">
        <f t="shared" si="12"/>
        <v>10</v>
      </c>
      <c r="K18" s="8">
        <f t="shared" si="5"/>
        <v>13</v>
      </c>
      <c r="L18" s="8">
        <f t="shared" si="6"/>
        <v>11</v>
      </c>
      <c r="M18" s="8">
        <f t="shared" si="7"/>
        <v>7</v>
      </c>
      <c r="N18" s="8">
        <f t="shared" si="8"/>
        <v>9</v>
      </c>
      <c r="O18" s="8">
        <f t="shared" si="9"/>
        <v>0</v>
      </c>
      <c r="P18" s="8">
        <f t="shared" si="10"/>
        <v>0</v>
      </c>
      <c r="Q18" s="8">
        <f t="shared" si="11"/>
        <v>9</v>
      </c>
    </row>
    <row r="19" spans="1:17" x14ac:dyDescent="0.3">
      <c r="A19" s="8" t="s">
        <v>7</v>
      </c>
      <c r="B19" s="8">
        <f t="shared" si="0"/>
        <v>0</v>
      </c>
      <c r="C19" s="8">
        <f t="shared" si="1"/>
        <v>1</v>
      </c>
      <c r="D19" s="8">
        <f t="shared" si="2"/>
        <v>3</v>
      </c>
      <c r="E19" s="8">
        <f t="shared" si="3"/>
        <v>5</v>
      </c>
      <c r="F19" s="8">
        <f t="shared" si="4"/>
        <v>31</v>
      </c>
      <c r="I19" s="8" t="s">
        <v>7</v>
      </c>
      <c r="J19" s="8">
        <f t="shared" si="12"/>
        <v>1</v>
      </c>
      <c r="K19" s="8">
        <f t="shared" si="5"/>
        <v>4</v>
      </c>
      <c r="L19" s="8">
        <f t="shared" si="6"/>
        <v>2</v>
      </c>
      <c r="M19" s="8">
        <f t="shared" si="7"/>
        <v>-2</v>
      </c>
      <c r="N19" s="8">
        <f t="shared" si="8"/>
        <v>0</v>
      </c>
      <c r="O19" s="8">
        <f t="shared" si="9"/>
        <v>-9</v>
      </c>
      <c r="P19" s="8">
        <f t="shared" si="10"/>
        <v>-9</v>
      </c>
      <c r="Q19" s="8">
        <f t="shared" si="11"/>
        <v>0</v>
      </c>
    </row>
    <row r="22" spans="1:17" x14ac:dyDescent="0.3">
      <c r="A22" s="8"/>
      <c r="B22" s="7" t="s">
        <v>0</v>
      </c>
      <c r="C22" s="7" t="s">
        <v>1</v>
      </c>
      <c r="D22" s="7" t="s">
        <v>2</v>
      </c>
      <c r="E22" s="7" t="s">
        <v>3</v>
      </c>
      <c r="F22" s="7" t="s">
        <v>4</v>
      </c>
      <c r="G22" s="7" t="s">
        <v>5</v>
      </c>
      <c r="H22" s="7" t="s">
        <v>6</v>
      </c>
      <c r="I22" s="7" t="s">
        <v>7</v>
      </c>
      <c r="L22" s="3"/>
      <c r="M22" s="3"/>
      <c r="N22" s="3"/>
      <c r="O22" s="3"/>
      <c r="P22" s="3"/>
    </row>
    <row r="23" spans="1:17" x14ac:dyDescent="0.3">
      <c r="A23" s="8" t="s">
        <v>0</v>
      </c>
      <c r="B23" s="9">
        <v>1</v>
      </c>
      <c r="C23" s="9">
        <v>0.33333333333333331</v>
      </c>
      <c r="D23" s="9">
        <v>0.33333333333333331</v>
      </c>
      <c r="E23" s="9">
        <v>3</v>
      </c>
      <c r="F23" s="9">
        <v>3</v>
      </c>
      <c r="G23" s="9">
        <v>9</v>
      </c>
      <c r="H23" s="9">
        <v>9</v>
      </c>
      <c r="I23" s="9">
        <v>3</v>
      </c>
      <c r="L23" s="2"/>
      <c r="M23" s="2"/>
      <c r="N23" s="2"/>
      <c r="O23" s="2"/>
      <c r="P23" s="2"/>
    </row>
    <row r="24" spans="1:17" x14ac:dyDescent="0.3">
      <c r="A24" s="8" t="s">
        <v>1</v>
      </c>
      <c r="B24" s="9">
        <v>3</v>
      </c>
      <c r="C24" s="9">
        <v>1</v>
      </c>
      <c r="D24" s="9">
        <v>3</v>
      </c>
      <c r="E24" s="9">
        <v>7</v>
      </c>
      <c r="F24" s="9">
        <v>5</v>
      </c>
      <c r="G24" s="9">
        <v>9</v>
      </c>
      <c r="H24" s="9">
        <v>9</v>
      </c>
      <c r="I24" s="9">
        <v>5</v>
      </c>
      <c r="L24" s="2"/>
      <c r="M24" s="5"/>
      <c r="N24" s="5"/>
      <c r="O24" s="2"/>
      <c r="P24" s="2"/>
    </row>
    <row r="25" spans="1:17" x14ac:dyDescent="0.3">
      <c r="A25" s="8" t="s">
        <v>2</v>
      </c>
      <c r="B25" s="9">
        <v>3</v>
      </c>
      <c r="C25" s="9">
        <v>0.33333333333333331</v>
      </c>
      <c r="D25" s="9">
        <v>1</v>
      </c>
      <c r="E25" s="9">
        <v>5</v>
      </c>
      <c r="F25" s="9">
        <v>3</v>
      </c>
      <c r="G25" s="9">
        <v>9</v>
      </c>
      <c r="H25" s="9">
        <v>9</v>
      </c>
      <c r="I25" s="9">
        <v>3</v>
      </c>
      <c r="L25" s="2"/>
      <c r="M25" s="5"/>
      <c r="N25" s="5"/>
      <c r="O25" s="2"/>
      <c r="P25" s="2"/>
    </row>
    <row r="26" spans="1:17" x14ac:dyDescent="0.3">
      <c r="A26" s="8" t="s">
        <v>3</v>
      </c>
      <c r="B26" s="9">
        <v>0.33333333333333331</v>
      </c>
      <c r="C26" s="9">
        <v>0.14285714285714285</v>
      </c>
      <c r="D26" s="9">
        <v>0.2</v>
      </c>
      <c r="E26" s="9">
        <v>1</v>
      </c>
      <c r="F26" s="9">
        <v>0.33333333333333331</v>
      </c>
      <c r="G26" s="9">
        <v>7</v>
      </c>
      <c r="H26" s="9">
        <v>7</v>
      </c>
      <c r="I26" s="9">
        <v>0.33333333333333331</v>
      </c>
      <c r="L26" s="2"/>
      <c r="M26" s="5"/>
      <c r="N26" s="5"/>
      <c r="O26" s="2"/>
      <c r="P26" s="2"/>
    </row>
    <row r="27" spans="1:17" x14ac:dyDescent="0.3">
      <c r="A27" s="8" t="s">
        <v>4</v>
      </c>
      <c r="B27" s="9">
        <v>0.33333333333333331</v>
      </c>
      <c r="C27" s="9">
        <v>0.2</v>
      </c>
      <c r="D27" s="9">
        <v>0.33333333333333331</v>
      </c>
      <c r="E27" s="9">
        <v>3</v>
      </c>
      <c r="F27" s="9">
        <v>1</v>
      </c>
      <c r="G27" s="9">
        <v>9</v>
      </c>
      <c r="H27" s="9">
        <v>9</v>
      </c>
      <c r="I27" s="9">
        <v>1</v>
      </c>
      <c r="L27" s="2"/>
      <c r="M27" s="5"/>
      <c r="N27" s="5"/>
      <c r="O27" s="2"/>
      <c r="P27" s="2"/>
    </row>
    <row r="28" spans="1:17" x14ac:dyDescent="0.3">
      <c r="A28" s="8" t="s">
        <v>5</v>
      </c>
      <c r="B28" s="9">
        <v>0.1111111111111111</v>
      </c>
      <c r="C28" s="9">
        <v>0.1111111111111111</v>
      </c>
      <c r="D28" s="9">
        <v>0.125</v>
      </c>
      <c r="E28" s="9">
        <v>0.14285714285714285</v>
      </c>
      <c r="F28" s="9">
        <v>0.1111111111111111</v>
      </c>
      <c r="G28" s="9">
        <v>1</v>
      </c>
      <c r="H28" s="9">
        <v>1</v>
      </c>
      <c r="I28" s="9">
        <v>0.1111111111111111</v>
      </c>
    </row>
    <row r="29" spans="1:17" x14ac:dyDescent="0.3">
      <c r="A29" s="8" t="s">
        <v>6</v>
      </c>
      <c r="B29" s="9">
        <v>0.1111111111111111</v>
      </c>
      <c r="C29" s="9">
        <v>0.1111111111111111</v>
      </c>
      <c r="D29" s="9">
        <v>0.1111111111111111</v>
      </c>
      <c r="E29" s="9">
        <v>0.14285714285714285</v>
      </c>
      <c r="F29" s="9">
        <v>0.1111111111111111</v>
      </c>
      <c r="G29" s="9">
        <v>1</v>
      </c>
      <c r="H29" s="9">
        <v>1</v>
      </c>
      <c r="I29" s="9">
        <v>0.1111111111111111</v>
      </c>
    </row>
    <row r="30" spans="1:17" x14ac:dyDescent="0.3">
      <c r="A30" s="8" t="s">
        <v>7</v>
      </c>
      <c r="B30" s="9">
        <v>0.33333333333333331</v>
      </c>
      <c r="C30" s="9">
        <v>0.2</v>
      </c>
      <c r="D30" s="9">
        <v>0.33333333333333331</v>
      </c>
      <c r="E30" s="9">
        <v>3</v>
      </c>
      <c r="F30" s="9">
        <v>1</v>
      </c>
      <c r="G30" s="9">
        <v>9</v>
      </c>
      <c r="H30" s="9">
        <v>9</v>
      </c>
      <c r="I30" s="9">
        <v>1</v>
      </c>
    </row>
    <row r="32" spans="1:17" x14ac:dyDescent="0.3">
      <c r="A32" s="4" t="s">
        <v>27</v>
      </c>
    </row>
    <row r="34" spans="1:11" x14ac:dyDescent="0.3">
      <c r="A34" s="8"/>
      <c r="B34" s="7" t="s">
        <v>0</v>
      </c>
      <c r="C34" s="7" t="s">
        <v>1</v>
      </c>
      <c r="D34" s="7" t="s">
        <v>2</v>
      </c>
      <c r="E34" s="7" t="s">
        <v>3</v>
      </c>
      <c r="F34" s="7" t="s">
        <v>4</v>
      </c>
      <c r="G34" s="7" t="s">
        <v>5</v>
      </c>
      <c r="H34" s="7" t="s">
        <v>6</v>
      </c>
      <c r="I34" s="7" t="s">
        <v>7</v>
      </c>
      <c r="J34" s="7" t="s">
        <v>28</v>
      </c>
      <c r="K34" s="7" t="s">
        <v>29</v>
      </c>
    </row>
    <row r="35" spans="1:11" x14ac:dyDescent="0.3">
      <c r="A35" s="8" t="s">
        <v>0</v>
      </c>
      <c r="B35" s="9">
        <f>B23/SUM(B$23:B$30)</f>
        <v>0.12162162162162163</v>
      </c>
      <c r="C35" s="9">
        <f t="shared" ref="C35:I35" si="13">C23/SUM(C$23:C$30)</f>
        <v>0.13707571801566579</v>
      </c>
      <c r="D35" s="9">
        <f t="shared" si="13"/>
        <v>6.1318344404701075E-2</v>
      </c>
      <c r="E35" s="9">
        <f t="shared" si="13"/>
        <v>0.13461538461538461</v>
      </c>
      <c r="F35" s="9">
        <f t="shared" si="13"/>
        <v>0.22131147540983606</v>
      </c>
      <c r="G35" s="9">
        <f t="shared" si="13"/>
        <v>0.16666666666666666</v>
      </c>
      <c r="H35" s="9">
        <f t="shared" si="13"/>
        <v>0.16666666666666666</v>
      </c>
      <c r="I35" s="9">
        <f t="shared" si="13"/>
        <v>0.22131147540983606</v>
      </c>
      <c r="J35" s="9">
        <f>SUM(B35:I35)</f>
        <v>1.2305873528103786</v>
      </c>
      <c r="K35" s="11">
        <f>J35/8</f>
        <v>0.15382341910129732</v>
      </c>
    </row>
    <row r="36" spans="1:11" x14ac:dyDescent="0.3">
      <c r="A36" s="8" t="s">
        <v>1</v>
      </c>
      <c r="B36" s="9">
        <f t="shared" ref="B36:B42" si="14">B24/SUM(B$23:B$30)</f>
        <v>0.36486486486486491</v>
      </c>
      <c r="C36" s="9">
        <f t="shared" ref="C36:I36" si="15">C24/SUM(C$23:C$30)</f>
        <v>0.41122715404699733</v>
      </c>
      <c r="D36" s="9">
        <f t="shared" si="15"/>
        <v>0.55186509964230968</v>
      </c>
      <c r="E36" s="9">
        <f t="shared" si="15"/>
        <v>0.3141025641025641</v>
      </c>
      <c r="F36" s="9">
        <f t="shared" si="15"/>
        <v>0.36885245901639346</v>
      </c>
      <c r="G36" s="9">
        <f t="shared" si="15"/>
        <v>0.16666666666666666</v>
      </c>
      <c r="H36" s="9">
        <f t="shared" si="15"/>
        <v>0.16666666666666666</v>
      </c>
      <c r="I36" s="9">
        <f t="shared" si="15"/>
        <v>0.36885245901639346</v>
      </c>
      <c r="J36" s="9">
        <f t="shared" ref="J36:J42" si="16">SUM(B36:I36)</f>
        <v>2.7130979340228558</v>
      </c>
      <c r="K36" s="11">
        <f t="shared" ref="K36:K42" si="17">J36/8</f>
        <v>0.33913724175285698</v>
      </c>
    </row>
    <row r="37" spans="1:11" x14ac:dyDescent="0.3">
      <c r="A37" s="8" t="s">
        <v>2</v>
      </c>
      <c r="B37" s="9">
        <f t="shared" si="14"/>
        <v>0.36486486486486491</v>
      </c>
      <c r="C37" s="9">
        <f t="shared" ref="C37:I37" si="18">C25/SUM(C$23:C$30)</f>
        <v>0.13707571801566579</v>
      </c>
      <c r="D37" s="9">
        <f t="shared" si="18"/>
        <v>0.18395503321410323</v>
      </c>
      <c r="E37" s="9">
        <f t="shared" si="18"/>
        <v>0.22435897435897437</v>
      </c>
      <c r="F37" s="9">
        <f t="shared" si="18"/>
        <v>0.22131147540983606</v>
      </c>
      <c r="G37" s="9">
        <f t="shared" si="18"/>
        <v>0.16666666666666666</v>
      </c>
      <c r="H37" s="9">
        <f t="shared" si="18"/>
        <v>0.16666666666666666</v>
      </c>
      <c r="I37" s="9">
        <f t="shared" si="18"/>
        <v>0.22131147540983606</v>
      </c>
      <c r="J37" s="9">
        <f t="shared" si="16"/>
        <v>1.6862108746066138</v>
      </c>
      <c r="K37" s="11">
        <f t="shared" si="17"/>
        <v>0.21077635932582672</v>
      </c>
    </row>
    <row r="38" spans="1:11" x14ac:dyDescent="0.3">
      <c r="A38" s="8" t="s">
        <v>3</v>
      </c>
      <c r="B38" s="9">
        <f t="shared" si="14"/>
        <v>4.0540540540540543E-2</v>
      </c>
      <c r="C38" s="9">
        <f t="shared" ref="C38:I38" si="19">C26/SUM(C$23:C$30)</f>
        <v>5.8746736292428187E-2</v>
      </c>
      <c r="D38" s="9">
        <f t="shared" si="19"/>
        <v>3.6791006642820645E-2</v>
      </c>
      <c r="E38" s="9">
        <f t="shared" si="19"/>
        <v>4.4871794871794872E-2</v>
      </c>
      <c r="F38" s="9">
        <f t="shared" si="19"/>
        <v>2.4590163934426229E-2</v>
      </c>
      <c r="G38" s="9">
        <f t="shared" si="19"/>
        <v>0.12962962962962962</v>
      </c>
      <c r="H38" s="9">
        <f t="shared" si="19"/>
        <v>0.12962962962962962</v>
      </c>
      <c r="I38" s="9">
        <f t="shared" si="19"/>
        <v>2.4590163934426229E-2</v>
      </c>
      <c r="J38" s="9">
        <f t="shared" si="16"/>
        <v>0.48938966547569596</v>
      </c>
      <c r="K38" s="11">
        <f t="shared" si="17"/>
        <v>6.1173708184461995E-2</v>
      </c>
    </row>
    <row r="39" spans="1:11" x14ac:dyDescent="0.3">
      <c r="A39" s="8" t="s">
        <v>4</v>
      </c>
      <c r="B39" s="9">
        <f t="shared" si="14"/>
        <v>4.0540540540540543E-2</v>
      </c>
      <c r="C39" s="9">
        <f t="shared" ref="C39:I39" si="20">C27/SUM(C$23:C$30)</f>
        <v>8.2245430809399472E-2</v>
      </c>
      <c r="D39" s="9">
        <f t="shared" si="20"/>
        <v>6.1318344404701075E-2</v>
      </c>
      <c r="E39" s="9">
        <f t="shared" si="20"/>
        <v>0.13461538461538461</v>
      </c>
      <c r="F39" s="9">
        <f t="shared" si="20"/>
        <v>7.3770491803278687E-2</v>
      </c>
      <c r="G39" s="9">
        <f t="shared" si="20"/>
        <v>0.16666666666666666</v>
      </c>
      <c r="H39" s="9">
        <f t="shared" si="20"/>
        <v>0.16666666666666666</v>
      </c>
      <c r="I39" s="9">
        <f t="shared" si="20"/>
        <v>7.3770491803278687E-2</v>
      </c>
      <c r="J39" s="9">
        <f t="shared" si="16"/>
        <v>0.79959401730991631</v>
      </c>
      <c r="K39" s="11">
        <f t="shared" si="17"/>
        <v>9.9949252163739538E-2</v>
      </c>
    </row>
    <row r="40" spans="1:11" x14ac:dyDescent="0.3">
      <c r="A40" s="8" t="s">
        <v>5</v>
      </c>
      <c r="B40" s="9">
        <f t="shared" si="14"/>
        <v>1.3513513513513514E-2</v>
      </c>
      <c r="C40" s="9">
        <f t="shared" ref="C40:I40" si="21">C28/SUM(C$23:C$30)</f>
        <v>4.5691906005221924E-2</v>
      </c>
      <c r="D40" s="9">
        <f t="shared" si="21"/>
        <v>2.2994379151762903E-2</v>
      </c>
      <c r="E40" s="9">
        <f t="shared" si="21"/>
        <v>6.41025641025641E-3</v>
      </c>
      <c r="F40" s="9">
        <f t="shared" si="21"/>
        <v>8.1967213114754103E-3</v>
      </c>
      <c r="G40" s="9">
        <f t="shared" si="21"/>
        <v>1.8518518518518517E-2</v>
      </c>
      <c r="H40" s="9">
        <f t="shared" si="21"/>
        <v>1.8518518518518517E-2</v>
      </c>
      <c r="I40" s="9">
        <f t="shared" si="21"/>
        <v>8.1967213114754103E-3</v>
      </c>
      <c r="J40" s="9">
        <f t="shared" si="16"/>
        <v>0.14204053474074263</v>
      </c>
      <c r="K40" s="11">
        <f t="shared" si="17"/>
        <v>1.7755066842592829E-2</v>
      </c>
    </row>
    <row r="41" spans="1:11" x14ac:dyDescent="0.3">
      <c r="A41" s="8" t="s">
        <v>6</v>
      </c>
      <c r="B41" s="9">
        <f t="shared" si="14"/>
        <v>1.3513513513513514E-2</v>
      </c>
      <c r="C41" s="9">
        <f t="shared" ref="C41:I41" si="22">C29/SUM(C$23:C$30)</f>
        <v>4.5691906005221924E-2</v>
      </c>
      <c r="D41" s="9">
        <f t="shared" si="22"/>
        <v>2.0439448134900357E-2</v>
      </c>
      <c r="E41" s="9">
        <f t="shared" si="22"/>
        <v>6.41025641025641E-3</v>
      </c>
      <c r="F41" s="9">
        <f t="shared" si="22"/>
        <v>8.1967213114754103E-3</v>
      </c>
      <c r="G41" s="9">
        <f t="shared" si="22"/>
        <v>1.8518518518518517E-2</v>
      </c>
      <c r="H41" s="9">
        <f t="shared" si="22"/>
        <v>1.8518518518518517E-2</v>
      </c>
      <c r="I41" s="9">
        <f t="shared" si="22"/>
        <v>8.1967213114754103E-3</v>
      </c>
      <c r="J41" s="9">
        <f t="shared" si="16"/>
        <v>0.13948560372388008</v>
      </c>
      <c r="K41" s="11">
        <f t="shared" si="17"/>
        <v>1.743570046548501E-2</v>
      </c>
    </row>
    <row r="42" spans="1:11" x14ac:dyDescent="0.3">
      <c r="A42" s="8" t="s">
        <v>7</v>
      </c>
      <c r="B42" s="9">
        <f t="shared" si="14"/>
        <v>4.0540540540540543E-2</v>
      </c>
      <c r="C42" s="9">
        <f t="shared" ref="C42:I42" si="23">C30/SUM(C$23:C$30)</f>
        <v>8.2245430809399472E-2</v>
      </c>
      <c r="D42" s="9">
        <f t="shared" si="23"/>
        <v>6.1318344404701075E-2</v>
      </c>
      <c r="E42" s="9">
        <f t="shared" si="23"/>
        <v>0.13461538461538461</v>
      </c>
      <c r="F42" s="9">
        <f t="shared" si="23"/>
        <v>7.3770491803278687E-2</v>
      </c>
      <c r="G42" s="9">
        <f t="shared" si="23"/>
        <v>0.16666666666666666</v>
      </c>
      <c r="H42" s="9">
        <f t="shared" si="23"/>
        <v>0.16666666666666666</v>
      </c>
      <c r="I42" s="9">
        <f t="shared" si="23"/>
        <v>7.3770491803278687E-2</v>
      </c>
      <c r="J42" s="9">
        <f t="shared" si="16"/>
        <v>0.79959401730991631</v>
      </c>
      <c r="K42" s="11">
        <f t="shared" si="17"/>
        <v>9.9949252163739538E-2</v>
      </c>
    </row>
  </sheetData>
  <mergeCells count="2">
    <mergeCell ref="M1:Q1"/>
    <mergeCell ref="L22:P2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D14E-5420-4EDE-98C0-9724C3152F77}">
  <dimension ref="A1:S41"/>
  <sheetViews>
    <sheetView topLeftCell="A22" workbookViewId="0">
      <selection activeCell="B34" sqref="B34:K41"/>
    </sheetView>
  </sheetViews>
  <sheetFormatPr defaultRowHeight="14.4" x14ac:dyDescent="0.3"/>
  <cols>
    <col min="1" max="16384" width="8.88671875" style="1"/>
  </cols>
  <sheetData>
    <row r="1" spans="1:19" x14ac:dyDescent="0.3">
      <c r="A1" s="1" t="s">
        <v>30</v>
      </c>
      <c r="B1" s="8" t="s">
        <v>0</v>
      </c>
      <c r="C1" s="10">
        <v>3</v>
      </c>
      <c r="D1" s="10">
        <v>2</v>
      </c>
      <c r="E1" s="8">
        <v>3</v>
      </c>
      <c r="O1" s="3" t="s">
        <v>31</v>
      </c>
      <c r="P1" s="3"/>
      <c r="Q1" s="3"/>
      <c r="R1" s="3"/>
      <c r="S1" s="3"/>
    </row>
    <row r="2" spans="1:19" x14ac:dyDescent="0.3">
      <c r="B2" s="8" t="s">
        <v>1</v>
      </c>
      <c r="C2" s="10">
        <v>4</v>
      </c>
      <c r="D2" s="10">
        <v>3</v>
      </c>
      <c r="E2" s="8">
        <v>3</v>
      </c>
      <c r="F2" s="2"/>
      <c r="G2" s="2"/>
      <c r="H2" s="2"/>
      <c r="I2" s="2"/>
      <c r="K2" s="2"/>
      <c r="L2" s="2"/>
      <c r="M2" s="2"/>
      <c r="N2" s="2"/>
      <c r="O2" s="2" t="s">
        <v>16</v>
      </c>
      <c r="P2" s="2" t="s">
        <v>17</v>
      </c>
      <c r="Q2" s="2"/>
      <c r="R2" s="2"/>
      <c r="S2" s="2"/>
    </row>
    <row r="3" spans="1:19" x14ac:dyDescent="0.3">
      <c r="B3" s="8" t="s">
        <v>2</v>
      </c>
      <c r="C3" s="10">
        <v>4</v>
      </c>
      <c r="D3" s="10">
        <v>2</v>
      </c>
      <c r="E3" s="8">
        <v>3</v>
      </c>
      <c r="F3" s="2"/>
      <c r="G3" s="2"/>
      <c r="H3" s="2"/>
      <c r="I3" s="2"/>
      <c r="K3" s="2"/>
      <c r="L3" s="2"/>
      <c r="M3" s="2"/>
      <c r="N3" s="2"/>
      <c r="O3" s="2"/>
      <c r="P3" s="5" t="s">
        <v>23</v>
      </c>
      <c r="Q3" s="5" t="s">
        <v>18</v>
      </c>
      <c r="R3" s="2">
        <v>3</v>
      </c>
      <c r="S3" s="2"/>
    </row>
    <row r="4" spans="1:19" x14ac:dyDescent="0.3">
      <c r="B4" s="8" t="s">
        <v>3</v>
      </c>
      <c r="C4" s="10">
        <v>3</v>
      </c>
      <c r="D4" s="10">
        <v>2</v>
      </c>
      <c r="E4" s="8">
        <v>4</v>
      </c>
      <c r="O4" s="2"/>
      <c r="P4" s="5" t="s">
        <v>24</v>
      </c>
      <c r="Q4" s="5" t="s">
        <v>19</v>
      </c>
      <c r="R4" s="2">
        <v>5</v>
      </c>
      <c r="S4" s="2"/>
    </row>
    <row r="5" spans="1:19" ht="27" x14ac:dyDescent="0.3">
      <c r="B5" s="8" t="s">
        <v>4</v>
      </c>
      <c r="C5" s="10">
        <v>3</v>
      </c>
      <c r="D5" s="10">
        <v>2</v>
      </c>
      <c r="E5" s="8">
        <v>2</v>
      </c>
      <c r="O5" s="2"/>
      <c r="P5" s="5" t="s">
        <v>25</v>
      </c>
      <c r="Q5" s="5" t="s">
        <v>20</v>
      </c>
      <c r="R5" s="2">
        <v>7</v>
      </c>
      <c r="S5" s="2"/>
    </row>
    <row r="6" spans="1:19" ht="40.200000000000003" x14ac:dyDescent="0.3">
      <c r="B6" s="8" t="s">
        <v>5</v>
      </c>
      <c r="C6" s="10">
        <v>4</v>
      </c>
      <c r="D6" s="10">
        <v>3</v>
      </c>
      <c r="E6" s="8">
        <v>4</v>
      </c>
      <c r="O6" s="2"/>
      <c r="P6" s="5" t="s">
        <v>22</v>
      </c>
      <c r="Q6" s="5" t="s">
        <v>21</v>
      </c>
      <c r="R6" s="2">
        <v>9</v>
      </c>
      <c r="S6" s="2"/>
    </row>
    <row r="7" spans="1:19" x14ac:dyDescent="0.3">
      <c r="B7" s="8" t="s">
        <v>6</v>
      </c>
      <c r="C7" s="10">
        <v>4</v>
      </c>
      <c r="D7" s="10">
        <v>4</v>
      </c>
      <c r="E7" s="8">
        <v>4</v>
      </c>
    </row>
    <row r="8" spans="1:19" x14ac:dyDescent="0.3">
      <c r="B8" s="8" t="s">
        <v>7</v>
      </c>
      <c r="C8" s="10">
        <v>4</v>
      </c>
      <c r="D8" s="10">
        <v>4</v>
      </c>
      <c r="E8" s="8">
        <v>3</v>
      </c>
    </row>
    <row r="10" spans="1:19" x14ac:dyDescent="0.3">
      <c r="B10" s="1">
        <v>1</v>
      </c>
      <c r="C10" s="12">
        <v>2</v>
      </c>
      <c r="D10" s="12">
        <v>3</v>
      </c>
      <c r="E10" s="4">
        <v>4</v>
      </c>
      <c r="I10" s="1" t="s">
        <v>26</v>
      </c>
    </row>
    <row r="11" spans="1:19" ht="28.8" x14ac:dyDescent="0.3">
      <c r="A11" s="6" t="s">
        <v>8</v>
      </c>
      <c r="B11" s="6" t="s">
        <v>9</v>
      </c>
      <c r="C11" s="6" t="s">
        <v>10</v>
      </c>
      <c r="D11" s="6" t="s">
        <v>11</v>
      </c>
      <c r="E11" s="6" t="s">
        <v>12</v>
      </c>
      <c r="F11" s="7" t="s">
        <v>15</v>
      </c>
      <c r="I11" s="8"/>
      <c r="J11" s="8" t="s">
        <v>0</v>
      </c>
      <c r="K11" s="8" t="s">
        <v>1</v>
      </c>
      <c r="L11" s="8" t="s">
        <v>2</v>
      </c>
      <c r="M11" s="8" t="s">
        <v>3</v>
      </c>
      <c r="N11" s="8" t="s">
        <v>4</v>
      </c>
      <c r="O11" s="8" t="s">
        <v>5</v>
      </c>
      <c r="P11" s="8" t="s">
        <v>6</v>
      </c>
      <c r="Q11" s="8" t="s">
        <v>7</v>
      </c>
    </row>
    <row r="12" spans="1:19" x14ac:dyDescent="0.3">
      <c r="A12" s="8" t="s">
        <v>0</v>
      </c>
      <c r="B12" s="8">
        <f>COUNTIF($C1:$K1,1)</f>
        <v>0</v>
      </c>
      <c r="C12" s="8">
        <f>COUNTIF($C1:$K1,2)</f>
        <v>1</v>
      </c>
      <c r="D12" s="8">
        <f>COUNTIF($C1:$K1,3)</f>
        <v>2</v>
      </c>
      <c r="E12" s="8">
        <f>COUNTIF($C1:$K1,4)</f>
        <v>0</v>
      </c>
      <c r="F12" s="8">
        <f>B12*$B$10+C12*$C$10+D12*$D$10+E12*$E$10</f>
        <v>8</v>
      </c>
      <c r="I12" s="8" t="s">
        <v>0</v>
      </c>
      <c r="J12" s="8">
        <f>($F$12)-$F12</f>
        <v>0</v>
      </c>
      <c r="K12" s="8">
        <f>($F$13)-$F12</f>
        <v>2</v>
      </c>
      <c r="L12" s="8">
        <f>($F$14)-$F12</f>
        <v>1</v>
      </c>
      <c r="M12" s="8">
        <f>($F$15)-$F12</f>
        <v>1</v>
      </c>
      <c r="N12" s="8">
        <f>($F$16)-$F12</f>
        <v>-1</v>
      </c>
      <c r="O12" s="8">
        <f>($F$17)-$F12</f>
        <v>3</v>
      </c>
      <c r="P12" s="8">
        <f>($F$18)-$F12</f>
        <v>4</v>
      </c>
      <c r="Q12" s="8">
        <f>($F$19)-$F12</f>
        <v>3</v>
      </c>
    </row>
    <row r="13" spans="1:19" x14ac:dyDescent="0.3">
      <c r="A13" s="8" t="s">
        <v>1</v>
      </c>
      <c r="B13" s="8">
        <f>COUNTIF($C2:$K2,1)</f>
        <v>0</v>
      </c>
      <c r="C13" s="8">
        <f>COUNTIF($C2:$K2,2)</f>
        <v>0</v>
      </c>
      <c r="D13" s="8">
        <f>COUNTIF($C2:$K2,3)</f>
        <v>2</v>
      </c>
      <c r="E13" s="8">
        <f>COUNTIF($C2:$K2,4)</f>
        <v>1</v>
      </c>
      <c r="F13" s="8">
        <f>B13*$B$10+C13*$C$10+D13*$D$10+E13*$E$10</f>
        <v>10</v>
      </c>
      <c r="I13" s="8" t="s">
        <v>1</v>
      </c>
      <c r="J13" s="8">
        <f>($F$12)-$F13</f>
        <v>-2</v>
      </c>
      <c r="K13" s="8">
        <f t="shared" ref="K13:K19" si="0">($F$13)-$F13</f>
        <v>0</v>
      </c>
      <c r="L13" s="8">
        <f t="shared" ref="L13:L19" si="1">($F$14)-$F13</f>
        <v>-1</v>
      </c>
      <c r="M13" s="8">
        <f t="shared" ref="M13:M19" si="2">($F$15)-$F13</f>
        <v>-1</v>
      </c>
      <c r="N13" s="8">
        <f t="shared" ref="N13:N19" si="3">($F$16)-$F13</f>
        <v>-3</v>
      </c>
      <c r="O13" s="8">
        <f t="shared" ref="O13:O19" si="4">($F$17)-$F13</f>
        <v>1</v>
      </c>
      <c r="P13" s="8">
        <f t="shared" ref="P13:P19" si="5">($F$18)-$F13</f>
        <v>2</v>
      </c>
      <c r="Q13" s="8">
        <f t="shared" ref="Q13:Q19" si="6">($F$19)-$F13</f>
        <v>1</v>
      </c>
    </row>
    <row r="14" spans="1:19" x14ac:dyDescent="0.3">
      <c r="A14" s="8" t="s">
        <v>2</v>
      </c>
      <c r="B14" s="8">
        <f>COUNTIF($C3:$K3,1)</f>
        <v>0</v>
      </c>
      <c r="C14" s="8">
        <f>COUNTIF($C3:$K3,2)</f>
        <v>1</v>
      </c>
      <c r="D14" s="8">
        <f>COUNTIF($C3:$K3,3)</f>
        <v>1</v>
      </c>
      <c r="E14" s="8">
        <f>COUNTIF($C3:$K3,4)</f>
        <v>1</v>
      </c>
      <c r="F14" s="8">
        <f>B14*$B$10+C14*$C$10+D14*$D$10+E14*$E$10</f>
        <v>9</v>
      </c>
      <c r="I14" s="8" t="s">
        <v>2</v>
      </c>
      <c r="J14" s="8">
        <f t="shared" ref="J14:J19" si="7">($F$12)-$F14</f>
        <v>-1</v>
      </c>
      <c r="K14" s="8">
        <f t="shared" si="0"/>
        <v>1</v>
      </c>
      <c r="L14" s="8">
        <f t="shared" si="1"/>
        <v>0</v>
      </c>
      <c r="M14" s="8">
        <f t="shared" si="2"/>
        <v>0</v>
      </c>
      <c r="N14" s="8">
        <f t="shared" si="3"/>
        <v>-2</v>
      </c>
      <c r="O14" s="8">
        <f t="shared" si="4"/>
        <v>2</v>
      </c>
      <c r="P14" s="8">
        <f t="shared" si="5"/>
        <v>3</v>
      </c>
      <c r="Q14" s="8">
        <f t="shared" si="6"/>
        <v>2</v>
      </c>
    </row>
    <row r="15" spans="1:19" x14ac:dyDescent="0.3">
      <c r="A15" s="8" t="s">
        <v>3</v>
      </c>
      <c r="B15" s="8">
        <f>COUNTIF($C4:$K4,1)</f>
        <v>0</v>
      </c>
      <c r="C15" s="8">
        <f>COUNTIF($C4:$K4,2)</f>
        <v>1</v>
      </c>
      <c r="D15" s="8">
        <f>COUNTIF($C4:$K4,3)</f>
        <v>1</v>
      </c>
      <c r="E15" s="8">
        <f>COUNTIF($C4:$K4,4)</f>
        <v>1</v>
      </c>
      <c r="F15" s="8">
        <f>B15*$B$10+C15*$C$10+D15*$D$10+E15*$E$10</f>
        <v>9</v>
      </c>
      <c r="I15" s="8" t="s">
        <v>3</v>
      </c>
      <c r="J15" s="8">
        <f t="shared" si="7"/>
        <v>-1</v>
      </c>
      <c r="K15" s="8">
        <f t="shared" si="0"/>
        <v>1</v>
      </c>
      <c r="L15" s="8">
        <f t="shared" si="1"/>
        <v>0</v>
      </c>
      <c r="M15" s="8">
        <f t="shared" si="2"/>
        <v>0</v>
      </c>
      <c r="N15" s="8">
        <f t="shared" si="3"/>
        <v>-2</v>
      </c>
      <c r="O15" s="8">
        <f t="shared" si="4"/>
        <v>2</v>
      </c>
      <c r="P15" s="8">
        <f t="shared" si="5"/>
        <v>3</v>
      </c>
      <c r="Q15" s="8">
        <f t="shared" si="6"/>
        <v>2</v>
      </c>
    </row>
    <row r="16" spans="1:19" x14ac:dyDescent="0.3">
      <c r="A16" s="8" t="s">
        <v>4</v>
      </c>
      <c r="B16" s="8">
        <f>COUNTIF($C5:$K5,1)</f>
        <v>0</v>
      </c>
      <c r="C16" s="8">
        <f>COUNTIF($C5:$K5,2)</f>
        <v>2</v>
      </c>
      <c r="D16" s="8">
        <f>COUNTIF($C5:$K5,3)</f>
        <v>1</v>
      </c>
      <c r="E16" s="8">
        <f>COUNTIF($C5:$K5,4)</f>
        <v>0</v>
      </c>
      <c r="F16" s="8">
        <f>B16*$B$10+C16*$C$10+D16*$D$10+E16*$E$10</f>
        <v>7</v>
      </c>
      <c r="I16" s="8" t="s">
        <v>4</v>
      </c>
      <c r="J16" s="8">
        <f t="shared" si="7"/>
        <v>1</v>
      </c>
      <c r="K16" s="8">
        <f t="shared" si="0"/>
        <v>3</v>
      </c>
      <c r="L16" s="8">
        <f t="shared" si="1"/>
        <v>2</v>
      </c>
      <c r="M16" s="8">
        <f t="shared" si="2"/>
        <v>2</v>
      </c>
      <c r="N16" s="8">
        <f t="shared" si="3"/>
        <v>0</v>
      </c>
      <c r="O16" s="8">
        <f t="shared" si="4"/>
        <v>4</v>
      </c>
      <c r="P16" s="8">
        <f t="shared" si="5"/>
        <v>5</v>
      </c>
      <c r="Q16" s="8">
        <f t="shared" si="6"/>
        <v>4</v>
      </c>
    </row>
    <row r="17" spans="1:17" x14ac:dyDescent="0.3">
      <c r="A17" s="8" t="s">
        <v>5</v>
      </c>
      <c r="B17" s="8">
        <f>COUNTIF($C6:$K6,1)</f>
        <v>0</v>
      </c>
      <c r="C17" s="8">
        <f>COUNTIF($C6:$K6,2)</f>
        <v>0</v>
      </c>
      <c r="D17" s="8">
        <f>COUNTIF($C6:$K6,3)</f>
        <v>1</v>
      </c>
      <c r="E17" s="8">
        <f>COUNTIF($C6:$K6,4)</f>
        <v>2</v>
      </c>
      <c r="F17" s="8">
        <f>B17*$B$10+C17*$C$10+D17*$D$10+E17*$E$10</f>
        <v>11</v>
      </c>
      <c r="I17" s="8" t="s">
        <v>5</v>
      </c>
      <c r="J17" s="8">
        <f t="shared" si="7"/>
        <v>-3</v>
      </c>
      <c r="K17" s="8">
        <f t="shared" si="0"/>
        <v>-1</v>
      </c>
      <c r="L17" s="8">
        <f t="shared" si="1"/>
        <v>-2</v>
      </c>
      <c r="M17" s="8">
        <f t="shared" si="2"/>
        <v>-2</v>
      </c>
      <c r="N17" s="8">
        <f t="shared" si="3"/>
        <v>-4</v>
      </c>
      <c r="O17" s="8">
        <f t="shared" si="4"/>
        <v>0</v>
      </c>
      <c r="P17" s="8">
        <f t="shared" si="5"/>
        <v>1</v>
      </c>
      <c r="Q17" s="8">
        <f t="shared" si="6"/>
        <v>0</v>
      </c>
    </row>
    <row r="18" spans="1:17" x14ac:dyDescent="0.3">
      <c r="A18" s="8" t="s">
        <v>6</v>
      </c>
      <c r="B18" s="8">
        <f>COUNTIF($C7:$K7,1)</f>
        <v>0</v>
      </c>
      <c r="C18" s="8">
        <f>COUNTIF($C7:$K7,2)</f>
        <v>0</v>
      </c>
      <c r="D18" s="8">
        <f>COUNTIF($C7:$K7,3)</f>
        <v>0</v>
      </c>
      <c r="E18" s="8">
        <f>COUNTIF($C7:$K7,4)</f>
        <v>3</v>
      </c>
      <c r="F18" s="8">
        <f>B18*$B$10+C18*$C$10+D18*$D$10+E18*$E$10</f>
        <v>12</v>
      </c>
      <c r="I18" s="8" t="s">
        <v>6</v>
      </c>
      <c r="J18" s="8">
        <f t="shared" si="7"/>
        <v>-4</v>
      </c>
      <c r="K18" s="8">
        <f t="shared" si="0"/>
        <v>-2</v>
      </c>
      <c r="L18" s="8">
        <f t="shared" si="1"/>
        <v>-3</v>
      </c>
      <c r="M18" s="8">
        <f t="shared" si="2"/>
        <v>-3</v>
      </c>
      <c r="N18" s="8">
        <f t="shared" si="3"/>
        <v>-5</v>
      </c>
      <c r="O18" s="8">
        <f t="shared" si="4"/>
        <v>-1</v>
      </c>
      <c r="P18" s="8">
        <f t="shared" si="5"/>
        <v>0</v>
      </c>
      <c r="Q18" s="8">
        <f t="shared" si="6"/>
        <v>-1</v>
      </c>
    </row>
    <row r="19" spans="1:17" x14ac:dyDescent="0.3">
      <c r="A19" s="8" t="s">
        <v>7</v>
      </c>
      <c r="B19" s="8">
        <f>COUNTIF($C8:$K8,1)</f>
        <v>0</v>
      </c>
      <c r="C19" s="8">
        <f>COUNTIF($C8:$K8,2)</f>
        <v>0</v>
      </c>
      <c r="D19" s="8">
        <f>COUNTIF($C8:$K8,3)</f>
        <v>1</v>
      </c>
      <c r="E19" s="8">
        <f>COUNTIF($C8:$K8,4)</f>
        <v>2</v>
      </c>
      <c r="F19" s="8">
        <f>B19*$B$10+C19*$C$10+D19*$D$10+E19*$E$10</f>
        <v>11</v>
      </c>
      <c r="I19" s="8" t="s">
        <v>7</v>
      </c>
      <c r="J19" s="8">
        <f t="shared" si="7"/>
        <v>-3</v>
      </c>
      <c r="K19" s="8">
        <f t="shared" si="0"/>
        <v>-1</v>
      </c>
      <c r="L19" s="8">
        <f t="shared" si="1"/>
        <v>-2</v>
      </c>
      <c r="M19" s="8">
        <f t="shared" si="2"/>
        <v>-2</v>
      </c>
      <c r="N19" s="8">
        <f t="shared" si="3"/>
        <v>-4</v>
      </c>
      <c r="O19" s="8">
        <f t="shared" si="4"/>
        <v>0</v>
      </c>
      <c r="P19" s="8">
        <f t="shared" si="5"/>
        <v>1</v>
      </c>
      <c r="Q19" s="8">
        <f t="shared" si="6"/>
        <v>0</v>
      </c>
    </row>
    <row r="21" spans="1:17" x14ac:dyDescent="0.3">
      <c r="K21" s="2"/>
      <c r="L21" s="5"/>
      <c r="M21" s="5"/>
      <c r="N21" s="2"/>
      <c r="O21" s="2"/>
    </row>
    <row r="22" spans="1:17" x14ac:dyDescent="0.3">
      <c r="A22" s="8"/>
      <c r="B22" s="7" t="s">
        <v>0</v>
      </c>
      <c r="C22" s="7" t="s">
        <v>1</v>
      </c>
      <c r="D22" s="7" t="s">
        <v>2</v>
      </c>
      <c r="E22" s="7" t="s">
        <v>3</v>
      </c>
      <c r="F22" s="7" t="s">
        <v>4</v>
      </c>
      <c r="G22" s="7" t="s">
        <v>5</v>
      </c>
      <c r="H22" s="7" t="s">
        <v>6</v>
      </c>
      <c r="I22" s="7" t="s">
        <v>7</v>
      </c>
      <c r="K22" s="2"/>
      <c r="L22" s="5"/>
      <c r="M22" s="5"/>
      <c r="N22" s="2"/>
      <c r="O22" s="2"/>
    </row>
    <row r="23" spans="1:17" x14ac:dyDescent="0.3">
      <c r="A23" s="8" t="s">
        <v>0</v>
      </c>
      <c r="B23" s="9">
        <v>1</v>
      </c>
      <c r="C23" s="9">
        <v>0.33333333333333331</v>
      </c>
      <c r="D23" s="9">
        <v>0.33333333333333331</v>
      </c>
      <c r="E23" s="9">
        <v>0.33333333333333331</v>
      </c>
      <c r="F23" s="9">
        <v>3</v>
      </c>
      <c r="G23" s="9">
        <v>0.33333333333333331</v>
      </c>
      <c r="H23" s="9">
        <v>0.2</v>
      </c>
      <c r="I23" s="9">
        <v>0.2</v>
      </c>
      <c r="K23" s="2"/>
      <c r="L23" s="5"/>
      <c r="M23" s="5"/>
      <c r="N23" s="2"/>
      <c r="O23" s="2"/>
    </row>
    <row r="24" spans="1:17" x14ac:dyDescent="0.3">
      <c r="A24" s="8" t="s">
        <v>1</v>
      </c>
      <c r="B24" s="9">
        <v>3</v>
      </c>
      <c r="C24" s="9">
        <v>1</v>
      </c>
      <c r="D24" s="9">
        <v>3</v>
      </c>
      <c r="E24" s="9">
        <v>3</v>
      </c>
      <c r="F24" s="9">
        <v>3</v>
      </c>
      <c r="G24" s="9">
        <v>0.33333333333333331</v>
      </c>
      <c r="H24" s="9">
        <v>0.33333333333333331</v>
      </c>
      <c r="I24" s="9">
        <v>0.33333333333333331</v>
      </c>
      <c r="K24" s="2"/>
      <c r="L24" s="5"/>
      <c r="M24" s="5"/>
      <c r="N24" s="2"/>
      <c r="O24" s="2"/>
    </row>
    <row r="25" spans="1:17" x14ac:dyDescent="0.3">
      <c r="A25" s="8" t="s">
        <v>2</v>
      </c>
      <c r="B25" s="9">
        <v>3</v>
      </c>
      <c r="C25" s="9">
        <v>0.33333333333333331</v>
      </c>
      <c r="D25" s="9">
        <v>1</v>
      </c>
      <c r="E25" s="9">
        <v>1</v>
      </c>
      <c r="F25" s="9">
        <v>3</v>
      </c>
      <c r="G25" s="9">
        <v>0.33333333333333331</v>
      </c>
      <c r="H25" s="9">
        <v>0.33333333333333331</v>
      </c>
      <c r="I25" s="9">
        <v>0.33333333333333331</v>
      </c>
    </row>
    <row r="26" spans="1:17" x14ac:dyDescent="0.3">
      <c r="A26" s="8" t="s">
        <v>3</v>
      </c>
      <c r="B26" s="9">
        <v>3</v>
      </c>
      <c r="C26" s="9">
        <v>0.33333333333333331</v>
      </c>
      <c r="D26" s="9">
        <v>1</v>
      </c>
      <c r="E26" s="9">
        <v>1</v>
      </c>
      <c r="F26" s="9">
        <v>3</v>
      </c>
      <c r="G26" s="9">
        <v>0.33333333333333331</v>
      </c>
      <c r="H26" s="9">
        <v>0.33333333333333331</v>
      </c>
      <c r="I26" s="9">
        <v>0.33333333333333331</v>
      </c>
    </row>
    <row r="27" spans="1:17" x14ac:dyDescent="0.3">
      <c r="A27" s="8" t="s">
        <v>4</v>
      </c>
      <c r="B27" s="9">
        <v>0.33333333333333331</v>
      </c>
      <c r="C27" s="9">
        <v>0.33333333333333331</v>
      </c>
      <c r="D27" s="9">
        <v>0.33333333333333331</v>
      </c>
      <c r="E27" s="9">
        <v>0.33333333333333331</v>
      </c>
      <c r="F27" s="9">
        <v>1</v>
      </c>
      <c r="G27" s="9">
        <v>0.2</v>
      </c>
      <c r="H27" s="9">
        <v>0.2</v>
      </c>
      <c r="I27" s="9">
        <v>0.2</v>
      </c>
    </row>
    <row r="28" spans="1:17" x14ac:dyDescent="0.3">
      <c r="A28" s="8" t="s">
        <v>5</v>
      </c>
      <c r="B28" s="9">
        <v>3</v>
      </c>
      <c r="C28" s="9">
        <v>3</v>
      </c>
      <c r="D28" s="9">
        <v>3</v>
      </c>
      <c r="E28" s="9">
        <v>3</v>
      </c>
      <c r="F28" s="9">
        <v>5</v>
      </c>
      <c r="G28" s="9">
        <v>1</v>
      </c>
      <c r="H28" s="9">
        <v>0.33333333333333331</v>
      </c>
      <c r="I28" s="9">
        <v>0.33333333333333331</v>
      </c>
    </row>
    <row r="29" spans="1:17" x14ac:dyDescent="0.3">
      <c r="A29" s="8" t="s">
        <v>6</v>
      </c>
      <c r="B29" s="9">
        <v>5</v>
      </c>
      <c r="C29" s="9">
        <v>3</v>
      </c>
      <c r="D29" s="9">
        <v>3</v>
      </c>
      <c r="E29" s="9">
        <v>3</v>
      </c>
      <c r="F29" s="9">
        <v>5</v>
      </c>
      <c r="G29" s="9">
        <v>3</v>
      </c>
      <c r="H29" s="9">
        <v>1</v>
      </c>
      <c r="I29" s="9">
        <v>1</v>
      </c>
    </row>
    <row r="30" spans="1:17" x14ac:dyDescent="0.3">
      <c r="A30" s="8" t="s">
        <v>7</v>
      </c>
      <c r="B30" s="9">
        <v>5</v>
      </c>
      <c r="C30" s="9">
        <v>3</v>
      </c>
      <c r="D30" s="9">
        <v>3</v>
      </c>
      <c r="E30" s="9">
        <v>3</v>
      </c>
      <c r="F30" s="9">
        <v>5</v>
      </c>
      <c r="G30" s="9">
        <v>3</v>
      </c>
      <c r="H30" s="9">
        <v>1</v>
      </c>
      <c r="I30" s="9">
        <v>1</v>
      </c>
    </row>
    <row r="31" spans="1:17" x14ac:dyDescent="0.3">
      <c r="A31" s="4" t="s">
        <v>27</v>
      </c>
    </row>
    <row r="33" spans="1:11" x14ac:dyDescent="0.3">
      <c r="A33" s="8"/>
      <c r="B33" s="7" t="s">
        <v>0</v>
      </c>
      <c r="C33" s="7" t="s">
        <v>1</v>
      </c>
      <c r="D33" s="7" t="s">
        <v>2</v>
      </c>
      <c r="E33" s="7" t="s">
        <v>3</v>
      </c>
      <c r="F33" s="7" t="s">
        <v>4</v>
      </c>
      <c r="G33" s="7" t="s">
        <v>5</v>
      </c>
      <c r="H33" s="7" t="s">
        <v>6</v>
      </c>
      <c r="I33" s="7" t="s">
        <v>7</v>
      </c>
      <c r="J33" s="7" t="s">
        <v>28</v>
      </c>
      <c r="K33" s="7" t="s">
        <v>29</v>
      </c>
    </row>
    <row r="34" spans="1:11" x14ac:dyDescent="0.3">
      <c r="A34" s="8" t="s">
        <v>0</v>
      </c>
      <c r="B34" s="9">
        <f t="shared" ref="B34:E34" si="8">B23/SUM(B$23:B$30)</f>
        <v>4.2857142857142851E-2</v>
      </c>
      <c r="C34" s="9">
        <f t="shared" ref="C34:I34" si="9">C23/SUM(C$23:C$30)</f>
        <v>2.9411764705882356E-2</v>
      </c>
      <c r="D34" s="9">
        <f t="shared" si="9"/>
        <v>2.2727272727272724E-2</v>
      </c>
      <c r="E34" s="9">
        <f t="shared" si="9"/>
        <v>2.2727272727272724E-2</v>
      </c>
      <c r="F34" s="9">
        <f t="shared" si="9"/>
        <v>0.10714285714285714</v>
      </c>
      <c r="G34" s="9">
        <f t="shared" si="9"/>
        <v>3.90625E-2</v>
      </c>
      <c r="H34" s="9">
        <f t="shared" si="9"/>
        <v>5.3571428571428575E-2</v>
      </c>
      <c r="I34" s="9">
        <f t="shared" si="9"/>
        <v>5.3571428571428575E-2</v>
      </c>
      <c r="J34" s="9">
        <f t="shared" ref="J34" si="10">SUM(B34:I34)</f>
        <v>0.371071667303285</v>
      </c>
      <c r="K34" s="11">
        <f t="shared" ref="K34:K41" si="11">J34/8</f>
        <v>4.6383958412910625E-2</v>
      </c>
    </row>
    <row r="35" spans="1:11" x14ac:dyDescent="0.3">
      <c r="A35" s="8" t="s">
        <v>1</v>
      </c>
      <c r="B35" s="9">
        <f>B24/SUM(B$23:B$30)</f>
        <v>0.12857142857142856</v>
      </c>
      <c r="C35" s="9">
        <f t="shared" ref="C35:I35" si="12">C24/SUM(C$23:C$30)</f>
        <v>8.8235294117647065E-2</v>
      </c>
      <c r="D35" s="9">
        <f t="shared" si="12"/>
        <v>0.20454545454545453</v>
      </c>
      <c r="E35" s="9">
        <f t="shared" si="12"/>
        <v>0.20454545454545453</v>
      </c>
      <c r="F35" s="9">
        <f t="shared" si="12"/>
        <v>0.10714285714285714</v>
      </c>
      <c r="G35" s="9">
        <f t="shared" si="12"/>
        <v>3.90625E-2</v>
      </c>
      <c r="H35" s="9">
        <f t="shared" si="12"/>
        <v>8.9285714285714274E-2</v>
      </c>
      <c r="I35" s="9">
        <f t="shared" si="12"/>
        <v>8.9285714285714274E-2</v>
      </c>
      <c r="J35" s="9">
        <f t="shared" ref="J35:J41" si="13">SUM(B35:I35)</f>
        <v>0.9506744174942704</v>
      </c>
      <c r="K35" s="11">
        <f t="shared" si="11"/>
        <v>0.1188343021867838</v>
      </c>
    </row>
    <row r="36" spans="1:11" x14ac:dyDescent="0.3">
      <c r="A36" s="8" t="s">
        <v>2</v>
      </c>
      <c r="B36" s="9">
        <f t="shared" ref="B36:I37" si="14">B25/SUM(B$23:B$30)</f>
        <v>0.12857142857142856</v>
      </c>
      <c r="C36" s="9">
        <f t="shared" si="14"/>
        <v>2.9411764705882356E-2</v>
      </c>
      <c r="D36" s="9">
        <f t="shared" si="14"/>
        <v>6.8181818181818177E-2</v>
      </c>
      <c r="E36" s="9">
        <f t="shared" si="14"/>
        <v>6.8181818181818177E-2</v>
      </c>
      <c r="F36" s="9">
        <f t="shared" si="14"/>
        <v>0.10714285714285714</v>
      </c>
      <c r="G36" s="9">
        <f t="shared" si="14"/>
        <v>3.90625E-2</v>
      </c>
      <c r="H36" s="9">
        <f t="shared" si="14"/>
        <v>8.9285714285714274E-2</v>
      </c>
      <c r="I36" s="9">
        <f t="shared" si="14"/>
        <v>8.9285714285714274E-2</v>
      </c>
      <c r="J36" s="9">
        <f t="shared" si="13"/>
        <v>0.61912361535523297</v>
      </c>
      <c r="K36" s="11">
        <f t="shared" si="11"/>
        <v>7.7390451919404121E-2</v>
      </c>
    </row>
    <row r="37" spans="1:11" x14ac:dyDescent="0.3">
      <c r="A37" s="8" t="s">
        <v>3</v>
      </c>
      <c r="B37" s="9">
        <f t="shared" si="14"/>
        <v>0.12857142857142856</v>
      </c>
      <c r="C37" s="9">
        <f t="shared" si="14"/>
        <v>2.9411764705882356E-2</v>
      </c>
      <c r="D37" s="9">
        <f t="shared" si="14"/>
        <v>6.8181818181818177E-2</v>
      </c>
      <c r="E37" s="9">
        <f t="shared" si="14"/>
        <v>6.8181818181818177E-2</v>
      </c>
      <c r="F37" s="9">
        <f t="shared" si="14"/>
        <v>0.10714285714285714</v>
      </c>
      <c r="G37" s="9">
        <f t="shared" si="14"/>
        <v>3.90625E-2</v>
      </c>
      <c r="H37" s="9">
        <f t="shared" si="14"/>
        <v>8.9285714285714274E-2</v>
      </c>
      <c r="I37" s="9">
        <f t="shared" si="14"/>
        <v>8.9285714285714274E-2</v>
      </c>
      <c r="J37" s="9">
        <f t="shared" si="13"/>
        <v>0.61912361535523297</v>
      </c>
      <c r="K37" s="11">
        <f t="shared" si="11"/>
        <v>7.7390451919404121E-2</v>
      </c>
    </row>
    <row r="38" spans="1:11" x14ac:dyDescent="0.3">
      <c r="A38" s="8" t="s">
        <v>4</v>
      </c>
      <c r="B38" s="9">
        <f t="shared" ref="B38:I39" si="15">B27/SUM(B$23:B$30)</f>
        <v>1.4285714285714284E-2</v>
      </c>
      <c r="C38" s="9">
        <f t="shared" si="15"/>
        <v>2.9411764705882356E-2</v>
      </c>
      <c r="D38" s="9">
        <f t="shared" si="15"/>
        <v>2.2727272727272724E-2</v>
      </c>
      <c r="E38" s="9">
        <f t="shared" si="15"/>
        <v>2.2727272727272724E-2</v>
      </c>
      <c r="F38" s="9">
        <f t="shared" si="15"/>
        <v>3.5714285714285712E-2</v>
      </c>
      <c r="G38" s="9">
        <f t="shared" si="15"/>
        <v>2.34375E-2</v>
      </c>
      <c r="H38" s="9">
        <f t="shared" si="15"/>
        <v>5.3571428571428575E-2</v>
      </c>
      <c r="I38" s="9">
        <f t="shared" si="15"/>
        <v>5.3571428571428575E-2</v>
      </c>
      <c r="J38" s="9">
        <f t="shared" si="13"/>
        <v>0.25544666730328491</v>
      </c>
      <c r="K38" s="11">
        <f t="shared" si="11"/>
        <v>3.1930833412910614E-2</v>
      </c>
    </row>
    <row r="39" spans="1:11" x14ac:dyDescent="0.3">
      <c r="A39" s="8" t="s">
        <v>5</v>
      </c>
      <c r="B39" s="9">
        <f t="shared" si="15"/>
        <v>0.12857142857142856</v>
      </c>
      <c r="C39" s="9">
        <f t="shared" si="15"/>
        <v>0.26470588235294118</v>
      </c>
      <c r="D39" s="9">
        <f t="shared" si="15"/>
        <v>0.20454545454545453</v>
      </c>
      <c r="E39" s="9">
        <f t="shared" si="15"/>
        <v>0.20454545454545453</v>
      </c>
      <c r="F39" s="9">
        <f t="shared" si="15"/>
        <v>0.17857142857142858</v>
      </c>
      <c r="G39" s="9">
        <f t="shared" si="15"/>
        <v>0.1171875</v>
      </c>
      <c r="H39" s="9">
        <f t="shared" si="15"/>
        <v>8.9285714285714274E-2</v>
      </c>
      <c r="I39" s="9">
        <f t="shared" si="15"/>
        <v>8.9285714285714274E-2</v>
      </c>
      <c r="J39" s="9">
        <f t="shared" si="13"/>
        <v>1.2766985771581358</v>
      </c>
      <c r="K39" s="11">
        <f t="shared" si="11"/>
        <v>0.15958732214476698</v>
      </c>
    </row>
    <row r="40" spans="1:11" x14ac:dyDescent="0.3">
      <c r="A40" s="8" t="s">
        <v>6</v>
      </c>
      <c r="B40" s="9">
        <f t="shared" ref="B40:I41" si="16">B29/SUM(B$23:B$30)</f>
        <v>0.21428571428571427</v>
      </c>
      <c r="C40" s="9">
        <f t="shared" si="16"/>
        <v>0.26470588235294118</v>
      </c>
      <c r="D40" s="9">
        <f t="shared" si="16"/>
        <v>0.20454545454545453</v>
      </c>
      <c r="E40" s="9">
        <f t="shared" si="16"/>
        <v>0.20454545454545453</v>
      </c>
      <c r="F40" s="9">
        <f t="shared" si="16"/>
        <v>0.17857142857142858</v>
      </c>
      <c r="G40" s="9">
        <f t="shared" si="16"/>
        <v>0.3515625</v>
      </c>
      <c r="H40" s="9">
        <f t="shared" si="16"/>
        <v>0.26785714285714285</v>
      </c>
      <c r="I40" s="9">
        <f t="shared" si="16"/>
        <v>0.26785714285714285</v>
      </c>
      <c r="J40" s="9">
        <f t="shared" si="13"/>
        <v>1.9539307200152787</v>
      </c>
      <c r="K40" s="11">
        <f t="shared" si="11"/>
        <v>0.24424134000190983</v>
      </c>
    </row>
    <row r="41" spans="1:11" x14ac:dyDescent="0.3">
      <c r="A41" s="8" t="s">
        <v>7</v>
      </c>
      <c r="B41" s="9">
        <f t="shared" si="16"/>
        <v>0.21428571428571427</v>
      </c>
      <c r="C41" s="9">
        <f t="shared" si="16"/>
        <v>0.26470588235294118</v>
      </c>
      <c r="D41" s="9">
        <f t="shared" si="16"/>
        <v>0.20454545454545453</v>
      </c>
      <c r="E41" s="9">
        <f t="shared" si="16"/>
        <v>0.20454545454545453</v>
      </c>
      <c r="F41" s="9">
        <f t="shared" si="16"/>
        <v>0.17857142857142858</v>
      </c>
      <c r="G41" s="9">
        <f t="shared" si="16"/>
        <v>0.3515625</v>
      </c>
      <c r="H41" s="9">
        <f t="shared" si="16"/>
        <v>0.26785714285714285</v>
      </c>
      <c r="I41" s="9">
        <f t="shared" si="16"/>
        <v>0.26785714285714285</v>
      </c>
      <c r="J41" s="9">
        <f t="shared" si="13"/>
        <v>1.9539307200152787</v>
      </c>
      <c r="K41" s="11">
        <f t="shared" si="11"/>
        <v>0.24424134000190983</v>
      </c>
    </row>
  </sheetData>
  <mergeCells count="1">
    <mergeCell ref="O1:S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C43B-D4A9-49A8-AF8F-FDAD6A59FD85}">
  <dimension ref="A1:W28"/>
  <sheetViews>
    <sheetView tabSelected="1" zoomScale="70" zoomScaleNormal="70" workbookViewId="0">
      <selection activeCell="Q20" sqref="Q20"/>
    </sheetView>
  </sheetViews>
  <sheetFormatPr defaultRowHeight="14.4" x14ac:dyDescent="0.3"/>
  <sheetData>
    <row r="1" spans="1:23" x14ac:dyDescent="0.3">
      <c r="A1" t="s">
        <v>13</v>
      </c>
      <c r="M1" t="s">
        <v>30</v>
      </c>
    </row>
    <row r="3" spans="1:23" x14ac:dyDescent="0.3">
      <c r="A3" s="8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28</v>
      </c>
      <c r="K3" s="8" t="s">
        <v>29</v>
      </c>
      <c r="M3" s="8"/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8" t="s">
        <v>5</v>
      </c>
      <c r="T3" s="8" t="s">
        <v>6</v>
      </c>
      <c r="U3" s="8" t="s">
        <v>7</v>
      </c>
      <c r="V3" s="8" t="s">
        <v>28</v>
      </c>
      <c r="W3" s="8" t="s">
        <v>29</v>
      </c>
    </row>
    <row r="4" spans="1:23" x14ac:dyDescent="0.3">
      <c r="A4" s="8" t="s">
        <v>0</v>
      </c>
      <c r="B4" s="9">
        <v>0.12162162162162163</v>
      </c>
      <c r="C4" s="9">
        <v>0.13707571801566579</v>
      </c>
      <c r="D4" s="9">
        <v>6.1318344404701075E-2</v>
      </c>
      <c r="E4" s="9">
        <v>0.13461538461538461</v>
      </c>
      <c r="F4" s="9">
        <v>0.22131147540983606</v>
      </c>
      <c r="G4" s="9">
        <v>0.16666666666666666</v>
      </c>
      <c r="H4" s="9">
        <v>0.16666666666666666</v>
      </c>
      <c r="I4" s="9">
        <v>0.22131147540983606</v>
      </c>
      <c r="J4" s="9">
        <v>1.2305873528103786</v>
      </c>
      <c r="K4" s="13">
        <v>0.15382341910129732</v>
      </c>
      <c r="M4" s="8" t="s">
        <v>0</v>
      </c>
      <c r="N4" s="9">
        <v>4.2857142857142851E-2</v>
      </c>
      <c r="O4" s="9">
        <v>2.9411764705882356E-2</v>
      </c>
      <c r="P4" s="9">
        <v>2.2727272727272724E-2</v>
      </c>
      <c r="Q4" s="9">
        <v>2.2727272727272724E-2</v>
      </c>
      <c r="R4" s="9">
        <v>0.10714285714285714</v>
      </c>
      <c r="S4" s="9">
        <v>3.90625E-2</v>
      </c>
      <c r="T4" s="9">
        <v>5.3571428571428575E-2</v>
      </c>
      <c r="U4" s="9">
        <v>5.3571428571428575E-2</v>
      </c>
      <c r="V4" s="9">
        <v>0.371071667303285</v>
      </c>
      <c r="W4" s="13">
        <v>4.6383958412910625E-2</v>
      </c>
    </row>
    <row r="5" spans="1:23" x14ac:dyDescent="0.3">
      <c r="A5" s="8" t="s">
        <v>1</v>
      </c>
      <c r="B5" s="9">
        <v>0.36486486486486491</v>
      </c>
      <c r="C5" s="9">
        <v>0.41122715404699733</v>
      </c>
      <c r="D5" s="9">
        <v>0.55186509964230968</v>
      </c>
      <c r="E5" s="9">
        <v>0.3141025641025641</v>
      </c>
      <c r="F5" s="9">
        <v>0.36885245901639346</v>
      </c>
      <c r="G5" s="9">
        <v>0.16666666666666666</v>
      </c>
      <c r="H5" s="9">
        <v>0.16666666666666666</v>
      </c>
      <c r="I5" s="9">
        <v>0.36885245901639346</v>
      </c>
      <c r="J5" s="9">
        <v>2.7130979340228558</v>
      </c>
      <c r="K5" s="13">
        <v>0.33913724175285698</v>
      </c>
      <c r="M5" s="8" t="s">
        <v>1</v>
      </c>
      <c r="N5" s="9">
        <v>0.12857142857142856</v>
      </c>
      <c r="O5" s="9">
        <v>8.8235294117647065E-2</v>
      </c>
      <c r="P5" s="9">
        <v>0.20454545454545453</v>
      </c>
      <c r="Q5" s="9">
        <v>0.20454545454545453</v>
      </c>
      <c r="R5" s="9">
        <v>0.10714285714285714</v>
      </c>
      <c r="S5" s="9">
        <v>3.90625E-2</v>
      </c>
      <c r="T5" s="9">
        <v>8.9285714285714274E-2</v>
      </c>
      <c r="U5" s="9">
        <v>8.9285714285714274E-2</v>
      </c>
      <c r="V5" s="9">
        <v>0.9506744174942704</v>
      </c>
      <c r="W5" s="13">
        <v>0.1188343021867838</v>
      </c>
    </row>
    <row r="6" spans="1:23" x14ac:dyDescent="0.3">
      <c r="A6" s="8" t="s">
        <v>2</v>
      </c>
      <c r="B6" s="9">
        <v>0.36486486486486491</v>
      </c>
      <c r="C6" s="9">
        <v>0.13707571801566579</v>
      </c>
      <c r="D6" s="9">
        <v>0.18395503321410323</v>
      </c>
      <c r="E6" s="9">
        <v>0.22435897435897437</v>
      </c>
      <c r="F6" s="9">
        <v>0.22131147540983606</v>
      </c>
      <c r="G6" s="9">
        <v>0.16666666666666666</v>
      </c>
      <c r="H6" s="9">
        <v>0.16666666666666666</v>
      </c>
      <c r="I6" s="9">
        <v>0.22131147540983606</v>
      </c>
      <c r="J6" s="9">
        <v>1.6862108746066138</v>
      </c>
      <c r="K6" s="13">
        <v>0.21077635932582672</v>
      </c>
      <c r="M6" s="8" t="s">
        <v>2</v>
      </c>
      <c r="N6" s="9">
        <v>0.12857142857142856</v>
      </c>
      <c r="O6" s="9">
        <v>2.9411764705882356E-2</v>
      </c>
      <c r="P6" s="9">
        <v>6.8181818181818177E-2</v>
      </c>
      <c r="Q6" s="9">
        <v>6.8181818181818177E-2</v>
      </c>
      <c r="R6" s="9">
        <v>0.10714285714285714</v>
      </c>
      <c r="S6" s="9">
        <v>3.90625E-2</v>
      </c>
      <c r="T6" s="9">
        <v>8.9285714285714274E-2</v>
      </c>
      <c r="U6" s="9">
        <v>8.9285714285714274E-2</v>
      </c>
      <c r="V6" s="9">
        <v>0.61912361535523297</v>
      </c>
      <c r="W6" s="13">
        <v>7.7390451919404121E-2</v>
      </c>
    </row>
    <row r="7" spans="1:23" x14ac:dyDescent="0.3">
      <c r="A7" s="8" t="s">
        <v>3</v>
      </c>
      <c r="B7" s="9">
        <v>4.0540540540540543E-2</v>
      </c>
      <c r="C7" s="9">
        <v>5.8746736292428187E-2</v>
      </c>
      <c r="D7" s="9">
        <v>3.6791006642820645E-2</v>
      </c>
      <c r="E7" s="9">
        <v>4.4871794871794872E-2</v>
      </c>
      <c r="F7" s="9">
        <v>2.4590163934426229E-2</v>
      </c>
      <c r="G7" s="9">
        <v>0.12962962962962962</v>
      </c>
      <c r="H7" s="9">
        <v>0.12962962962962962</v>
      </c>
      <c r="I7" s="9">
        <v>2.4590163934426229E-2</v>
      </c>
      <c r="J7" s="9">
        <v>0.48938966547569596</v>
      </c>
      <c r="K7" s="13">
        <v>6.1173708184461995E-2</v>
      </c>
      <c r="M7" s="8" t="s">
        <v>3</v>
      </c>
      <c r="N7" s="9">
        <v>0.12857142857142856</v>
      </c>
      <c r="O7" s="9">
        <v>2.9411764705882356E-2</v>
      </c>
      <c r="P7" s="9">
        <v>6.8181818181818177E-2</v>
      </c>
      <c r="Q7" s="9">
        <v>6.8181818181818177E-2</v>
      </c>
      <c r="R7" s="9">
        <v>0.10714285714285714</v>
      </c>
      <c r="S7" s="9">
        <v>3.90625E-2</v>
      </c>
      <c r="T7" s="9">
        <v>8.9285714285714274E-2</v>
      </c>
      <c r="U7" s="9">
        <v>8.9285714285714274E-2</v>
      </c>
      <c r="V7" s="9">
        <v>0.61912361535523297</v>
      </c>
      <c r="W7" s="13">
        <v>7.7390451919404121E-2</v>
      </c>
    </row>
    <row r="8" spans="1:23" x14ac:dyDescent="0.3">
      <c r="A8" s="8" t="s">
        <v>4</v>
      </c>
      <c r="B8" s="9">
        <v>4.0540540540540543E-2</v>
      </c>
      <c r="C8" s="9">
        <v>8.2245430809399472E-2</v>
      </c>
      <c r="D8" s="9">
        <v>6.1318344404701075E-2</v>
      </c>
      <c r="E8" s="9">
        <v>0.13461538461538461</v>
      </c>
      <c r="F8" s="9">
        <v>7.3770491803278687E-2</v>
      </c>
      <c r="G8" s="9">
        <v>0.16666666666666666</v>
      </c>
      <c r="H8" s="9">
        <v>0.16666666666666666</v>
      </c>
      <c r="I8" s="9">
        <v>7.3770491803278687E-2</v>
      </c>
      <c r="J8" s="9">
        <v>0.79959401730991631</v>
      </c>
      <c r="K8" s="13">
        <v>9.9949252163739538E-2</v>
      </c>
      <c r="M8" s="8" t="s">
        <v>4</v>
      </c>
      <c r="N8" s="9">
        <v>1.4285714285714284E-2</v>
      </c>
      <c r="O8" s="9">
        <v>2.9411764705882356E-2</v>
      </c>
      <c r="P8" s="9">
        <v>2.2727272727272724E-2</v>
      </c>
      <c r="Q8" s="9">
        <v>2.2727272727272724E-2</v>
      </c>
      <c r="R8" s="9">
        <v>3.5714285714285712E-2</v>
      </c>
      <c r="S8" s="9">
        <v>2.34375E-2</v>
      </c>
      <c r="T8" s="9">
        <v>5.3571428571428575E-2</v>
      </c>
      <c r="U8" s="9">
        <v>5.3571428571428575E-2</v>
      </c>
      <c r="V8" s="9">
        <v>0.25544666730328491</v>
      </c>
      <c r="W8" s="13">
        <v>3.1930833412910614E-2</v>
      </c>
    </row>
    <row r="9" spans="1:23" x14ac:dyDescent="0.3">
      <c r="A9" s="8" t="s">
        <v>5</v>
      </c>
      <c r="B9" s="9">
        <v>1.3513513513513514E-2</v>
      </c>
      <c r="C9" s="9">
        <v>4.5691906005221924E-2</v>
      </c>
      <c r="D9" s="9">
        <v>2.2994379151762903E-2</v>
      </c>
      <c r="E9" s="9">
        <v>6.41025641025641E-3</v>
      </c>
      <c r="F9" s="9">
        <v>8.1967213114754103E-3</v>
      </c>
      <c r="G9" s="9">
        <v>1.8518518518518517E-2</v>
      </c>
      <c r="H9" s="9">
        <v>1.8518518518518517E-2</v>
      </c>
      <c r="I9" s="9">
        <v>8.1967213114754103E-3</v>
      </c>
      <c r="J9" s="9">
        <v>0.14204053474074263</v>
      </c>
      <c r="K9" s="13">
        <v>1.7755066842592829E-2</v>
      </c>
      <c r="M9" s="8" t="s">
        <v>5</v>
      </c>
      <c r="N9" s="9">
        <v>0.12857142857142856</v>
      </c>
      <c r="O9" s="9">
        <v>0.26470588235294118</v>
      </c>
      <c r="P9" s="9">
        <v>0.20454545454545453</v>
      </c>
      <c r="Q9" s="9">
        <v>0.20454545454545453</v>
      </c>
      <c r="R9" s="9">
        <v>0.17857142857142858</v>
      </c>
      <c r="S9" s="9">
        <v>0.1171875</v>
      </c>
      <c r="T9" s="9">
        <v>8.9285714285714274E-2</v>
      </c>
      <c r="U9" s="9">
        <v>8.9285714285714274E-2</v>
      </c>
      <c r="V9" s="9">
        <v>1.2766985771581358</v>
      </c>
      <c r="W9" s="13">
        <v>0.15958732214476698</v>
      </c>
    </row>
    <row r="10" spans="1:23" x14ac:dyDescent="0.3">
      <c r="A10" s="8" t="s">
        <v>6</v>
      </c>
      <c r="B10" s="9">
        <v>1.3513513513513514E-2</v>
      </c>
      <c r="C10" s="9">
        <v>4.5691906005221924E-2</v>
      </c>
      <c r="D10" s="9">
        <v>2.0439448134900357E-2</v>
      </c>
      <c r="E10" s="9">
        <v>6.41025641025641E-3</v>
      </c>
      <c r="F10" s="9">
        <v>8.1967213114754103E-3</v>
      </c>
      <c r="G10" s="9">
        <v>1.8518518518518517E-2</v>
      </c>
      <c r="H10" s="9">
        <v>1.8518518518518517E-2</v>
      </c>
      <c r="I10" s="9">
        <v>8.1967213114754103E-3</v>
      </c>
      <c r="J10" s="9">
        <v>0.13948560372388008</v>
      </c>
      <c r="K10" s="13">
        <v>1.743570046548501E-2</v>
      </c>
      <c r="M10" s="8" t="s">
        <v>6</v>
      </c>
      <c r="N10" s="9">
        <v>0.21428571428571427</v>
      </c>
      <c r="O10" s="9">
        <v>0.26470588235294118</v>
      </c>
      <c r="P10" s="9">
        <v>0.20454545454545453</v>
      </c>
      <c r="Q10" s="9">
        <v>0.20454545454545453</v>
      </c>
      <c r="R10" s="9">
        <v>0.17857142857142858</v>
      </c>
      <c r="S10" s="9">
        <v>0.3515625</v>
      </c>
      <c r="T10" s="9">
        <v>0.26785714285714285</v>
      </c>
      <c r="U10" s="9">
        <v>0.26785714285714285</v>
      </c>
      <c r="V10" s="9">
        <v>1.9539307200152787</v>
      </c>
      <c r="W10" s="13">
        <v>0.24424134000190983</v>
      </c>
    </row>
    <row r="11" spans="1:23" x14ac:dyDescent="0.3">
      <c r="A11" s="8" t="s">
        <v>7</v>
      </c>
      <c r="B11" s="9">
        <v>4.0540540540540543E-2</v>
      </c>
      <c r="C11" s="9">
        <v>8.2245430809399472E-2</v>
      </c>
      <c r="D11" s="9">
        <v>6.1318344404701075E-2</v>
      </c>
      <c r="E11" s="9">
        <v>0.13461538461538461</v>
      </c>
      <c r="F11" s="9">
        <v>7.3770491803278687E-2</v>
      </c>
      <c r="G11" s="9">
        <v>0.16666666666666666</v>
      </c>
      <c r="H11" s="9">
        <v>0.16666666666666666</v>
      </c>
      <c r="I11" s="9">
        <v>7.3770491803278687E-2</v>
      </c>
      <c r="J11" s="9">
        <v>0.79959401730991631</v>
      </c>
      <c r="K11" s="13">
        <v>9.9949252163739538E-2</v>
      </c>
      <c r="M11" s="8" t="s">
        <v>7</v>
      </c>
      <c r="N11" s="9">
        <v>0.21428571428571427</v>
      </c>
      <c r="O11" s="9">
        <v>0.26470588235294118</v>
      </c>
      <c r="P11" s="9">
        <v>0.20454545454545453</v>
      </c>
      <c r="Q11" s="9">
        <v>0.20454545454545453</v>
      </c>
      <c r="R11" s="9">
        <v>0.17857142857142858</v>
      </c>
      <c r="S11" s="9">
        <v>0.3515625</v>
      </c>
      <c r="T11" s="9">
        <v>0.26785714285714285</v>
      </c>
      <c r="U11" s="9">
        <v>0.26785714285714285</v>
      </c>
      <c r="V11" s="9">
        <v>1.9539307200152787</v>
      </c>
      <c r="W11" s="13">
        <v>0.24424134000190983</v>
      </c>
    </row>
    <row r="12" spans="1:23" x14ac:dyDescent="0.3">
      <c r="K12" s="14">
        <f>SUM(K4:K11)</f>
        <v>1</v>
      </c>
      <c r="W12" s="14">
        <f>SUM(W4:W11)</f>
        <v>1</v>
      </c>
    </row>
    <row r="15" spans="1:23" x14ac:dyDescent="0.3">
      <c r="A15" s="8" t="s">
        <v>32</v>
      </c>
      <c r="B15" s="8" t="s">
        <v>30</v>
      </c>
      <c r="C15" s="8" t="s">
        <v>13</v>
      </c>
      <c r="D15" s="8" t="s">
        <v>33</v>
      </c>
      <c r="E15" s="8" t="s">
        <v>34</v>
      </c>
    </row>
    <row r="16" spans="1:23" x14ac:dyDescent="0.3">
      <c r="A16" s="8" t="s">
        <v>0</v>
      </c>
      <c r="B16" s="13">
        <v>4.6383958412910625E-2</v>
      </c>
      <c r="C16" s="13">
        <v>0.15382341910129732</v>
      </c>
      <c r="D16" s="13">
        <f>B16*2</f>
        <v>9.2767916825821251E-2</v>
      </c>
      <c r="E16" s="13">
        <f>B16*0.5</f>
        <v>2.3191979206455313E-2</v>
      </c>
    </row>
    <row r="17" spans="1:5" x14ac:dyDescent="0.3">
      <c r="A17" s="8" t="s">
        <v>1</v>
      </c>
      <c r="B17" s="13">
        <v>0.1188343021867838</v>
      </c>
      <c r="C17" s="13">
        <v>0.33913724175285698</v>
      </c>
      <c r="D17" s="13">
        <f t="shared" ref="D17:D23" si="0">B17*2</f>
        <v>0.2376686043735676</v>
      </c>
      <c r="E17" s="13">
        <f t="shared" ref="E17:E23" si="1">B17*0.5</f>
        <v>5.94171510933919E-2</v>
      </c>
    </row>
    <row r="18" spans="1:5" x14ac:dyDescent="0.3">
      <c r="A18" s="8" t="s">
        <v>2</v>
      </c>
      <c r="B18" s="13">
        <v>7.7390451919404121E-2</v>
      </c>
      <c r="C18" s="13">
        <v>0.21077635932582672</v>
      </c>
      <c r="D18" s="13">
        <f t="shared" si="0"/>
        <v>0.15478090383880824</v>
      </c>
      <c r="E18" s="13">
        <f t="shared" si="1"/>
        <v>3.8695225959702061E-2</v>
      </c>
    </row>
    <row r="19" spans="1:5" x14ac:dyDescent="0.3">
      <c r="A19" s="8" t="s">
        <v>3</v>
      </c>
      <c r="B19" s="13">
        <v>7.7390451919404121E-2</v>
      </c>
      <c r="C19" s="13">
        <v>6.1173708184461995E-2</v>
      </c>
      <c r="D19" s="13">
        <f t="shared" si="0"/>
        <v>0.15478090383880824</v>
      </c>
      <c r="E19" s="13">
        <f t="shared" si="1"/>
        <v>3.8695225959702061E-2</v>
      </c>
    </row>
    <row r="20" spans="1:5" x14ac:dyDescent="0.3">
      <c r="A20" s="8" t="s">
        <v>4</v>
      </c>
      <c r="B20" s="13">
        <v>3.1930833412910614E-2</v>
      </c>
      <c r="C20" s="13">
        <v>9.9949252163739538E-2</v>
      </c>
      <c r="D20" s="13">
        <f t="shared" si="0"/>
        <v>6.3861666825821228E-2</v>
      </c>
      <c r="E20" s="13">
        <f t="shared" si="1"/>
        <v>1.5965416706455307E-2</v>
      </c>
    </row>
    <row r="21" spans="1:5" x14ac:dyDescent="0.3">
      <c r="A21" s="8" t="s">
        <v>5</v>
      </c>
      <c r="B21" s="13">
        <v>0.15958732214476698</v>
      </c>
      <c r="C21" s="13">
        <v>1.7755066842592829E-2</v>
      </c>
      <c r="D21" s="13">
        <f t="shared" si="0"/>
        <v>0.31917464428953396</v>
      </c>
      <c r="E21" s="13">
        <f t="shared" si="1"/>
        <v>7.979366107238349E-2</v>
      </c>
    </row>
    <row r="22" spans="1:5" x14ac:dyDescent="0.3">
      <c r="A22" s="8" t="s">
        <v>6</v>
      </c>
      <c r="B22" s="13">
        <v>0.24424134000190983</v>
      </c>
      <c r="C22" s="13">
        <v>1.743570046548501E-2</v>
      </c>
      <c r="D22" s="13">
        <f t="shared" si="0"/>
        <v>0.48848268000381967</v>
      </c>
      <c r="E22" s="13">
        <f t="shared" si="1"/>
        <v>0.12212067000095492</v>
      </c>
    </row>
    <row r="23" spans="1:5" x14ac:dyDescent="0.3">
      <c r="A23" s="8" t="s">
        <v>7</v>
      </c>
      <c r="B23" s="13">
        <v>0.24424134000190983</v>
      </c>
      <c r="C23" s="13">
        <v>9.9949252163739538E-2</v>
      </c>
      <c r="D23" s="13">
        <f t="shared" si="0"/>
        <v>0.48848268000381967</v>
      </c>
      <c r="E23" s="13">
        <f t="shared" si="1"/>
        <v>0.12212067000095492</v>
      </c>
    </row>
    <row r="26" spans="1:5" x14ac:dyDescent="0.3">
      <c r="B26" t="s">
        <v>35</v>
      </c>
    </row>
    <row r="27" spans="1:5" x14ac:dyDescent="0.3">
      <c r="B27" t="s">
        <v>36</v>
      </c>
    </row>
    <row r="28" spans="1:5" x14ac:dyDescent="0.3">
      <c r="B28" t="s">
        <v>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Cost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2020-05-10T06:22:16Z</dcterms:created>
  <dcterms:modified xsi:type="dcterms:W3CDTF">2020-05-10T09:43:24Z</dcterms:modified>
</cp:coreProperties>
</file>