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tudents.geos.ed.ac.uk\s1878599\Win7\Desktop\"/>
    </mc:Choice>
  </mc:AlternateContent>
  <bookViews>
    <workbookView xWindow="0" yWindow="0" windowWidth="11790" windowHeight="7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1" l="1"/>
  <c r="M49" i="1"/>
  <c r="M39" i="1"/>
  <c r="M31" i="1"/>
  <c r="M45" i="1"/>
  <c r="M43" i="1"/>
  <c r="M41" i="1"/>
  <c r="M37" i="1"/>
  <c r="M35" i="1"/>
  <c r="M33" i="1"/>
  <c r="M29" i="1"/>
  <c r="M23" i="1"/>
  <c r="M25" i="1"/>
  <c r="M27" i="1"/>
  <c r="M21" i="1"/>
  <c r="M19" i="1"/>
  <c r="M17" i="1"/>
  <c r="M15" i="1"/>
  <c r="M13" i="1"/>
  <c r="M11" i="1"/>
  <c r="M9" i="1"/>
  <c r="M7" i="1"/>
  <c r="M40" i="1" l="1"/>
  <c r="M44" i="1"/>
</calcChain>
</file>

<file path=xl/sharedStrings.xml><?xml version="1.0" encoding="utf-8"?>
<sst xmlns="http://schemas.openxmlformats.org/spreadsheetml/2006/main" count="77" uniqueCount="70">
  <si>
    <t>study</t>
  </si>
  <si>
    <t>species</t>
  </si>
  <si>
    <r>
      <t>Srinivas, Bikkina, and M. M. Sarin. "PM2. 5, EC and OC in atmospheric outflow from the Indo-Gangetic Plain: Temporal variability and aerosol organic carbon-to-organic mass conversion factor." </t>
    </r>
    <r>
      <rPr>
        <i/>
        <sz val="13"/>
        <color rgb="FF222222"/>
        <rFont val="Arial"/>
        <family val="2"/>
      </rPr>
      <t>Science of the total environment</t>
    </r>
    <r>
      <rPr>
        <sz val="13"/>
        <color rgb="FF222222"/>
        <rFont val="Arial"/>
        <family val="2"/>
      </rPr>
      <t> 487 (2014): 196-205.</t>
    </r>
  </si>
  <si>
    <t>Lahore</t>
  </si>
  <si>
    <r>
      <t>Stone, Elizabeth, et al. "Chemical characterization and source apportionment of fine and coarse particulate matter in Lahore, Pakistan." </t>
    </r>
    <r>
      <rPr>
        <i/>
        <sz val="13"/>
        <color rgb="FF222222"/>
        <rFont val="Arial"/>
        <family val="2"/>
      </rPr>
      <t>Atmospheric Environment</t>
    </r>
    <r>
      <rPr>
        <sz val="13"/>
        <color rgb="FF222222"/>
        <rFont val="Arial"/>
        <family val="2"/>
      </rPr>
      <t> 44.8 (2010): 1062-1070.</t>
    </r>
  </si>
  <si>
    <t>Kanpur</t>
  </si>
  <si>
    <t>Kharagpur </t>
  </si>
  <si>
    <r>
      <t>Chatterjee, A., et al. "Fine mode aerosol chemistry over a tropical urban atmosphere: characterization of ionic and carbonaceous species." </t>
    </r>
    <r>
      <rPr>
        <i/>
        <sz val="13"/>
        <color rgb="FF222222"/>
        <rFont val="Arial"/>
        <family val="2"/>
      </rPr>
      <t>Journal of Atmospheric Chemistry</t>
    </r>
    <r>
      <rPr>
        <sz val="13"/>
        <color rgb="FF222222"/>
        <rFont val="Arial"/>
        <family val="2"/>
      </rPr>
      <t>69.2 (2012): 83-100.</t>
    </r>
  </si>
  <si>
    <t>kolkata</t>
  </si>
  <si>
    <r>
      <t>Ram, Kirpa, M. M. Sarin, and S. N. Tripathi. "Temporal trends in atmospheric PM2. 5, PM10, elemental carbon, organic carbon, water-soluble organic carbon, and optical properties: impact of biomass burning emissions in the Indo-Gangetic Plain." </t>
    </r>
    <r>
      <rPr>
        <i/>
        <sz val="13"/>
        <color rgb="FF222222"/>
        <rFont val="Arial"/>
        <family val="2"/>
      </rPr>
      <t>Environmental science &amp; technology</t>
    </r>
    <r>
      <rPr>
        <sz val="13"/>
        <color rgb="FF222222"/>
        <rFont val="Arial"/>
        <family val="2"/>
      </rPr>
      <t> 46.2 (2012): 686-695.</t>
    </r>
  </si>
  <si>
    <t>kanpur</t>
  </si>
  <si>
    <t>Patiala</t>
  </si>
  <si>
    <t>Rajput, Prashant, and M. M. Sarin. "Polar and non-polar organic aerosols from large-scale agricultural-waste burning emissions in Northern India: implications to organic mass-to-organic carbon ratio." Chemosphere 103 (2014): 74-79.</t>
  </si>
  <si>
    <r>
      <t>Gani, Shahzad, et al. "Particle number concentrations and size distribution in a polluted megacity: the Delhi Aerosol Supersite study." </t>
    </r>
    <r>
      <rPr>
        <i/>
        <sz val="13"/>
        <color rgb="FF222222"/>
        <rFont val="Arial"/>
        <family val="2"/>
      </rPr>
      <t>Atmospheric Chemistry and Physics</t>
    </r>
    <r>
      <rPr>
        <sz val="13"/>
        <color rgb="FF222222"/>
        <rFont val="Arial"/>
        <family val="2"/>
      </rPr>
      <t> 20.14 (2020): 8533-8549.</t>
    </r>
  </si>
  <si>
    <t>Delhi</t>
  </si>
  <si>
    <t>season</t>
  </si>
  <si>
    <t>location year</t>
  </si>
  <si>
    <t>location</t>
  </si>
  <si>
    <t>period</t>
  </si>
  <si>
    <t>reference</t>
  </si>
  <si>
    <t>Apr-May-07</t>
  </si>
  <si>
    <t>Oct-Nov 07</t>
  </si>
  <si>
    <t>all 2007</t>
  </si>
  <si>
    <t>30.7+- 12.1</t>
  </si>
  <si>
    <t>Kharagpur</t>
  </si>
  <si>
    <t>Kolkata</t>
  </si>
  <si>
    <t>18.5+-2</t>
  </si>
  <si>
    <t>15+-3 16+-2</t>
  </si>
  <si>
    <t>5+-1</t>
  </si>
  <si>
    <t>10+-4 13+-3</t>
  </si>
  <si>
    <t>all yea 2006</t>
  </si>
  <si>
    <t>Nov09 mar10</t>
  </si>
  <si>
    <t>29 +- 14.5</t>
  </si>
  <si>
    <t>OC [ug m-3]</t>
  </si>
  <si>
    <t>all 2017</t>
  </si>
  <si>
    <t>Ram</t>
  </si>
  <si>
    <t>Chatterjee</t>
  </si>
  <si>
    <t>Stone</t>
  </si>
  <si>
    <t>Behera</t>
  </si>
  <si>
    <t>Rajput</t>
  </si>
  <si>
    <t>Oct-Nov 08</t>
  </si>
  <si>
    <t>Dec 08 - Feb 09</t>
  </si>
  <si>
    <t>Mar-Apr 09</t>
  </si>
  <si>
    <t>Nov 09 - Mar 10</t>
  </si>
  <si>
    <t>Apr-May 06</t>
  </si>
  <si>
    <t>Oct-Nov 06</t>
  </si>
  <si>
    <t>PM10</t>
  </si>
  <si>
    <t>PM2.5</t>
  </si>
  <si>
    <t xml:space="preserve">23.1 +- 11.5 </t>
  </si>
  <si>
    <t>Apr-May 09 11</t>
  </si>
  <si>
    <t>jain</t>
  </si>
  <si>
    <t xml:space="preserve">                  Mar-May  13 16</t>
  </si>
  <si>
    <t>Jun-Set 13 16</t>
  </si>
  <si>
    <t>Oct-Dec 13 16</t>
  </si>
  <si>
    <t>23.6+-12.9</t>
  </si>
  <si>
    <t>9.82 +- 4.16</t>
  </si>
  <si>
    <t>6.77+-2.63</t>
  </si>
  <si>
    <t>25.2+-14.7</t>
  </si>
  <si>
    <t>30.1+-12.1</t>
  </si>
  <si>
    <t>23.4 +- 10.7</t>
  </si>
  <si>
    <t>15.9+-9.7</t>
  </si>
  <si>
    <t>39.4+-15.6</t>
  </si>
  <si>
    <t>53.3 +-21.2</t>
  </si>
  <si>
    <t xml:space="preserve">Delhi </t>
  </si>
  <si>
    <t>Oct - Nov 08-10</t>
  </si>
  <si>
    <t>Jan-Feb 13-16</t>
  </si>
  <si>
    <t xml:space="preserve">                  Mar-May  13-16</t>
  </si>
  <si>
    <t>Jun-Set 13-16</t>
  </si>
  <si>
    <t>Oct-Dec 13-16</t>
  </si>
  <si>
    <t>PM2.5 (OA)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</si>
</sst>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7" fontId="0" fillId="0" borderId="2" xfId="0" applyNumberFormat="1" applyBorder="1" applyAlignment="1">
      <alignment horizontal="right"/>
    </xf>
    <xf numFmtId="17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3" fillId="0" borderId="3" xfId="0" applyFont="1" applyBorder="1" applyAlignment="1">
      <alignment horizontal="center" vertical="center"/>
    </xf>
    <xf numFmtId="164" fontId="3" fillId="0" borderId="0" xfId="0" applyNumberFormat="1" applyFont="1"/>
    <xf numFmtId="164" fontId="0" fillId="0" borderId="0" xfId="0" applyNumberFormat="1" applyFont="1"/>
    <xf numFmtId="164" fontId="3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N50"/>
  <sheetViews>
    <sheetView tabSelected="1" topLeftCell="H33" workbookViewId="0">
      <selection activeCell="M48" sqref="M48"/>
    </sheetView>
  </sheetViews>
  <sheetFormatPr defaultColWidth="11" defaultRowHeight="15.75" x14ac:dyDescent="0.25"/>
  <cols>
    <col min="6" max="6" width="21" customWidth="1"/>
    <col min="7" max="7" width="10.875" customWidth="1"/>
    <col min="8" max="8" width="12.375" customWidth="1"/>
    <col min="10" max="10" width="18.625" customWidth="1"/>
  </cols>
  <sheetData>
    <row r="4" spans="5:14" x14ac:dyDescent="0.25">
      <c r="E4" t="s">
        <v>0</v>
      </c>
      <c r="F4" t="s">
        <v>16</v>
      </c>
      <c r="H4" t="s">
        <v>15</v>
      </c>
    </row>
    <row r="5" spans="5:14" ht="16.5" x14ac:dyDescent="0.25">
      <c r="E5" s="2" t="s">
        <v>4</v>
      </c>
      <c r="F5" s="3" t="s">
        <v>3</v>
      </c>
      <c r="G5" s="3"/>
      <c r="H5" s="3" t="s">
        <v>22</v>
      </c>
      <c r="J5" s="12" t="s">
        <v>17</v>
      </c>
      <c r="K5" s="12" t="s">
        <v>18</v>
      </c>
      <c r="L5" s="12" t="s">
        <v>1</v>
      </c>
      <c r="M5" s="12" t="s">
        <v>33</v>
      </c>
      <c r="N5" s="12" t="s">
        <v>19</v>
      </c>
    </row>
    <row r="6" spans="5:14" ht="16.5" x14ac:dyDescent="0.25">
      <c r="E6" s="2" t="s">
        <v>2</v>
      </c>
      <c r="F6" s="3" t="s">
        <v>6</v>
      </c>
      <c r="G6" s="3"/>
      <c r="H6" s="3" t="s">
        <v>31</v>
      </c>
      <c r="J6" s="16" t="s">
        <v>63</v>
      </c>
      <c r="K6" s="4" t="s">
        <v>65</v>
      </c>
      <c r="L6" s="16" t="s">
        <v>47</v>
      </c>
      <c r="M6" s="4" t="s">
        <v>54</v>
      </c>
      <c r="N6" s="16" t="s">
        <v>50</v>
      </c>
    </row>
    <row r="7" spans="5:14" ht="16.5" x14ac:dyDescent="0.25">
      <c r="E7" s="3" t="s">
        <v>7</v>
      </c>
      <c r="F7" s="3" t="s">
        <v>8</v>
      </c>
      <c r="G7" s="3"/>
      <c r="H7" s="3" t="s">
        <v>30</v>
      </c>
      <c r="J7" s="17"/>
      <c r="K7" s="4"/>
      <c r="L7" s="17"/>
      <c r="M7" s="13">
        <f>24.13/1.4+12.35/2</f>
        <v>23.410714285714288</v>
      </c>
      <c r="N7" s="17"/>
    </row>
    <row r="8" spans="5:14" ht="16.5" x14ac:dyDescent="0.25">
      <c r="E8" s="3" t="s">
        <v>9</v>
      </c>
      <c r="F8" s="3" t="s">
        <v>10</v>
      </c>
      <c r="G8" s="3"/>
      <c r="H8" s="3"/>
      <c r="J8" s="17"/>
      <c r="K8" s="4" t="s">
        <v>66</v>
      </c>
      <c r="L8" s="17"/>
      <c r="M8" s="4" t="s">
        <v>55</v>
      </c>
      <c r="N8" s="17"/>
    </row>
    <row r="9" spans="5:14" x14ac:dyDescent="0.25">
      <c r="E9" s="3" t="s">
        <v>12</v>
      </c>
      <c r="F9" s="3" t="s">
        <v>11</v>
      </c>
      <c r="G9" s="3"/>
      <c r="H9" s="3"/>
      <c r="J9" s="17"/>
      <c r="K9" s="4"/>
      <c r="L9" s="17"/>
      <c r="M9" s="13">
        <f>14.54/1.4+5.84/2</f>
        <v>13.305714285714286</v>
      </c>
      <c r="N9" s="17"/>
    </row>
    <row r="10" spans="5:14" ht="16.5" x14ac:dyDescent="0.25">
      <c r="E10" s="1" t="s">
        <v>13</v>
      </c>
      <c r="F10" s="3" t="s">
        <v>14</v>
      </c>
      <c r="H10" s="3" t="s">
        <v>34</v>
      </c>
      <c r="J10" s="17"/>
      <c r="K10" s="4" t="s">
        <v>67</v>
      </c>
      <c r="L10" s="17"/>
      <c r="M10" s="5" t="s">
        <v>56</v>
      </c>
      <c r="N10" s="17"/>
    </row>
    <row r="11" spans="5:14" x14ac:dyDescent="0.25">
      <c r="J11" s="17"/>
      <c r="K11" s="4"/>
      <c r="L11" s="17"/>
      <c r="M11" s="13">
        <f>7.51/1.4+13.56/2</f>
        <v>12.144285714285715</v>
      </c>
      <c r="N11" s="17"/>
    </row>
    <row r="12" spans="5:14" ht="16.5" x14ac:dyDescent="0.25">
      <c r="E12" s="1"/>
      <c r="J12" s="17"/>
      <c r="K12" s="4" t="s">
        <v>68</v>
      </c>
      <c r="L12" s="17"/>
      <c r="M12" s="5" t="s">
        <v>57</v>
      </c>
      <c r="N12" s="17"/>
    </row>
    <row r="13" spans="5:14" x14ac:dyDescent="0.25">
      <c r="J13" s="17"/>
      <c r="K13" s="7"/>
      <c r="L13" s="18"/>
      <c r="M13" s="15">
        <f>32.64/1.4+30.55/2</f>
        <v>38.589285714285715</v>
      </c>
      <c r="N13" s="17"/>
    </row>
    <row r="14" spans="5:14" x14ac:dyDescent="0.25">
      <c r="J14" s="17"/>
      <c r="K14" s="4" t="s">
        <v>65</v>
      </c>
      <c r="L14" s="16" t="s">
        <v>46</v>
      </c>
      <c r="M14" s="4" t="s">
        <v>58</v>
      </c>
      <c r="N14" s="17"/>
    </row>
    <row r="15" spans="5:14" x14ac:dyDescent="0.25">
      <c r="J15" s="17"/>
      <c r="K15" s="4"/>
      <c r="L15" s="17"/>
      <c r="M15" s="13">
        <f>24.17/1.4+12.38/2</f>
        <v>23.454285714285717</v>
      </c>
      <c r="N15" s="17"/>
    </row>
    <row r="16" spans="5:14" ht="21.95" customHeight="1" x14ac:dyDescent="0.25">
      <c r="J16" s="17"/>
      <c r="K16" s="4" t="s">
        <v>51</v>
      </c>
      <c r="L16" s="17"/>
      <c r="M16" s="4" t="s">
        <v>59</v>
      </c>
      <c r="N16" s="17"/>
    </row>
    <row r="17" spans="10:14" x14ac:dyDescent="0.25">
      <c r="J17" s="17"/>
      <c r="K17" s="4"/>
      <c r="L17" s="17"/>
      <c r="M17" s="13">
        <f>14.56/1.4+5.94/2</f>
        <v>13.370000000000001</v>
      </c>
      <c r="N17" s="17"/>
    </row>
    <row r="18" spans="10:14" x14ac:dyDescent="0.25">
      <c r="J18" s="17"/>
      <c r="K18" s="4" t="s">
        <v>52</v>
      </c>
      <c r="L18" s="17"/>
      <c r="M18" s="5" t="s">
        <v>60</v>
      </c>
      <c r="N18" s="17"/>
    </row>
    <row r="19" spans="10:14" ht="15.95" customHeight="1" x14ac:dyDescent="0.25">
      <c r="J19" s="17"/>
      <c r="K19" s="4"/>
      <c r="L19" s="17"/>
      <c r="M19" s="13">
        <f>7.52/1.4+13.91/2</f>
        <v>12.326428571428572</v>
      </c>
      <c r="N19" s="17"/>
    </row>
    <row r="20" spans="10:14" ht="17.100000000000001" customHeight="1" x14ac:dyDescent="0.25">
      <c r="J20" s="17"/>
      <c r="K20" s="4" t="s">
        <v>53</v>
      </c>
      <c r="L20" s="17"/>
      <c r="M20" s="5" t="s">
        <v>61</v>
      </c>
      <c r="N20" s="17"/>
    </row>
    <row r="21" spans="10:14" ht="17.100000000000001" customHeight="1" x14ac:dyDescent="0.25">
      <c r="J21" s="18"/>
      <c r="K21" s="7"/>
      <c r="L21" s="18"/>
      <c r="M21" s="15">
        <f>32.73/1.4+30.69/2</f>
        <v>38.723571428571425</v>
      </c>
      <c r="N21" s="18"/>
    </row>
    <row r="22" spans="10:14" ht="17.100000000000001" customHeight="1" x14ac:dyDescent="0.25">
      <c r="J22" s="16" t="s">
        <v>5</v>
      </c>
      <c r="K22" s="4" t="s">
        <v>40</v>
      </c>
      <c r="L22" s="21" t="s">
        <v>46</v>
      </c>
      <c r="M22" s="4" t="s">
        <v>62</v>
      </c>
      <c r="N22" s="16" t="s">
        <v>35</v>
      </c>
    </row>
    <row r="23" spans="10:14" ht="17.100000000000001" customHeight="1" x14ac:dyDescent="0.25">
      <c r="J23" s="17"/>
      <c r="K23" s="4"/>
      <c r="L23" s="19"/>
      <c r="M23" s="13">
        <f>26.57/1.4+36.47/2</f>
        <v>37.213571428571427</v>
      </c>
      <c r="N23" s="17"/>
    </row>
    <row r="24" spans="10:14" ht="17.100000000000001" customHeight="1" x14ac:dyDescent="0.25">
      <c r="J24" s="17"/>
      <c r="K24" s="4" t="s">
        <v>41</v>
      </c>
      <c r="L24" s="19"/>
      <c r="M24" s="4" t="s">
        <v>32</v>
      </c>
      <c r="N24" s="17"/>
    </row>
    <row r="25" spans="10:14" ht="17.100000000000001" customHeight="1" x14ac:dyDescent="0.25">
      <c r="J25" s="17"/>
      <c r="K25" s="4"/>
      <c r="L25" s="19"/>
      <c r="M25" s="13">
        <f>18.87/1.4+16.84/2</f>
        <v>21.898571428571429</v>
      </c>
      <c r="N25" s="17"/>
    </row>
    <row r="26" spans="10:14" ht="17.100000000000001" customHeight="1" x14ac:dyDescent="0.25">
      <c r="J26" s="17"/>
      <c r="K26" s="4" t="s">
        <v>42</v>
      </c>
      <c r="L26" s="19"/>
      <c r="M26" s="11" t="s">
        <v>48</v>
      </c>
      <c r="N26" s="17"/>
    </row>
    <row r="27" spans="10:14" ht="17.100000000000001" customHeight="1" x14ac:dyDescent="0.25">
      <c r="J27" s="18"/>
      <c r="K27" s="4"/>
      <c r="L27" s="20"/>
      <c r="M27" s="13">
        <f>12.05/1.4+7.36/2</f>
        <v>12.287142857142857</v>
      </c>
      <c r="N27" s="18"/>
    </row>
    <row r="28" spans="10:14" ht="17.100000000000001" customHeight="1" x14ac:dyDescent="0.25">
      <c r="J28" s="16" t="s">
        <v>24</v>
      </c>
      <c r="K28" s="8" t="s">
        <v>43</v>
      </c>
      <c r="L28" s="21" t="s">
        <v>47</v>
      </c>
      <c r="M28" s="8" t="s">
        <v>23</v>
      </c>
      <c r="N28" s="16" t="s">
        <v>38</v>
      </c>
    </row>
    <row r="29" spans="10:14" ht="17.100000000000001" customHeight="1" x14ac:dyDescent="0.25">
      <c r="J29" s="18"/>
      <c r="K29" s="7"/>
      <c r="L29" s="20"/>
      <c r="M29" s="13">
        <f>(39.26/1.4+42.14/1.4+31.16/2+20.39/2)/2</f>
        <v>41.958928571428572</v>
      </c>
      <c r="N29" s="18"/>
    </row>
    <row r="30" spans="10:14" ht="17.100000000000001" customHeight="1" x14ac:dyDescent="0.25">
      <c r="J30" s="16" t="s">
        <v>25</v>
      </c>
      <c r="K30" s="9">
        <v>38718</v>
      </c>
      <c r="L30" s="21" t="s">
        <v>47</v>
      </c>
      <c r="M30" s="8" t="s">
        <v>26</v>
      </c>
      <c r="N30" s="16" t="s">
        <v>36</v>
      </c>
    </row>
    <row r="31" spans="10:14" ht="15.95" customHeight="1" x14ac:dyDescent="0.25">
      <c r="J31" s="17"/>
      <c r="K31" s="4"/>
      <c r="L31" s="19"/>
      <c r="M31" s="13">
        <f>73.71/1.4+29.19/2</f>
        <v>67.245000000000005</v>
      </c>
      <c r="N31" s="17"/>
    </row>
    <row r="32" spans="10:14" ht="17.100000000000001" customHeight="1" x14ac:dyDescent="0.25">
      <c r="J32" s="17"/>
      <c r="K32" s="4" t="s">
        <v>44</v>
      </c>
      <c r="L32" s="19"/>
      <c r="M32" s="4" t="s">
        <v>27</v>
      </c>
      <c r="N32" s="17"/>
    </row>
    <row r="33" spans="10:14" ht="15.95" customHeight="1" x14ac:dyDescent="0.25">
      <c r="J33" s="17"/>
      <c r="K33" s="4"/>
      <c r="L33" s="19"/>
      <c r="M33" s="13">
        <f>10.06/1.4+1.32/2</f>
        <v>7.845714285714287</v>
      </c>
      <c r="N33" s="17"/>
    </row>
    <row r="34" spans="10:14" ht="17.100000000000001" customHeight="1" x14ac:dyDescent="0.25">
      <c r="J34" s="17"/>
      <c r="K34" s="10">
        <v>38899</v>
      </c>
      <c r="L34" s="19"/>
      <c r="M34" s="4" t="s">
        <v>28</v>
      </c>
      <c r="N34" s="17"/>
    </row>
    <row r="35" spans="10:14" x14ac:dyDescent="0.25">
      <c r="J35" s="17"/>
      <c r="K35" s="4"/>
      <c r="L35" s="19"/>
      <c r="M35" s="13">
        <f>16.74/1.4+4.59/2</f>
        <v>14.252142857142857</v>
      </c>
      <c r="N35" s="17"/>
    </row>
    <row r="36" spans="10:14" ht="17.100000000000001" customHeight="1" x14ac:dyDescent="0.25">
      <c r="J36" s="17"/>
      <c r="K36" s="4" t="s">
        <v>45</v>
      </c>
      <c r="L36" s="19"/>
      <c r="M36" s="4" t="s">
        <v>29</v>
      </c>
      <c r="N36" s="17"/>
    </row>
    <row r="37" spans="10:14" x14ac:dyDescent="0.25">
      <c r="J37" s="18"/>
      <c r="K37" s="7"/>
      <c r="L37" s="20"/>
      <c r="M37" s="15">
        <f>60.03/1.4+29.07/2</f>
        <v>57.41357142857143</v>
      </c>
      <c r="N37" s="18"/>
    </row>
    <row r="38" spans="10:14" ht="17.100000000000001" customHeight="1" x14ac:dyDescent="0.25">
      <c r="J38" s="16" t="s">
        <v>3</v>
      </c>
      <c r="K38" s="10">
        <v>39083</v>
      </c>
      <c r="L38" s="19" t="s">
        <v>47</v>
      </c>
      <c r="M38" s="4">
        <v>76.5</v>
      </c>
      <c r="N38" s="16" t="s">
        <v>37</v>
      </c>
    </row>
    <row r="39" spans="10:14" ht="15.95" customHeight="1" x14ac:dyDescent="0.25">
      <c r="J39" s="17"/>
      <c r="K39" s="10"/>
      <c r="L39" s="19"/>
      <c r="M39" s="13">
        <f>40.92/1.4+9.62/2</f>
        <v>34.03857142857143</v>
      </c>
      <c r="N39" s="17"/>
    </row>
    <row r="40" spans="10:14" ht="17.100000000000001" customHeight="1" x14ac:dyDescent="0.25">
      <c r="J40" s="17"/>
      <c r="K40" s="4" t="s">
        <v>20</v>
      </c>
      <c r="L40" s="19"/>
      <c r="M40" s="14">
        <f>(46.2+ 40.7)/2</f>
        <v>43.45</v>
      </c>
      <c r="N40" s="17"/>
    </row>
    <row r="41" spans="10:14" ht="15.95" customHeight="1" x14ac:dyDescent="0.25">
      <c r="J41" s="17"/>
      <c r="K41" s="4"/>
      <c r="L41" s="19"/>
      <c r="M41" s="13">
        <f>23.74/1.4+6/2</f>
        <v>19.957142857142856</v>
      </c>
      <c r="N41" s="17"/>
    </row>
    <row r="42" spans="10:14" ht="17.100000000000001" customHeight="1" x14ac:dyDescent="0.25">
      <c r="J42" s="17"/>
      <c r="K42" s="10">
        <v>39264</v>
      </c>
      <c r="L42" s="19"/>
      <c r="M42" s="4">
        <v>31.5</v>
      </c>
      <c r="N42" s="17"/>
    </row>
    <row r="43" spans="10:14" ht="17.100000000000001" customHeight="1" x14ac:dyDescent="0.25">
      <c r="J43" s="17"/>
      <c r="K43" s="4"/>
      <c r="L43" s="19"/>
      <c r="M43" s="13">
        <f>12.83/1.4+18.06/2</f>
        <v>18.194285714285712</v>
      </c>
      <c r="N43" s="17"/>
    </row>
    <row r="44" spans="10:14" ht="17.100000000000001" customHeight="1" x14ac:dyDescent="0.25">
      <c r="J44" s="17"/>
      <c r="K44" s="4" t="s">
        <v>21</v>
      </c>
      <c r="L44" s="19"/>
      <c r="M44" s="4">
        <f>(70.4 + 152)/2</f>
        <v>111.2</v>
      </c>
      <c r="N44" s="17"/>
    </row>
    <row r="45" spans="10:14" ht="17.100000000000001" customHeight="1" x14ac:dyDescent="0.25">
      <c r="J45" s="18"/>
      <c r="K45" s="7"/>
      <c r="L45" s="20"/>
      <c r="M45" s="15">
        <f>58.27/1.4+38.74/2</f>
        <v>60.991428571428571</v>
      </c>
      <c r="N45" s="18"/>
    </row>
    <row r="46" spans="10:14" ht="17.100000000000001" customHeight="1" x14ac:dyDescent="0.25">
      <c r="J46" s="17" t="s">
        <v>11</v>
      </c>
      <c r="K46" s="4" t="s">
        <v>64</v>
      </c>
      <c r="L46" s="19" t="s">
        <v>69</v>
      </c>
      <c r="M46" s="6">
        <v>122.9</v>
      </c>
      <c r="N46" s="16" t="s">
        <v>39</v>
      </c>
    </row>
    <row r="47" spans="10:14" ht="17.100000000000001" customHeight="1" x14ac:dyDescent="0.25">
      <c r="J47" s="17"/>
      <c r="K47" s="4"/>
      <c r="L47" s="19"/>
      <c r="M47" s="13">
        <f>31.58+19.97</f>
        <v>51.55</v>
      </c>
      <c r="N47" s="17"/>
    </row>
    <row r="48" spans="10:14" ht="15.95" customHeight="1" x14ac:dyDescent="0.25">
      <c r="J48" s="17"/>
      <c r="K48" s="4" t="s">
        <v>49</v>
      </c>
      <c r="L48" s="19"/>
      <c r="M48" s="11">
        <v>22.5</v>
      </c>
      <c r="N48" s="17"/>
    </row>
    <row r="49" spans="10:14" ht="15.95" customHeight="1" x14ac:dyDescent="0.25">
      <c r="J49" s="18"/>
      <c r="K49" s="7"/>
      <c r="L49" s="20"/>
      <c r="M49" s="15">
        <f>10.64+5.83</f>
        <v>16.47</v>
      </c>
      <c r="N49" s="18"/>
    </row>
    <row r="50" spans="10:14" ht="15.95" customHeight="1" x14ac:dyDescent="0.25"/>
  </sheetData>
  <mergeCells count="19">
    <mergeCell ref="N22:N27"/>
    <mergeCell ref="N6:N21"/>
    <mergeCell ref="N46:N49"/>
    <mergeCell ref="N38:N45"/>
    <mergeCell ref="N30:N37"/>
    <mergeCell ref="N28:N29"/>
    <mergeCell ref="J6:J21"/>
    <mergeCell ref="L6:L13"/>
    <mergeCell ref="L14:L21"/>
    <mergeCell ref="L46:L49"/>
    <mergeCell ref="J46:J49"/>
    <mergeCell ref="J22:J27"/>
    <mergeCell ref="L22:L27"/>
    <mergeCell ref="L38:L45"/>
    <mergeCell ref="L28:L29"/>
    <mergeCell ref="L30:L37"/>
    <mergeCell ref="J38:J45"/>
    <mergeCell ref="J28:J29"/>
    <mergeCell ref="J30:J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MOGNO Caterina</dc:creator>
  <cp:lastModifiedBy>MOGNO Caterina</cp:lastModifiedBy>
  <dcterms:created xsi:type="dcterms:W3CDTF">2020-09-07T13:14:16Z</dcterms:created>
  <dcterms:modified xsi:type="dcterms:W3CDTF">2020-10-27T16:12:13Z</dcterms:modified>
</cp:coreProperties>
</file>