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phd_work\IGP\analysis\model_evaluation\"/>
    </mc:Choice>
  </mc:AlternateContent>
  <bookViews>
    <workbookView xWindow="0" yWindow="0" windowWidth="11790" windowHeight="7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I27" i="1"/>
  <c r="I41" i="1"/>
  <c r="I39" i="1"/>
  <c r="I37" i="1"/>
  <c r="I33" i="1"/>
  <c r="I31" i="1"/>
  <c r="I29" i="1"/>
  <c r="I25" i="1"/>
  <c r="I19" i="1"/>
  <c r="I21" i="1"/>
  <c r="I23" i="1"/>
  <c r="I17" i="1"/>
  <c r="I15" i="1"/>
  <c r="I13" i="1"/>
  <c r="I11" i="1"/>
  <c r="I9" i="1"/>
  <c r="I7" i="1"/>
  <c r="I5" i="1"/>
  <c r="I3" i="1"/>
  <c r="I36" i="1" l="1"/>
  <c r="I40" i="1"/>
</calcChain>
</file>

<file path=xl/sharedStrings.xml><?xml version="1.0" encoding="utf-8"?>
<sst xmlns="http://schemas.openxmlformats.org/spreadsheetml/2006/main" count="68" uniqueCount="61">
  <si>
    <t>study</t>
  </si>
  <si>
    <t>species</t>
  </si>
  <si>
    <r>
      <t>Srinivas, Bikkina, and M. M. Sarin. "PM2. 5, EC and OC in atmospheric outflow from the Indo-Gangetic Plain: Temporal variability and aerosol organic carbon-to-organic mass conversion factor." </t>
    </r>
    <r>
      <rPr>
        <i/>
        <sz val="13"/>
        <color rgb="FF222222"/>
        <rFont val="Arial"/>
        <family val="2"/>
      </rPr>
      <t>Science of the total environment</t>
    </r>
    <r>
      <rPr>
        <sz val="13"/>
        <color rgb="FF222222"/>
        <rFont val="Arial"/>
        <family val="2"/>
      </rPr>
      <t> 487 (2014): 196-205.</t>
    </r>
  </si>
  <si>
    <t>Lahore</t>
  </si>
  <si>
    <r>
      <t>Stone, Elizabeth, et al. "Chemical characterization and source apportionment of fine and coarse particulate matter in Lahore, Pakistan." </t>
    </r>
    <r>
      <rPr>
        <i/>
        <sz val="13"/>
        <color rgb="FF222222"/>
        <rFont val="Arial"/>
        <family val="2"/>
      </rPr>
      <t>Atmospheric Environment</t>
    </r>
    <r>
      <rPr>
        <sz val="13"/>
        <color rgb="FF222222"/>
        <rFont val="Arial"/>
        <family val="2"/>
      </rPr>
      <t> 44.8 (2010): 1062-1070.</t>
    </r>
  </si>
  <si>
    <t>Kanpur</t>
  </si>
  <si>
    <t>Kharagpur </t>
  </si>
  <si>
    <r>
      <t>Chatterjee, A., et al. "Fine mode aerosol chemistry over a tropical urban atmosphere: characterization of ionic and carbonaceous species." </t>
    </r>
    <r>
      <rPr>
        <i/>
        <sz val="13"/>
        <color rgb="FF222222"/>
        <rFont val="Arial"/>
        <family val="2"/>
      </rPr>
      <t>Journal of Atmospheric Chemistry</t>
    </r>
    <r>
      <rPr>
        <sz val="13"/>
        <color rgb="FF222222"/>
        <rFont val="Arial"/>
        <family val="2"/>
      </rPr>
      <t>69.2 (2012): 83-100.</t>
    </r>
  </si>
  <si>
    <t>kolkata</t>
  </si>
  <si>
    <r>
      <t>Ram, Kirpa, M. M. Sarin, and S. N. Tripathi. "Temporal trends in atmospheric PM2. 5, PM10, elemental carbon, organic carbon, water-soluble organic carbon, and optical properties: impact of biomass burning emissions in the Indo-Gangetic Plain." </t>
    </r>
    <r>
      <rPr>
        <i/>
        <sz val="13"/>
        <color rgb="FF222222"/>
        <rFont val="Arial"/>
        <family val="2"/>
      </rPr>
      <t>Environmental science &amp; technology</t>
    </r>
    <r>
      <rPr>
        <sz val="13"/>
        <color rgb="FF222222"/>
        <rFont val="Arial"/>
        <family val="2"/>
      </rPr>
      <t> 46.2 (2012): 686-695.</t>
    </r>
  </si>
  <si>
    <t>kanpur</t>
  </si>
  <si>
    <t>season</t>
  </si>
  <si>
    <t>location</t>
  </si>
  <si>
    <t>period</t>
  </si>
  <si>
    <t>reference</t>
  </si>
  <si>
    <t>Apr-May-07</t>
  </si>
  <si>
    <t>Oct-Nov 07</t>
  </si>
  <si>
    <t>30.7+- 12.1</t>
  </si>
  <si>
    <t>Kharagpur</t>
  </si>
  <si>
    <t>Kolkata</t>
  </si>
  <si>
    <t>18.5+-2</t>
  </si>
  <si>
    <t>15+-3 16+-2</t>
  </si>
  <si>
    <t>5+-1</t>
  </si>
  <si>
    <t>10+-4 13+-3</t>
  </si>
  <si>
    <t>29 +- 14.5</t>
  </si>
  <si>
    <t>OC [ug m-3]</t>
  </si>
  <si>
    <t>Ram</t>
  </si>
  <si>
    <t>Chatterjee</t>
  </si>
  <si>
    <t>Stone</t>
  </si>
  <si>
    <t>Oct-Nov 08</t>
  </si>
  <si>
    <t>Dec 08 - Feb 09</t>
  </si>
  <si>
    <t>Mar-Apr 09</t>
  </si>
  <si>
    <t>Nov 09 - Mar 10</t>
  </si>
  <si>
    <t>Apr-May 06</t>
  </si>
  <si>
    <t>Oct-Nov 06</t>
  </si>
  <si>
    <t>PM10</t>
  </si>
  <si>
    <t>PM2.5</t>
  </si>
  <si>
    <t xml:space="preserve">23.1 +- 11.5 </t>
  </si>
  <si>
    <t xml:space="preserve">                  Mar-May  13 16</t>
  </si>
  <si>
    <t>Jun-Set 13 16</t>
  </si>
  <si>
    <t>Oct-Dec 13 16</t>
  </si>
  <si>
    <t>23.6+-12.9</t>
  </si>
  <si>
    <t>9.82 +- 4.16</t>
  </si>
  <si>
    <t>6.77+-2.63</t>
  </si>
  <si>
    <t>25.2+-14.7</t>
  </si>
  <si>
    <t>30.1+-12.1</t>
  </si>
  <si>
    <t>23.4 +- 10.7</t>
  </si>
  <si>
    <t>15.9+-9.7</t>
  </si>
  <si>
    <t>39.4+-15.6</t>
  </si>
  <si>
    <t>53.3 +-21.2</t>
  </si>
  <si>
    <t xml:space="preserve">Delhi </t>
  </si>
  <si>
    <t>Jan-Feb 13-16</t>
  </si>
  <si>
    <t xml:space="preserve">                  Mar-May  13-16</t>
  </si>
  <si>
    <t>Jun-Set 13-16</t>
  </si>
  <si>
    <t>Oct-Dec 13-16</t>
  </si>
  <si>
    <t>Jain</t>
  </si>
  <si>
    <t>all year 2006</t>
  </si>
  <si>
    <t>Srinivas</t>
  </si>
  <si>
    <t>nov08-apr09</t>
  </si>
  <si>
    <t>Nov09-mar10</t>
  </si>
  <si>
    <t>all year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</si>
</sst>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7" fontId="0" fillId="0" borderId="2" xfId="0" applyNumberFormat="1" applyBorder="1" applyAlignment="1">
      <alignment horizontal="right"/>
    </xf>
    <xf numFmtId="17" fontId="0" fillId="0" borderId="0" xfId="0" applyNumberFormat="1" applyBorder="1" applyAlignment="1">
      <alignment horizontal="right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center" vertical="center"/>
    </xf>
    <xf numFmtId="164" fontId="3" fillId="0" borderId="0" xfId="0" applyNumberFormat="1" applyFont="1"/>
    <xf numFmtId="164" fontId="0" fillId="0" borderId="0" xfId="0" applyNumberFormat="1" applyFont="1"/>
    <xf numFmtId="164" fontId="3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D17" sqref="D17"/>
    </sheetView>
  </sheetViews>
  <sheetFormatPr defaultColWidth="11" defaultRowHeight="15.75" x14ac:dyDescent="0.25"/>
  <cols>
    <col min="5" max="5" width="17.75" customWidth="1"/>
    <col min="6" max="6" width="21" customWidth="1"/>
    <col min="7" max="7" width="10.875" customWidth="1"/>
    <col min="8" max="8" width="12.375" customWidth="1"/>
    <col min="10" max="10" width="18.625" customWidth="1"/>
  </cols>
  <sheetData>
    <row r="1" spans="1:10" x14ac:dyDescent="0.25">
      <c r="A1" t="s">
        <v>0</v>
      </c>
      <c r="B1" t="s">
        <v>12</v>
      </c>
      <c r="D1" t="s">
        <v>11</v>
      </c>
      <c r="F1" s="10" t="s">
        <v>12</v>
      </c>
      <c r="G1" s="10" t="s">
        <v>13</v>
      </c>
      <c r="H1" s="10" t="s">
        <v>1</v>
      </c>
      <c r="I1" s="10" t="s">
        <v>25</v>
      </c>
      <c r="J1" s="10" t="s">
        <v>14</v>
      </c>
    </row>
    <row r="2" spans="1:10" ht="16.5" x14ac:dyDescent="0.25">
      <c r="A2" s="2" t="s">
        <v>4</v>
      </c>
      <c r="B2" s="2" t="s">
        <v>3</v>
      </c>
      <c r="C2" s="2"/>
      <c r="D2" s="2" t="s">
        <v>60</v>
      </c>
      <c r="F2" s="14" t="s">
        <v>50</v>
      </c>
      <c r="G2" s="3" t="s">
        <v>51</v>
      </c>
      <c r="H2" s="14" t="s">
        <v>36</v>
      </c>
      <c r="I2" s="3" t="s">
        <v>41</v>
      </c>
      <c r="J2" s="14" t="s">
        <v>55</v>
      </c>
    </row>
    <row r="3" spans="1:10" ht="16.5" x14ac:dyDescent="0.25">
      <c r="A3" s="2" t="s">
        <v>2</v>
      </c>
      <c r="B3" s="2" t="s">
        <v>6</v>
      </c>
      <c r="C3" s="2"/>
      <c r="D3" s="2" t="s">
        <v>59</v>
      </c>
      <c r="F3" s="15"/>
      <c r="G3" s="3"/>
      <c r="H3" s="15"/>
      <c r="I3" s="11">
        <f>24.13/1.4+12.35/2</f>
        <v>23.410714285714288</v>
      </c>
      <c r="J3" s="15"/>
    </row>
    <row r="4" spans="1:10" ht="16.5" x14ac:dyDescent="0.25">
      <c r="A4" s="2" t="s">
        <v>7</v>
      </c>
      <c r="B4" s="2" t="s">
        <v>8</v>
      </c>
      <c r="C4" s="2"/>
      <c r="D4" s="2" t="s">
        <v>56</v>
      </c>
      <c r="F4" s="15"/>
      <c r="G4" s="3" t="s">
        <v>52</v>
      </c>
      <c r="H4" s="15"/>
      <c r="I4" s="3" t="s">
        <v>42</v>
      </c>
      <c r="J4" s="15"/>
    </row>
    <row r="5" spans="1:10" ht="16.5" x14ac:dyDescent="0.25">
      <c r="A5" s="2" t="s">
        <v>9</v>
      </c>
      <c r="B5" s="2" t="s">
        <v>10</v>
      </c>
      <c r="C5" s="2"/>
      <c r="D5" s="2" t="s">
        <v>58</v>
      </c>
      <c r="F5" s="15"/>
      <c r="G5" s="3"/>
      <c r="H5" s="15"/>
      <c r="I5" s="11">
        <f>14.54/1.4+5.84/2</f>
        <v>13.305714285714286</v>
      </c>
      <c r="J5" s="15"/>
    </row>
    <row r="6" spans="1:10" x14ac:dyDescent="0.25">
      <c r="F6" s="15"/>
      <c r="G6" s="3" t="s">
        <v>53</v>
      </c>
      <c r="H6" s="15"/>
      <c r="I6" s="4" t="s">
        <v>43</v>
      </c>
      <c r="J6" s="15"/>
    </row>
    <row r="7" spans="1:10" x14ac:dyDescent="0.25">
      <c r="F7" s="15"/>
      <c r="G7" s="3"/>
      <c r="H7" s="15"/>
      <c r="I7" s="11">
        <f>7.51/1.4+13.56/2</f>
        <v>12.144285714285715</v>
      </c>
      <c r="J7" s="15"/>
    </row>
    <row r="8" spans="1:10" x14ac:dyDescent="0.25">
      <c r="F8" s="15"/>
      <c r="G8" s="3" t="s">
        <v>54</v>
      </c>
      <c r="H8" s="15"/>
      <c r="I8" s="4" t="s">
        <v>44</v>
      </c>
      <c r="J8" s="15"/>
    </row>
    <row r="9" spans="1:10" x14ac:dyDescent="0.25">
      <c r="F9" s="15"/>
      <c r="G9" s="5"/>
      <c r="H9" s="16"/>
      <c r="I9" s="13">
        <f>32.64/1.4+30.55/2</f>
        <v>38.589285714285715</v>
      </c>
      <c r="J9" s="15"/>
    </row>
    <row r="10" spans="1:10" x14ac:dyDescent="0.25">
      <c r="F10" s="15"/>
      <c r="G10" s="3" t="s">
        <v>51</v>
      </c>
      <c r="H10" s="14" t="s">
        <v>35</v>
      </c>
      <c r="I10" s="3" t="s">
        <v>45</v>
      </c>
      <c r="J10" s="15"/>
    </row>
    <row r="11" spans="1:10" x14ac:dyDescent="0.25">
      <c r="F11" s="15"/>
      <c r="G11" s="3"/>
      <c r="H11" s="15"/>
      <c r="I11" s="11">
        <f>24.17/1.4+12.38/2</f>
        <v>23.454285714285717</v>
      </c>
      <c r="J11" s="15"/>
    </row>
    <row r="12" spans="1:10" ht="16.5" x14ac:dyDescent="0.25">
      <c r="E12" s="1"/>
      <c r="F12" s="15"/>
      <c r="G12" s="3" t="s">
        <v>38</v>
      </c>
      <c r="H12" s="15"/>
      <c r="I12" s="3" t="s">
        <v>46</v>
      </c>
      <c r="J12" s="15"/>
    </row>
    <row r="13" spans="1:10" x14ac:dyDescent="0.25">
      <c r="F13" s="15"/>
      <c r="G13" s="3"/>
      <c r="H13" s="15"/>
      <c r="I13" s="11">
        <f>14.56/1.4+5.94/2</f>
        <v>13.370000000000001</v>
      </c>
      <c r="J13" s="15"/>
    </row>
    <row r="14" spans="1:10" x14ac:dyDescent="0.25">
      <c r="F14" s="15"/>
      <c r="G14" s="3" t="s">
        <v>39</v>
      </c>
      <c r="H14" s="15"/>
      <c r="I14" s="4" t="s">
        <v>47</v>
      </c>
      <c r="J14" s="15"/>
    </row>
    <row r="15" spans="1:10" x14ac:dyDescent="0.25">
      <c r="F15" s="15"/>
      <c r="G15" s="3"/>
      <c r="H15" s="15"/>
      <c r="I15" s="11">
        <f>7.52/1.4+13.91/2</f>
        <v>12.326428571428572</v>
      </c>
      <c r="J15" s="15"/>
    </row>
    <row r="16" spans="1:10" ht="21.95" customHeight="1" x14ac:dyDescent="0.25">
      <c r="F16" s="15"/>
      <c r="G16" s="3" t="s">
        <v>40</v>
      </c>
      <c r="H16" s="15"/>
      <c r="I16" s="4" t="s">
        <v>48</v>
      </c>
      <c r="J16" s="15"/>
    </row>
    <row r="17" spans="6:10" x14ac:dyDescent="0.25">
      <c r="F17" s="16"/>
      <c r="G17" s="5"/>
      <c r="H17" s="16"/>
      <c r="I17" s="13">
        <f>32.73/1.4+30.69/2</f>
        <v>38.723571428571425</v>
      </c>
      <c r="J17" s="16"/>
    </row>
    <row r="18" spans="6:10" x14ac:dyDescent="0.25">
      <c r="F18" s="14" t="s">
        <v>5</v>
      </c>
      <c r="G18" s="3" t="s">
        <v>29</v>
      </c>
      <c r="H18" s="19" t="s">
        <v>35</v>
      </c>
      <c r="I18" s="3" t="s">
        <v>49</v>
      </c>
      <c r="J18" s="14" t="s">
        <v>26</v>
      </c>
    </row>
    <row r="19" spans="6:10" ht="15.95" customHeight="1" x14ac:dyDescent="0.25">
      <c r="F19" s="15"/>
      <c r="G19" s="3"/>
      <c r="H19" s="17"/>
      <c r="I19" s="11">
        <f>26.57/1.4+36.47/2</f>
        <v>37.213571428571427</v>
      </c>
      <c r="J19" s="15"/>
    </row>
    <row r="20" spans="6:10" ht="17.100000000000001" customHeight="1" x14ac:dyDescent="0.25">
      <c r="F20" s="15"/>
      <c r="G20" s="3" t="s">
        <v>30</v>
      </c>
      <c r="H20" s="17"/>
      <c r="I20" s="3" t="s">
        <v>24</v>
      </c>
      <c r="J20" s="15"/>
    </row>
    <row r="21" spans="6:10" ht="17.100000000000001" customHeight="1" x14ac:dyDescent="0.25">
      <c r="F21" s="15"/>
      <c r="G21" s="3"/>
      <c r="H21" s="17"/>
      <c r="I21" s="11">
        <f>18.87/1.4+16.84/2</f>
        <v>21.898571428571429</v>
      </c>
      <c r="J21" s="15"/>
    </row>
    <row r="22" spans="6:10" ht="17.100000000000001" customHeight="1" x14ac:dyDescent="0.25">
      <c r="F22" s="15"/>
      <c r="G22" s="3" t="s">
        <v>31</v>
      </c>
      <c r="H22" s="17"/>
      <c r="I22" s="9" t="s">
        <v>37</v>
      </c>
      <c r="J22" s="15"/>
    </row>
    <row r="23" spans="6:10" ht="17.100000000000001" customHeight="1" x14ac:dyDescent="0.25">
      <c r="F23" s="16"/>
      <c r="G23" s="3"/>
      <c r="H23" s="18"/>
      <c r="I23" s="11">
        <f>12.05/1.4+7.36/2</f>
        <v>12.287142857142857</v>
      </c>
      <c r="J23" s="16"/>
    </row>
    <row r="24" spans="6:10" ht="17.100000000000001" customHeight="1" x14ac:dyDescent="0.25">
      <c r="F24" s="14" t="s">
        <v>18</v>
      </c>
      <c r="G24" s="6" t="s">
        <v>32</v>
      </c>
      <c r="H24" s="19" t="s">
        <v>36</v>
      </c>
      <c r="I24" s="6" t="s">
        <v>17</v>
      </c>
      <c r="J24" s="14" t="s">
        <v>57</v>
      </c>
    </row>
    <row r="25" spans="6:10" ht="17.100000000000001" customHeight="1" x14ac:dyDescent="0.25">
      <c r="F25" s="16"/>
      <c r="G25" s="5"/>
      <c r="H25" s="18"/>
      <c r="I25" s="11">
        <f>(39.26/1.4+42.14/1.4+31.16/2+20.39/2)/2</f>
        <v>41.958928571428572</v>
      </c>
      <c r="J25" s="16"/>
    </row>
    <row r="26" spans="6:10" ht="17.100000000000001" customHeight="1" x14ac:dyDescent="0.25">
      <c r="F26" s="14" t="s">
        <v>19</v>
      </c>
      <c r="G26" s="7">
        <v>38718</v>
      </c>
      <c r="H26" s="19" t="s">
        <v>36</v>
      </c>
      <c r="I26" s="6" t="s">
        <v>20</v>
      </c>
      <c r="J26" s="14" t="s">
        <v>27</v>
      </c>
    </row>
    <row r="27" spans="6:10" ht="17.100000000000001" customHeight="1" x14ac:dyDescent="0.25">
      <c r="F27" s="15"/>
      <c r="G27" s="3"/>
      <c r="H27" s="17"/>
      <c r="I27" s="11">
        <f>73.71/1.4+29.19/2</f>
        <v>67.245000000000005</v>
      </c>
      <c r="J27" s="15"/>
    </row>
    <row r="28" spans="6:10" ht="17.100000000000001" customHeight="1" x14ac:dyDescent="0.25">
      <c r="F28" s="15"/>
      <c r="G28" s="3" t="s">
        <v>33</v>
      </c>
      <c r="H28" s="17"/>
      <c r="I28" s="3" t="s">
        <v>21</v>
      </c>
      <c r="J28" s="15"/>
    </row>
    <row r="29" spans="6:10" ht="17.100000000000001" customHeight="1" x14ac:dyDescent="0.25">
      <c r="F29" s="15"/>
      <c r="G29" s="3"/>
      <c r="H29" s="17"/>
      <c r="I29" s="11">
        <f>10.06/1.4+1.32/2</f>
        <v>7.845714285714287</v>
      </c>
      <c r="J29" s="15"/>
    </row>
    <row r="30" spans="6:10" ht="17.100000000000001" customHeight="1" x14ac:dyDescent="0.25">
      <c r="F30" s="15"/>
      <c r="G30" s="8">
        <v>38899</v>
      </c>
      <c r="H30" s="17"/>
      <c r="I30" s="3" t="s">
        <v>22</v>
      </c>
      <c r="J30" s="15"/>
    </row>
    <row r="31" spans="6:10" ht="15.95" customHeight="1" x14ac:dyDescent="0.25">
      <c r="F31" s="15"/>
      <c r="G31" s="3"/>
      <c r="H31" s="17"/>
      <c r="I31" s="11">
        <f>16.74/1.4+4.59/2</f>
        <v>14.252142857142857</v>
      </c>
      <c r="J31" s="15"/>
    </row>
    <row r="32" spans="6:10" ht="17.100000000000001" customHeight="1" x14ac:dyDescent="0.25">
      <c r="F32" s="15"/>
      <c r="G32" s="3" t="s">
        <v>34</v>
      </c>
      <c r="H32" s="17"/>
      <c r="I32" s="3" t="s">
        <v>23</v>
      </c>
      <c r="J32" s="15"/>
    </row>
    <row r="33" spans="6:10" ht="15.95" customHeight="1" x14ac:dyDescent="0.25">
      <c r="F33" s="16"/>
      <c r="G33" s="5"/>
      <c r="H33" s="18"/>
      <c r="I33" s="13">
        <f>60.03/1.4+29.07/2</f>
        <v>57.41357142857143</v>
      </c>
      <c r="J33" s="16"/>
    </row>
    <row r="34" spans="6:10" ht="17.100000000000001" customHeight="1" x14ac:dyDescent="0.25">
      <c r="F34" s="14" t="s">
        <v>3</v>
      </c>
      <c r="G34" s="8">
        <v>39083</v>
      </c>
      <c r="H34" s="17" t="s">
        <v>36</v>
      </c>
      <c r="I34" s="3">
        <v>76.5</v>
      </c>
      <c r="J34" s="14" t="s">
        <v>28</v>
      </c>
    </row>
    <row r="35" spans="6:10" x14ac:dyDescent="0.25">
      <c r="F35" s="15"/>
      <c r="G35" s="8"/>
      <c r="H35" s="17"/>
      <c r="I35" s="11">
        <f>40.92/1.4+9.62/2</f>
        <v>34.03857142857143</v>
      </c>
      <c r="J35" s="15"/>
    </row>
    <row r="36" spans="6:10" ht="17.100000000000001" customHeight="1" x14ac:dyDescent="0.25">
      <c r="F36" s="15"/>
      <c r="G36" s="3" t="s">
        <v>15</v>
      </c>
      <c r="H36" s="17"/>
      <c r="I36" s="12">
        <f>(46.2+ 40.7)/2</f>
        <v>43.45</v>
      </c>
      <c r="J36" s="15"/>
    </row>
    <row r="37" spans="6:10" x14ac:dyDescent="0.25">
      <c r="F37" s="15"/>
      <c r="G37" s="3"/>
      <c r="H37" s="17"/>
      <c r="I37" s="11">
        <f>23.74/1.4+6/2</f>
        <v>19.957142857142856</v>
      </c>
      <c r="J37" s="15"/>
    </row>
    <row r="38" spans="6:10" ht="17.100000000000001" customHeight="1" x14ac:dyDescent="0.25">
      <c r="F38" s="15"/>
      <c r="G38" s="8">
        <v>39264</v>
      </c>
      <c r="H38" s="17"/>
      <c r="I38" s="3">
        <v>31.5</v>
      </c>
      <c r="J38" s="15"/>
    </row>
    <row r="39" spans="6:10" ht="15.95" customHeight="1" x14ac:dyDescent="0.25">
      <c r="F39" s="15"/>
      <c r="G39" s="3"/>
      <c r="H39" s="17"/>
      <c r="I39" s="11">
        <f>12.83/1.4+18.06/2</f>
        <v>18.194285714285712</v>
      </c>
      <c r="J39" s="15"/>
    </row>
    <row r="40" spans="6:10" ht="17.100000000000001" customHeight="1" x14ac:dyDescent="0.25">
      <c r="F40" s="15"/>
      <c r="G40" s="3" t="s">
        <v>16</v>
      </c>
      <c r="H40" s="17"/>
      <c r="I40" s="3">
        <f>(70.4 + 152)/2</f>
        <v>111.2</v>
      </c>
      <c r="J40" s="15"/>
    </row>
    <row r="41" spans="6:10" ht="15.95" customHeight="1" x14ac:dyDescent="0.25">
      <c r="F41" s="16"/>
      <c r="G41" s="5"/>
      <c r="H41" s="18"/>
      <c r="I41" s="13">
        <f>58.27/1.4+38.74/2</f>
        <v>60.991428571428571</v>
      </c>
      <c r="J41" s="16"/>
    </row>
    <row r="42" spans="6:10" ht="17.100000000000001" customHeight="1" x14ac:dyDescent="0.25"/>
    <row r="43" spans="6:10" ht="17.100000000000001" customHeight="1" x14ac:dyDescent="0.25"/>
    <row r="44" spans="6:10" ht="17.100000000000001" customHeight="1" x14ac:dyDescent="0.25"/>
    <row r="45" spans="6:10" ht="17.100000000000001" customHeight="1" x14ac:dyDescent="0.25"/>
    <row r="46" spans="6:10" ht="17.100000000000001" customHeight="1" x14ac:dyDescent="0.25"/>
    <row r="47" spans="6:10" ht="17.100000000000001" customHeight="1" x14ac:dyDescent="0.25"/>
    <row r="48" spans="6:10" ht="15.95" customHeight="1" x14ac:dyDescent="0.25"/>
    <row r="49" ht="15.95" customHeight="1" x14ac:dyDescent="0.25"/>
    <row r="50" ht="15.95" customHeight="1" x14ac:dyDescent="0.25"/>
  </sheetData>
  <mergeCells count="16">
    <mergeCell ref="F2:F17"/>
    <mergeCell ref="H2:H9"/>
    <mergeCell ref="H10:H17"/>
    <mergeCell ref="F18:F23"/>
    <mergeCell ref="H18:H23"/>
    <mergeCell ref="H34:H41"/>
    <mergeCell ref="H24:H25"/>
    <mergeCell ref="H26:H33"/>
    <mergeCell ref="F34:F41"/>
    <mergeCell ref="F24:F25"/>
    <mergeCell ref="F26:F33"/>
    <mergeCell ref="J18:J23"/>
    <mergeCell ref="J2:J17"/>
    <mergeCell ref="J34:J41"/>
    <mergeCell ref="J26:J33"/>
    <mergeCell ref="J24:J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MOGNO Caterina</dc:creator>
  <cp:lastModifiedBy>MOGNO Caterina</cp:lastModifiedBy>
  <dcterms:created xsi:type="dcterms:W3CDTF">2020-09-07T13:14:16Z</dcterms:created>
  <dcterms:modified xsi:type="dcterms:W3CDTF">2021-06-21T08:08:06Z</dcterms:modified>
</cp:coreProperties>
</file>