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hartsheet+xml" PartName="/xl/chartsheets/sheet2.xml"/>
  <Override ContentType="application/vnd.openxmlformats-officedocument.spreadsheetml.chartsheet+xml" PartName="/xl/chartsheets/sheet3.xml"/>
  <Override ContentType="application/vnd.openxmlformats-officedocument.spreadsheetml.chartsheet+xml" PartName="/xl/chartsheets/sheet6.xml"/>
  <Override ContentType="application/vnd.openxmlformats-officedocument.spreadsheetml.chartsheet+xml" PartName="/xl/chartsheets/sheet5.xml"/>
  <Override ContentType="application/vnd.openxmlformats-officedocument.spreadsheetml.chartsheet+xml" PartName="/xl/chartsheets/sheet4.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3"/>
    <sheet state="visible" name="Summary tables and casualty rat" sheetId="2" r:id="rId4"/>
    <sheet state="visible" name="Drone strikes data" sheetId="3" r:id="rId5"/>
    <sheet state="visible" name="Chart Drone strikes" sheetId="4" r:id="rId6"/>
    <sheet state="visible" name="Chart people killed" sheetId="5" r:id="rId7"/>
    <sheet state="visible" name="Chart civilians killed" sheetId="6" r:id="rId8"/>
    <sheet state="visible" name="Chart US strikes and minimum pe" sheetId="7" r:id="rId9"/>
    <sheet state="visible" name="Chart summary figures, by Presi" sheetId="8" r:id="rId10"/>
    <sheet state="visible" name="Chart casualty rates" sheetId="9" r:id="rId11"/>
  </sheets>
  <definedNames>
    <definedName hidden="1" localSheetId="2" name="Z_881A7156_D1DF_410E_82B6_9D0919FE460C_.wvu.FilterData">'Drone strikes data'!$A$1:$O$428</definedName>
  </definedNames>
  <calcPr/>
  <customWorkbookViews>
    <customWorkbookView activeSheetId="0" maximized="1" windowHeight="0" windowWidth="0" guid="{881A7156-D1DF-410E-82B6-9D0919FE460C}"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425">
      <text>
        <t xml:space="preserve">This was the first known US military drone strike in Pakistan. Hitherto, the CIA had been responsible for all drone attacks.</t>
      </text>
    </comment>
  </commentList>
</comments>
</file>

<file path=xl/sharedStrings.xml><?xml version="1.0" encoding="utf-8"?>
<sst xmlns="http://schemas.openxmlformats.org/spreadsheetml/2006/main" count="1813" uniqueCount="1180">
  <si>
    <t>US drone strikes in Pakistan</t>
  </si>
  <si>
    <t>The US has been carrying out drone strikes in Pakistan since June 2004. Since then there have been more strikes on the country than on any other beyond Afghanistan.
The strikes in Pakistan are under the command of the CIA alone, unlike in Yemen and Somalia where the military and CIA operate together. Initially the strikes were launched from airbases inside Pakistan. However US-Pakistani relations soured in 2011 and the US drones were expelled across the border into Afghanistan.
The CIA occasionally launched strikes in Pakistan for the first few years of the campaign. The attacks increased in frequency in 2008, the last year of the George W Bush presidency. However, when President Barack Obama moved into the White House, the strike frequency increased dramatically. More strikes were launched during President Obama's first year in office than during both terms of the Bush presidency.
When using this data, it should be remembered that Barack Obama did not succeed George Bush until January 20 2009. There were two CIA drone strikes in the first days of 2009, before this accession. The year-by-year summary tables do not make this distinction, however the tables summarising the data for each of the administrations does.
The strikes have targeted and killed members of various armed groups based in Pakistan, including al Qaeda, the Pakistan Taliban, and the Haqqani Network. The strikes have also killed more than 400 civilians.
The events detailed below are those actions which have been reported by US administration and intelligence officials, credible media, academics and other sources since 2004. This spreadsheet lists those CIA drone strikes that have been reported by two or more credible sources.</t>
  </si>
  <si>
    <t>Please see our methodology for more information on our sources:</t>
  </si>
  <si>
    <t>http://www.thebureauinvestigates.com/2011/08/10/pakistan-drone-strikes-the-methodology2/#sources</t>
  </si>
  <si>
    <t>The full methodology is available here:</t>
  </si>
  <si>
    <t>http://www.thebureauinvestigates.com/2011/08/10/pakistan-drone-strikes-the-methodology2</t>
  </si>
  <si>
    <t>The full HTML datasets can be found here:</t>
  </si>
  <si>
    <t xml:space="preserve">http://www.thebureauinvestigates.com/category/projects/drones/drones-graphs/ </t>
  </si>
  <si>
    <t>The Bureau's work is licensed under creative commons. You are free to reuse this data but we ask you to please cite the Bureau as the source, and link back to this dataset. It is possible to download this spreadsheet however converting it into a Excel format will cause specific problems with the summary tables and the graphs because there are important differences between the coding of functions in Google drive and Excel.</t>
  </si>
  <si>
    <t>More information on how to use the relevant functions in Excel:</t>
  </si>
  <si>
    <t>https://support.office.com/en-in/article/SUMIFS-function-9dd6179e-cced-41dd-ac38-08fdf5b929e5</t>
  </si>
  <si>
    <t>More on our Creative Commons license:</t>
  </si>
  <si>
    <t>http://creativecommons.org/licenses/by-nc-nd/3.0/</t>
  </si>
  <si>
    <t>If you have any questions about this spreadsheet, about how we're presenting the data here, or if you have any corrections to our figures, please contact us at the below email address and include "Pakistan drone data" in the subject line.</t>
  </si>
  <si>
    <t>Contact the Bureau:</t>
  </si>
  <si>
    <t xml:space="preserve">info@thebureauinvestigates.com </t>
  </si>
  <si>
    <t>The attacks here are listed in chronological order. This is a live database: the Bureau does not consider any record closed. Therefore casualty estimates for any strike could change when new, credible information comes to light that affects our understanding of a particular event.
Below are detailed notes explaining the coding, and column headings used in this spreadsheet:</t>
  </si>
  <si>
    <t>Strike ID</t>
  </si>
  <si>
    <t>A four or five figure alphanumeric code identifying each strike. The letters signify under which President the strike was conducted (B for Bush, Ob for Obama, T for Trump). The code's numeric sequence is chronological: the higher the number, the more recent the strike. It does not signify which strikes were added to the database most recently.</t>
  </si>
  <si>
    <t>Date</t>
  </si>
  <si>
    <t>In UK format: dd/mm/yyyy</t>
  </si>
  <si>
    <t>Location</t>
  </si>
  <si>
    <t>The approximate reported location of a strike in Pakistan.</t>
  </si>
  <si>
    <t>Area</t>
  </si>
  <si>
    <t>The reported tribal agency, frontier region or province where the strike hit.</t>
  </si>
  <si>
    <t>Casualty estimates</t>
  </si>
  <si>
    <t>The Bureau casualty estimates are divided into four sections: total people killed, total civilians killed, total children killed, and total injured. Each is expressed as a range. The minimum value is the lowest reported by the strike's sources, the maximum is the highest. Where there it is clear casualty estimates have been revised upwards or downwards, our range is adapted accordingly. However the source will remain as a citation for the strike in our overall database, for reference.</t>
  </si>
  <si>
    <t>Strike link</t>
  </si>
  <si>
    <t>The URLs are anchor tagged and will take you to the entry for the specific strike in our full datasheets on TBIJ.com. The link will open in a new tab in your browser by default.</t>
  </si>
  <si>
    <t>Index</t>
  </si>
  <si>
    <t>A unique and sequential index key. The higher the value, the later the strike was added to the database, regardless of where it falls within the chronology of strikes. For use as a primary key.</t>
  </si>
  <si>
    <t>Total casualty rate</t>
  </si>
  <si>
    <t>The average number of people killed per strike in a year. Calculated by dividing the minimum number of total people killed in a year by the total number of CIA drone strikes in that year.</t>
  </si>
  <si>
    <t>Civilian casualty rate</t>
  </si>
  <si>
    <t>The average number of civilians reported killed per strike in a year. Calculated by dividing the minimum number of civilians reported killed in a year by the total number of CIA drone strikes in that year.</t>
  </si>
  <si>
    <t>Year</t>
  </si>
  <si>
    <t>US Drone Strikes</t>
  </si>
  <si>
    <t>Minimum people killed</t>
  </si>
  <si>
    <t>Maximum people killed</t>
  </si>
  <si>
    <t>Minimum civilians killed</t>
  </si>
  <si>
    <t>Maximum civilians killed</t>
  </si>
  <si>
    <t>Minimum children killed</t>
  </si>
  <si>
    <t>Maximum children killed</t>
  </si>
  <si>
    <t>Minimum people injured</t>
  </si>
  <si>
    <t>Maximum people injured</t>
  </si>
  <si>
    <t>TOTAL</t>
  </si>
  <si>
    <t>US President</t>
  </si>
  <si>
    <t>Strikes</t>
  </si>
  <si>
    <t>George Bush
January 20 2001 to January 20 2009</t>
  </si>
  <si>
    <t>Barack Obama
January 20 2009 to January 20 2017</t>
  </si>
  <si>
    <t>Donald Trump
January 20 2017 onwards</t>
  </si>
  <si>
    <t xml:space="preserve">Percentage increase/decrease from Pres Bush to Pres Obama
</t>
  </si>
  <si>
    <t xml:space="preserve">Percentage increase/decrease from Pres Obama to Pres Trump
</t>
  </si>
  <si>
    <t>Civilian casual rate</t>
  </si>
  <si>
    <t>Barack Trump
January 20 2017 to present</t>
  </si>
  <si>
    <t>Minimum total people killed</t>
  </si>
  <si>
    <t>Maximum total people killed</t>
  </si>
  <si>
    <t>Minimum civilians reported killed</t>
  </si>
  <si>
    <t>Maximum civilians reported killed</t>
  </si>
  <si>
    <t>Minimum children reported killed</t>
  </si>
  <si>
    <t>Maximum children reported killed</t>
  </si>
  <si>
    <t>Minimum reported injured</t>
  </si>
  <si>
    <t>Maximum reported injured</t>
  </si>
  <si>
    <t>B1</t>
  </si>
  <si>
    <t>Wana</t>
  </si>
  <si>
    <t>South Waziristan</t>
  </si>
  <si>
    <t>http://www.thebureauinvestigates.com/2011/08/10/the-bush-years-2004-2009/#</t>
  </si>
  <si>
    <t>1</t>
  </si>
  <si>
    <t>B2</t>
  </si>
  <si>
    <t>Toorikhel</t>
  </si>
  <si>
    <t>North Waziristan</t>
  </si>
  <si>
    <t>2</t>
  </si>
  <si>
    <t>B3</t>
  </si>
  <si>
    <t>Mosaki</t>
  </si>
  <si>
    <t>3</t>
  </si>
  <si>
    <t>B4</t>
  </si>
  <si>
    <t>Haisori</t>
  </si>
  <si>
    <t>4</t>
  </si>
  <si>
    <t>B5</t>
  </si>
  <si>
    <t>Damadola</t>
  </si>
  <si>
    <t>Bajaur Agency</t>
  </si>
  <si>
    <t>5</t>
  </si>
  <si>
    <t>B6</t>
  </si>
  <si>
    <t>Chenegai</t>
  </si>
  <si>
    <t>6</t>
  </si>
  <si>
    <t>B7</t>
  </si>
  <si>
    <t>Zamazola</t>
  </si>
  <si>
    <t>7</t>
  </si>
  <si>
    <t>B8</t>
  </si>
  <si>
    <t>Saidgai</t>
  </si>
  <si>
    <t>8</t>
  </si>
  <si>
    <t>B9</t>
  </si>
  <si>
    <t>Mami Rogha</t>
  </si>
  <si>
    <t>9</t>
  </si>
  <si>
    <t>B10</t>
  </si>
  <si>
    <t>Danda Darpakhel</t>
  </si>
  <si>
    <t>10</t>
  </si>
  <si>
    <t>B11</t>
  </si>
  <si>
    <t>Jani Khel</t>
  </si>
  <si>
    <t>Bannu Frontier Region</t>
  </si>
  <si>
    <t>11</t>
  </si>
  <si>
    <t>B12</t>
  </si>
  <si>
    <t>Mir Ali</t>
  </si>
  <si>
    <t>12</t>
  </si>
  <si>
    <t>B13</t>
  </si>
  <si>
    <t>Azam Warsak</t>
  </si>
  <si>
    <t>13</t>
  </si>
  <si>
    <t>B14</t>
  </si>
  <si>
    <t>Dhook Pir Bagh</t>
  </si>
  <si>
    <t>14</t>
  </si>
  <si>
    <t>B15</t>
  </si>
  <si>
    <t>15</t>
  </si>
  <si>
    <t>B16</t>
  </si>
  <si>
    <t>Makeen</t>
  </si>
  <si>
    <t>16</t>
  </si>
  <si>
    <t>B17</t>
  </si>
  <si>
    <t>Zeralita</t>
  </si>
  <si>
    <t>17</t>
  </si>
  <si>
    <t>B18</t>
  </si>
  <si>
    <t>Bhaggar</t>
  </si>
  <si>
    <t>18</t>
  </si>
  <si>
    <t>B19</t>
  </si>
  <si>
    <t>Zari Noor</t>
  </si>
  <si>
    <t>19</t>
  </si>
  <si>
    <t>B20</t>
  </si>
  <si>
    <t>Ganki Khel</t>
  </si>
  <si>
    <t>20</t>
  </si>
  <si>
    <t>B21</t>
  </si>
  <si>
    <t>Korzai</t>
  </si>
  <si>
    <t>21</t>
  </si>
  <si>
    <t>B22</t>
  </si>
  <si>
    <t>Miram Shah</t>
  </si>
  <si>
    <t>22</t>
  </si>
  <si>
    <t>B23</t>
  </si>
  <si>
    <t>Unknown</t>
  </si>
  <si>
    <t>23</t>
  </si>
  <si>
    <t>B24</t>
  </si>
  <si>
    <t>Mohammad Khel</t>
  </si>
  <si>
    <t>24</t>
  </si>
  <si>
    <t>B25</t>
  </si>
  <si>
    <t>Gurwak</t>
  </si>
  <si>
    <t>25</t>
  </si>
  <si>
    <t>B26</t>
  </si>
  <si>
    <t>26</t>
  </si>
  <si>
    <t>B27</t>
  </si>
  <si>
    <t>Tol Khel</t>
  </si>
  <si>
    <t>27</t>
  </si>
  <si>
    <t>B28</t>
  </si>
  <si>
    <t>Baghar Cheena</t>
  </si>
  <si>
    <t>28</t>
  </si>
  <si>
    <t>B29</t>
  </si>
  <si>
    <t>Khushali</t>
  </si>
  <si>
    <t>29</t>
  </si>
  <si>
    <t>B30</t>
  </si>
  <si>
    <t>Datta Khel</t>
  </si>
  <si>
    <t>30</t>
  </si>
  <si>
    <t>B31</t>
  </si>
  <si>
    <t>31</t>
  </si>
  <si>
    <t>B32</t>
  </si>
  <si>
    <t>Tati</t>
  </si>
  <si>
    <t>32</t>
  </si>
  <si>
    <t>B33</t>
  </si>
  <si>
    <t>33</t>
  </si>
  <si>
    <t>B34</t>
  </si>
  <si>
    <t>Taparghai</t>
  </si>
  <si>
    <t>34</t>
  </si>
  <si>
    <t>B35</t>
  </si>
  <si>
    <t>35</t>
  </si>
  <si>
    <t>B36</t>
  </si>
  <si>
    <t>Mandata</t>
  </si>
  <si>
    <t>36</t>
  </si>
  <si>
    <t>B37</t>
  </si>
  <si>
    <t>Asori</t>
  </si>
  <si>
    <t>37</t>
  </si>
  <si>
    <t>B38</t>
  </si>
  <si>
    <t>Kari Kot</t>
  </si>
  <si>
    <t>38</t>
  </si>
  <si>
    <t>B39</t>
  </si>
  <si>
    <t>Kumsham</t>
  </si>
  <si>
    <t>39</t>
  </si>
  <si>
    <t>B40</t>
  </si>
  <si>
    <t>Garyom</t>
  </si>
  <si>
    <t>40</t>
  </si>
  <si>
    <t>B41</t>
  </si>
  <si>
    <t>41</t>
  </si>
  <si>
    <t>B42</t>
  </si>
  <si>
    <t>Ali Khel</t>
  </si>
  <si>
    <t>42</t>
  </si>
  <si>
    <t>B43</t>
  </si>
  <si>
    <t>43</t>
  </si>
  <si>
    <t>B44</t>
  </si>
  <si>
    <t>Chashma</t>
  </si>
  <si>
    <t>44</t>
  </si>
  <si>
    <t>B45</t>
  </si>
  <si>
    <t>Kateera</t>
  </si>
  <si>
    <t>45</t>
  </si>
  <si>
    <t>B46</t>
  </si>
  <si>
    <t>46</t>
  </si>
  <si>
    <t>B47</t>
  </si>
  <si>
    <t>Tapi Tool</t>
  </si>
  <si>
    <t>47</t>
  </si>
  <si>
    <t>B48</t>
  </si>
  <si>
    <t>48</t>
  </si>
  <si>
    <t>B49</t>
  </si>
  <si>
    <t>Shin Warsak</t>
  </si>
  <si>
    <t>49</t>
  </si>
  <si>
    <t>B50</t>
  </si>
  <si>
    <t>50</t>
  </si>
  <si>
    <t>B51</t>
  </si>
  <si>
    <t>Madin Village</t>
  </si>
  <si>
    <t>51</t>
  </si>
  <si>
    <t>Ob1</t>
  </si>
  <si>
    <t>Zharki</t>
  </si>
  <si>
    <t>http://www.thebureauinvestigates.com/2011/08/10/obama-2009-strikes/#</t>
  </si>
  <si>
    <t>52</t>
  </si>
  <si>
    <t>Ob2</t>
  </si>
  <si>
    <t>53</t>
  </si>
  <si>
    <t>Ob3</t>
  </si>
  <si>
    <t>Narsi Khel</t>
  </si>
  <si>
    <t>54</t>
  </si>
  <si>
    <t>Ob4</t>
  </si>
  <si>
    <t>Sur Pul</t>
  </si>
  <si>
    <t>Kurram Agency</t>
  </si>
  <si>
    <t>55</t>
  </si>
  <si>
    <t>Ob5</t>
  </si>
  <si>
    <t>Sararogha</t>
  </si>
  <si>
    <t>56</t>
  </si>
  <si>
    <t>Ob6</t>
  </si>
  <si>
    <t>Barjo</t>
  </si>
  <si>
    <t>57</t>
  </si>
  <si>
    <t>Ob7</t>
  </si>
  <si>
    <t>58</t>
  </si>
  <si>
    <t>Ob8</t>
  </si>
  <si>
    <t>59</t>
  </si>
  <si>
    <t>Ob9</t>
  </si>
  <si>
    <t>Sokhel</t>
  </si>
  <si>
    <t>60</t>
  </si>
  <si>
    <t>Ob10</t>
  </si>
  <si>
    <t>Khadezai</t>
  </si>
  <si>
    <t>Orakzai Agency</t>
  </si>
  <si>
    <t>61</t>
  </si>
  <si>
    <t>Ob11</t>
  </si>
  <si>
    <t>62</t>
  </si>
  <si>
    <t>Ob12</t>
  </si>
  <si>
    <t>63</t>
  </si>
  <si>
    <t>Ob13</t>
  </si>
  <si>
    <t>64</t>
  </si>
  <si>
    <t>Ob14</t>
  </si>
  <si>
    <t>Kaniguram</t>
  </si>
  <si>
    <t>65</t>
  </si>
  <si>
    <t>Ob15</t>
  </si>
  <si>
    <t>Tabbi Langhar Khel</t>
  </si>
  <si>
    <t>66</t>
  </si>
  <si>
    <t>Ob16</t>
  </si>
  <si>
    <t>Sara Khwara</t>
  </si>
  <si>
    <t>67</t>
  </si>
  <si>
    <t>Ob17</t>
  </si>
  <si>
    <t>Khesoor</t>
  </si>
  <si>
    <t>68</t>
  </si>
  <si>
    <t>Ob18</t>
  </si>
  <si>
    <t>Marda Algad</t>
  </si>
  <si>
    <t>69</t>
  </si>
  <si>
    <t>Ob19</t>
  </si>
  <si>
    <t>70</t>
  </si>
  <si>
    <t>Ob20</t>
  </si>
  <si>
    <t>71</t>
  </si>
  <si>
    <t>Ob21</t>
  </si>
  <si>
    <t>72</t>
  </si>
  <si>
    <t>Ob22</t>
  </si>
  <si>
    <t>Mantoi</t>
  </si>
  <si>
    <t>73</t>
  </si>
  <si>
    <t>Ob23</t>
  </si>
  <si>
    <t>Zamarai Nairai</t>
  </si>
  <si>
    <t>74</t>
  </si>
  <si>
    <t>Ob24</t>
  </si>
  <si>
    <t>75</t>
  </si>
  <si>
    <t>Ob25</t>
  </si>
  <si>
    <t>Ladha</t>
  </si>
  <si>
    <t>76</t>
  </si>
  <si>
    <t>Ob26</t>
  </si>
  <si>
    <t>77</t>
  </si>
  <si>
    <t>Ob27</t>
  </si>
  <si>
    <t>Painda Khel</t>
  </si>
  <si>
    <t>78</t>
  </si>
  <si>
    <t>Ob28</t>
  </si>
  <si>
    <t>Gariwam</t>
  </si>
  <si>
    <t>79</t>
  </si>
  <si>
    <t>Ob29</t>
  </si>
  <si>
    <t>80</t>
  </si>
  <si>
    <t>Ob30</t>
  </si>
  <si>
    <t>81</t>
  </si>
  <si>
    <t>Ob31</t>
  </si>
  <si>
    <t>82</t>
  </si>
  <si>
    <t>Ob32</t>
  </si>
  <si>
    <t>83</t>
  </si>
  <si>
    <t>Ob33</t>
  </si>
  <si>
    <t>Machi Khel</t>
  </si>
  <si>
    <t>84</t>
  </si>
  <si>
    <t>Ob34</t>
  </si>
  <si>
    <t>Darga Mandi</t>
  </si>
  <si>
    <t>85</t>
  </si>
  <si>
    <t>Ob35</t>
  </si>
  <si>
    <t>86</t>
  </si>
  <si>
    <t>Ob36</t>
  </si>
  <si>
    <t>87</t>
  </si>
  <si>
    <t>Ob37</t>
  </si>
  <si>
    <t>88</t>
  </si>
  <si>
    <t>Ob38</t>
  </si>
  <si>
    <t>89</t>
  </si>
  <si>
    <t>Ob39</t>
  </si>
  <si>
    <t>Norak</t>
  </si>
  <si>
    <t>90</t>
  </si>
  <si>
    <t>Ob40</t>
  </si>
  <si>
    <t>91</t>
  </si>
  <si>
    <t>Ob41</t>
  </si>
  <si>
    <t>Spalaga</t>
  </si>
  <si>
    <t>92</t>
  </si>
  <si>
    <t>Ob42</t>
  </si>
  <si>
    <t>93</t>
  </si>
  <si>
    <t>Ob43</t>
  </si>
  <si>
    <t>94</t>
  </si>
  <si>
    <t>Ob44</t>
  </si>
  <si>
    <t>Shanakorah</t>
  </si>
  <si>
    <t>95</t>
  </si>
  <si>
    <t>Ob45</t>
  </si>
  <si>
    <t>96</t>
  </si>
  <si>
    <t>Ob46</t>
  </si>
  <si>
    <t>97</t>
  </si>
  <si>
    <t>Ob47</t>
  </si>
  <si>
    <t>98</t>
  </si>
  <si>
    <t>Ob48</t>
  </si>
  <si>
    <t>99</t>
  </si>
  <si>
    <t>Ob49</t>
  </si>
  <si>
    <t>Ambar Shaga</t>
  </si>
  <si>
    <t>100</t>
  </si>
  <si>
    <t>Ob50</t>
  </si>
  <si>
    <t>Babrak Ziarat</t>
  </si>
  <si>
    <t>101</t>
  </si>
  <si>
    <t>Ob51</t>
  </si>
  <si>
    <t>102</t>
  </si>
  <si>
    <t>Ob52</t>
  </si>
  <si>
    <t>103</t>
  </si>
  <si>
    <t>Ob53</t>
  </si>
  <si>
    <t>Ghundikala</t>
  </si>
  <si>
    <t>http://www.thebureauinvestigates.com/2011/08/10/obama-2010-strikes/#</t>
  </si>
  <si>
    <t>104</t>
  </si>
  <si>
    <t>Ob54</t>
  </si>
  <si>
    <t>105</t>
  </si>
  <si>
    <t>Ob55</t>
  </si>
  <si>
    <t>Sanzali</t>
  </si>
  <si>
    <t>106</t>
  </si>
  <si>
    <t>Ob56</t>
  </si>
  <si>
    <t>107</t>
  </si>
  <si>
    <t>Ob57</t>
  </si>
  <si>
    <t>Tappi</t>
  </si>
  <si>
    <t>108</t>
  </si>
  <si>
    <t>Ob58</t>
  </si>
  <si>
    <t>Ismail Khel</t>
  </si>
  <si>
    <t>109</t>
  </si>
  <si>
    <t>Ob59</t>
  </si>
  <si>
    <t>Shaktoi</t>
  </si>
  <si>
    <t>110</t>
  </si>
  <si>
    <t>Ob60</t>
  </si>
  <si>
    <t>Zanani</t>
  </si>
  <si>
    <t>111</t>
  </si>
  <si>
    <t>Ob61</t>
  </si>
  <si>
    <t>112</t>
  </si>
  <si>
    <t>Ob62</t>
  </si>
  <si>
    <t>113</t>
  </si>
  <si>
    <t>Ob63</t>
  </si>
  <si>
    <t>Deegan</t>
  </si>
  <si>
    <t>114</t>
  </si>
  <si>
    <t>Ob64</t>
  </si>
  <si>
    <t>115</t>
  </si>
  <si>
    <t>Ob65</t>
  </si>
  <si>
    <t>Toor Narai</t>
  </si>
  <si>
    <t>116</t>
  </si>
  <si>
    <t>Ob66</t>
  </si>
  <si>
    <t>117</t>
  </si>
  <si>
    <t>Ob67</t>
  </si>
  <si>
    <t>118</t>
  </si>
  <si>
    <t>Ob68</t>
  </si>
  <si>
    <t>Pai Khel</t>
  </si>
  <si>
    <t>119</t>
  </si>
  <si>
    <t>Ob69</t>
  </si>
  <si>
    <t>120</t>
  </si>
  <si>
    <t>Ob70</t>
  </si>
  <si>
    <t>121</t>
  </si>
  <si>
    <t>Ob71</t>
  </si>
  <si>
    <t>Tabbi</t>
  </si>
  <si>
    <t>122</t>
  </si>
  <si>
    <t>Ob72</t>
  </si>
  <si>
    <t>123</t>
  </si>
  <si>
    <t>Ob73</t>
  </si>
  <si>
    <t>124</t>
  </si>
  <si>
    <t>Ob74</t>
  </si>
  <si>
    <t>125</t>
  </si>
  <si>
    <t>Ob75</t>
  </si>
  <si>
    <t>Mizar Madakhel</t>
  </si>
  <si>
    <t>126</t>
  </si>
  <si>
    <t>Ob76</t>
  </si>
  <si>
    <t>127</t>
  </si>
  <si>
    <t>Ob77</t>
  </si>
  <si>
    <t>128</t>
  </si>
  <si>
    <t>Ob78</t>
  </si>
  <si>
    <t>Hamzoni</t>
  </si>
  <si>
    <t>129</t>
  </si>
  <si>
    <t>Ob79</t>
  </si>
  <si>
    <t>130</t>
  </si>
  <si>
    <t>Ob80</t>
  </si>
  <si>
    <t>Inzar</t>
  </si>
  <si>
    <t>131</t>
  </si>
  <si>
    <t>Ob81</t>
  </si>
  <si>
    <t>Machis</t>
  </si>
  <si>
    <t>132</t>
  </si>
  <si>
    <t>Ob82</t>
  </si>
  <si>
    <t>Hurmuz</t>
  </si>
  <si>
    <t>133</t>
  </si>
  <si>
    <t>Ob83</t>
  </si>
  <si>
    <t>134</t>
  </si>
  <si>
    <t>Ob84</t>
  </si>
  <si>
    <t>Boya</t>
  </si>
  <si>
    <t>135</t>
  </si>
  <si>
    <t>Ob85</t>
  </si>
  <si>
    <t>136</t>
  </si>
  <si>
    <t>Ob86</t>
  </si>
  <si>
    <t>137</t>
  </si>
  <si>
    <t>Ob87</t>
  </si>
  <si>
    <t>138</t>
  </si>
  <si>
    <t>Ob88</t>
  </si>
  <si>
    <t>139</t>
  </si>
  <si>
    <t>Ob89</t>
  </si>
  <si>
    <t>140</t>
  </si>
  <si>
    <t>Ob90</t>
  </si>
  <si>
    <t>141</t>
  </si>
  <si>
    <t>Ob91</t>
  </si>
  <si>
    <t>142</t>
  </si>
  <si>
    <t>Ob92</t>
  </si>
  <si>
    <t>143</t>
  </si>
  <si>
    <t>Ob93</t>
  </si>
  <si>
    <t>Khyber</t>
  </si>
  <si>
    <t>Khyber Agency</t>
  </si>
  <si>
    <t>144</t>
  </si>
  <si>
    <t>Ob94</t>
  </si>
  <si>
    <t>145</t>
  </si>
  <si>
    <t>Ob95</t>
  </si>
  <si>
    <t>Mizai Nari</t>
  </si>
  <si>
    <t>146</t>
  </si>
  <si>
    <t>Ob96</t>
  </si>
  <si>
    <t>147</t>
  </si>
  <si>
    <t>Ob97</t>
  </si>
  <si>
    <t>Maizer</t>
  </si>
  <si>
    <t>148</t>
  </si>
  <si>
    <t>Ob98</t>
  </si>
  <si>
    <t>Haider Khel</t>
  </si>
  <si>
    <t>149</t>
  </si>
  <si>
    <t>Ob99</t>
  </si>
  <si>
    <t>150</t>
  </si>
  <si>
    <t>Ob100</t>
  </si>
  <si>
    <t>151</t>
  </si>
  <si>
    <t>Ob101</t>
  </si>
  <si>
    <t>152</t>
  </si>
  <si>
    <t>Ob102</t>
  </si>
  <si>
    <t>Sheerani</t>
  </si>
  <si>
    <t>153</t>
  </si>
  <si>
    <t>Ob103</t>
  </si>
  <si>
    <t>Dwasarak</t>
  </si>
  <si>
    <t>154</t>
  </si>
  <si>
    <t>Ob104</t>
  </si>
  <si>
    <t>155</t>
  </si>
  <si>
    <t>Ob105</t>
  </si>
  <si>
    <t>156</t>
  </si>
  <si>
    <t>Ob106</t>
  </si>
  <si>
    <t>157</t>
  </si>
  <si>
    <t>Ob107</t>
  </si>
  <si>
    <t>Issori</t>
  </si>
  <si>
    <t>158</t>
  </si>
  <si>
    <t>Ob108</t>
  </si>
  <si>
    <t>Qutab Khel</t>
  </si>
  <si>
    <t>159</t>
  </si>
  <si>
    <t>Ob109</t>
  </si>
  <si>
    <t>160</t>
  </si>
  <si>
    <t>Ob110</t>
  </si>
  <si>
    <t>161</t>
  </si>
  <si>
    <t>Ob111</t>
  </si>
  <si>
    <t>Shahidano</t>
  </si>
  <si>
    <t>162</t>
  </si>
  <si>
    <t>Ob112</t>
  </si>
  <si>
    <t>Badshah Kot</t>
  </si>
  <si>
    <t>163</t>
  </si>
  <si>
    <t>Ob113</t>
  </si>
  <si>
    <t>Taaloo Ganj</t>
  </si>
  <si>
    <t>164</t>
  </si>
  <si>
    <t>Ob114</t>
  </si>
  <si>
    <t>165</t>
  </si>
  <si>
    <t>Ob115</t>
  </si>
  <si>
    <t>166</t>
  </si>
  <si>
    <t>Ob116</t>
  </si>
  <si>
    <t>167</t>
  </si>
  <si>
    <t>Ob117</t>
  </si>
  <si>
    <t>Khar Qamar</t>
  </si>
  <si>
    <t>168</t>
  </si>
  <si>
    <t>Ob118</t>
  </si>
  <si>
    <t>169</t>
  </si>
  <si>
    <t>Ob119</t>
  </si>
  <si>
    <t>170</t>
  </si>
  <si>
    <t>Ob120</t>
  </si>
  <si>
    <t>171</t>
  </si>
  <si>
    <t>Ob121</t>
  </si>
  <si>
    <t>172</t>
  </si>
  <si>
    <t>Ob122</t>
  </si>
  <si>
    <t>Newey Adda</t>
  </si>
  <si>
    <t>173</t>
  </si>
  <si>
    <t>Ob123</t>
  </si>
  <si>
    <t>Bushnarai</t>
  </si>
  <si>
    <t>174</t>
  </si>
  <si>
    <t>Ob124</t>
  </si>
  <si>
    <t>175</t>
  </si>
  <si>
    <t>Ob125</t>
  </si>
  <si>
    <t>176</t>
  </si>
  <si>
    <t>Ob126</t>
  </si>
  <si>
    <t>177</t>
  </si>
  <si>
    <t>Ob127</t>
  </si>
  <si>
    <t>178</t>
  </si>
  <si>
    <t>Ob128</t>
  </si>
  <si>
    <t>Darazinda</t>
  </si>
  <si>
    <t>179</t>
  </si>
  <si>
    <t>Ob129</t>
  </si>
  <si>
    <t>Khand Morsak</t>
  </si>
  <si>
    <t>180</t>
  </si>
  <si>
    <t>Ob130</t>
  </si>
  <si>
    <t>181</t>
  </si>
  <si>
    <t>Ob131</t>
  </si>
  <si>
    <t>182</t>
  </si>
  <si>
    <t>Ob132</t>
  </si>
  <si>
    <t>Lawra Mandi</t>
  </si>
  <si>
    <t>183</t>
  </si>
  <si>
    <t>Ob133</t>
  </si>
  <si>
    <t>184</t>
  </si>
  <si>
    <t>Ob134</t>
  </si>
  <si>
    <t>185</t>
  </si>
  <si>
    <t>Ob135</t>
  </si>
  <si>
    <t>186</t>
  </si>
  <si>
    <t>Ob136</t>
  </si>
  <si>
    <t>Zeba</t>
  </si>
  <si>
    <t>187</t>
  </si>
  <si>
    <t>Ob137</t>
  </si>
  <si>
    <t>Asar Village</t>
  </si>
  <si>
    <t>188</t>
  </si>
  <si>
    <t>Ob138</t>
  </si>
  <si>
    <t>Inzarkas</t>
  </si>
  <si>
    <t>189</t>
  </si>
  <si>
    <t>Ob139</t>
  </si>
  <si>
    <t>190</t>
  </si>
  <si>
    <t>Ob140</t>
  </si>
  <si>
    <t>191</t>
  </si>
  <si>
    <t>Ob141</t>
  </si>
  <si>
    <t>192</t>
  </si>
  <si>
    <t>Ob142</t>
  </si>
  <si>
    <t>Khaisoori</t>
  </si>
  <si>
    <t>193</t>
  </si>
  <si>
    <t>Ob143</t>
  </si>
  <si>
    <t>194</t>
  </si>
  <si>
    <t>Ob144</t>
  </si>
  <si>
    <t>Char Khel</t>
  </si>
  <si>
    <t>195</t>
  </si>
  <si>
    <t>Ob145</t>
  </si>
  <si>
    <t>Shiva</t>
  </si>
  <si>
    <t>196</t>
  </si>
  <si>
    <t>Ob146</t>
  </si>
  <si>
    <t>197</t>
  </si>
  <si>
    <t>Ob147</t>
  </si>
  <si>
    <t>Aziz Khel</t>
  </si>
  <si>
    <t>198</t>
  </si>
  <si>
    <t>Ob148</t>
  </si>
  <si>
    <t>199</t>
  </si>
  <si>
    <t>Ob149</t>
  </si>
  <si>
    <t>200</t>
  </si>
  <si>
    <t>Ob150</t>
  </si>
  <si>
    <t>201</t>
  </si>
  <si>
    <t>Ob151</t>
  </si>
  <si>
    <t>202</t>
  </si>
  <si>
    <t>Ob152</t>
  </si>
  <si>
    <t>203</t>
  </si>
  <si>
    <t>Ob153</t>
  </si>
  <si>
    <t>204</t>
  </si>
  <si>
    <t>Ob154</t>
  </si>
  <si>
    <t>205</t>
  </si>
  <si>
    <t>Ob155</t>
  </si>
  <si>
    <t>Khaso Khel</t>
  </si>
  <si>
    <t>206</t>
  </si>
  <si>
    <t>Ob156</t>
  </si>
  <si>
    <t>207</t>
  </si>
  <si>
    <t>Ob157</t>
  </si>
  <si>
    <t>Ghulam Khan</t>
  </si>
  <si>
    <t>208</t>
  </si>
  <si>
    <t>Ob158</t>
  </si>
  <si>
    <t>209</t>
  </si>
  <si>
    <t>Ob159</t>
  </si>
  <si>
    <t>210</t>
  </si>
  <si>
    <t>Ob160</t>
  </si>
  <si>
    <t>211</t>
  </si>
  <si>
    <t>Ob161</t>
  </si>
  <si>
    <t>212</t>
  </si>
  <si>
    <t>Ob162</t>
  </si>
  <si>
    <t>213</t>
  </si>
  <si>
    <t>Ob163</t>
  </si>
  <si>
    <t>Khaddi</t>
  </si>
  <si>
    <t>214</t>
  </si>
  <si>
    <t>Ob164</t>
  </si>
  <si>
    <t>215</t>
  </si>
  <si>
    <t>Ob165</t>
  </si>
  <si>
    <t>Pir Kelev</t>
  </si>
  <si>
    <t>216</t>
  </si>
  <si>
    <t>Ob166</t>
  </si>
  <si>
    <t>Hassan Khel</t>
  </si>
  <si>
    <t>217</t>
  </si>
  <si>
    <t>Ob167</t>
  </si>
  <si>
    <t>218</t>
  </si>
  <si>
    <t>Ob168</t>
  </si>
  <si>
    <t>Kushali</t>
  </si>
  <si>
    <t>219</t>
  </si>
  <si>
    <t>Ob169</t>
  </si>
  <si>
    <t>Khadar Khel</t>
  </si>
  <si>
    <t>220</t>
  </si>
  <si>
    <t>Ob170</t>
  </si>
  <si>
    <t>221</t>
  </si>
  <si>
    <t>Ob171</t>
  </si>
  <si>
    <t>Tirah Valley</t>
  </si>
  <si>
    <t>222</t>
  </si>
  <si>
    <t>Ob172</t>
  </si>
  <si>
    <t>Sandana</t>
  </si>
  <si>
    <t>223</t>
  </si>
  <si>
    <t>Ob173</t>
  </si>
  <si>
    <t>Nakai</t>
  </si>
  <si>
    <t>224</t>
  </si>
  <si>
    <t>Ob174</t>
  </si>
  <si>
    <t>Speen Drang</t>
  </si>
  <si>
    <t>225</t>
  </si>
  <si>
    <t>Ob175</t>
  </si>
  <si>
    <t>Shera Tala</t>
  </si>
  <si>
    <t>226</t>
  </si>
  <si>
    <t>Ob176</t>
  </si>
  <si>
    <t>227</t>
  </si>
  <si>
    <t>Ob177</t>
  </si>
  <si>
    <t>228</t>
  </si>
  <si>
    <t>Ob178</t>
  </si>
  <si>
    <t>229</t>
  </si>
  <si>
    <t>Ob179</t>
  </si>
  <si>
    <t>230</t>
  </si>
  <si>
    <t>Ob180</t>
  </si>
  <si>
    <t>231</t>
  </si>
  <si>
    <t>Ob181</t>
  </si>
  <si>
    <t>Mandi Khel</t>
  </si>
  <si>
    <t>http://www.thebureauinvestigates.com/2011/08/10/obama-2011-strikes/#</t>
  </si>
  <si>
    <t>232</t>
  </si>
  <si>
    <t>Ob182</t>
  </si>
  <si>
    <t>233</t>
  </si>
  <si>
    <t>Ob183</t>
  </si>
  <si>
    <t>234</t>
  </si>
  <si>
    <t>Ob184</t>
  </si>
  <si>
    <t>235</t>
  </si>
  <si>
    <t>Ob185</t>
  </si>
  <si>
    <t>Ghar Laley</t>
  </si>
  <si>
    <t>236</t>
  </si>
  <si>
    <t>Ob186</t>
  </si>
  <si>
    <t>237</t>
  </si>
  <si>
    <t>Ob187</t>
  </si>
  <si>
    <t>Assar Madd Khel, Datta Khel</t>
  </si>
  <si>
    <t>238</t>
  </si>
  <si>
    <t>Ob188</t>
  </si>
  <si>
    <t>Doga Mada Khel</t>
  </si>
  <si>
    <t>239</t>
  </si>
  <si>
    <t>Ob189</t>
  </si>
  <si>
    <t>240</t>
  </si>
  <si>
    <t>Ob190</t>
  </si>
  <si>
    <t>Razmak</t>
  </si>
  <si>
    <t>241</t>
  </si>
  <si>
    <t>Ob191</t>
  </si>
  <si>
    <t>Kazha Punga area, Tehsil Birmal</t>
  </si>
  <si>
    <t>242</t>
  </si>
  <si>
    <t>Ob192</t>
  </si>
  <si>
    <t>Malik Jashdar</t>
  </si>
  <si>
    <t>243</t>
  </si>
  <si>
    <t>Ob193</t>
  </si>
  <si>
    <t>244</t>
  </si>
  <si>
    <t>Ob194</t>
  </si>
  <si>
    <t>Landidog</t>
  </si>
  <si>
    <t>245</t>
  </si>
  <si>
    <t>Ob195</t>
  </si>
  <si>
    <t>246</t>
  </si>
  <si>
    <t>Ob196</t>
  </si>
  <si>
    <t>247</t>
  </si>
  <si>
    <t>Ob197</t>
  </si>
  <si>
    <t>Ghoroski</t>
  </si>
  <si>
    <t>248</t>
  </si>
  <si>
    <t>Ob198</t>
  </si>
  <si>
    <t>249</t>
  </si>
  <si>
    <t>Ob199</t>
  </si>
  <si>
    <t>Ishar Morr area, Qutab Khel, Miranshah</t>
  </si>
  <si>
    <t>250</t>
  </si>
  <si>
    <t>Ob200</t>
  </si>
  <si>
    <t>251</t>
  </si>
  <si>
    <t>Ob201</t>
  </si>
  <si>
    <t>252</t>
  </si>
  <si>
    <t>Ob202</t>
  </si>
  <si>
    <t>253</t>
  </si>
  <si>
    <t>Ob203</t>
  </si>
  <si>
    <t>Angor Adda</t>
  </si>
  <si>
    <t>254</t>
  </si>
  <si>
    <t>Ob204</t>
  </si>
  <si>
    <t>Spinwan</t>
  </si>
  <si>
    <t>255</t>
  </si>
  <si>
    <t>Ob205</t>
  </si>
  <si>
    <t>Dwa Tooe</t>
  </si>
  <si>
    <t>256</t>
  </si>
  <si>
    <t>Ob206</t>
  </si>
  <si>
    <t>257</t>
  </si>
  <si>
    <t>Ob207</t>
  </si>
  <si>
    <t>258</t>
  </si>
  <si>
    <t>Ob208</t>
  </si>
  <si>
    <t>259</t>
  </si>
  <si>
    <t>Ob209</t>
  </si>
  <si>
    <t>Khushali Village, Mir Ail</t>
  </si>
  <si>
    <t>260</t>
  </si>
  <si>
    <t>Ob210</t>
  </si>
  <si>
    <t>Khisoor Village, Mir Ali</t>
  </si>
  <si>
    <t>261</t>
  </si>
  <si>
    <t>Ob211</t>
  </si>
  <si>
    <t>262</t>
  </si>
  <si>
    <t>Ob212</t>
  </si>
  <si>
    <t>263</t>
  </si>
  <si>
    <t>Ob213</t>
  </si>
  <si>
    <t>Ghwa Khwa</t>
  </si>
  <si>
    <t>264</t>
  </si>
  <si>
    <t>Ob214</t>
  </si>
  <si>
    <t>Tigger, Toji Khel Wazir</t>
  </si>
  <si>
    <t>265</t>
  </si>
  <si>
    <t>Ob215</t>
  </si>
  <si>
    <t>Wacha Dana</t>
  </si>
  <si>
    <t>266</t>
  </si>
  <si>
    <t>Ob216</t>
  </si>
  <si>
    <t>Darnashtra</t>
  </si>
  <si>
    <t>267</t>
  </si>
  <si>
    <t>Ob217</t>
  </si>
  <si>
    <t>Zoynari</t>
  </si>
  <si>
    <t>268</t>
  </si>
  <si>
    <t>Ob218</t>
  </si>
  <si>
    <t>Shawal</t>
  </si>
  <si>
    <t>269</t>
  </si>
  <si>
    <t>Ob219</t>
  </si>
  <si>
    <t>270</t>
  </si>
  <si>
    <t>Ob220</t>
  </si>
  <si>
    <t>Karez</t>
  </si>
  <si>
    <t>271</t>
  </si>
  <si>
    <t>Ob221</t>
  </si>
  <si>
    <t>272</t>
  </si>
  <si>
    <t>Ob222</t>
  </si>
  <si>
    <t>Khardand</t>
  </si>
  <si>
    <t>273</t>
  </si>
  <si>
    <t>Ob223</t>
  </si>
  <si>
    <t>Zarakai</t>
  </si>
  <si>
    <t>274</t>
  </si>
  <si>
    <t>Ob224</t>
  </si>
  <si>
    <t>275</t>
  </si>
  <si>
    <t>Ob225</t>
  </si>
  <si>
    <t>Shakai</t>
  </si>
  <si>
    <t>276</t>
  </si>
  <si>
    <t>Ob226</t>
  </si>
  <si>
    <t>277</t>
  </si>
  <si>
    <t>Ob227</t>
  </si>
  <si>
    <t>278</t>
  </si>
  <si>
    <t>Ob228</t>
  </si>
  <si>
    <t>279</t>
  </si>
  <si>
    <t>Ob229</t>
  </si>
  <si>
    <t>Barmal</t>
  </si>
  <si>
    <t>280</t>
  </si>
  <si>
    <t>Ob230</t>
  </si>
  <si>
    <t>281</t>
  </si>
  <si>
    <t>Ob231</t>
  </si>
  <si>
    <t>282</t>
  </si>
  <si>
    <t>Ob232</t>
  </si>
  <si>
    <t>283</t>
  </si>
  <si>
    <t>Ob233</t>
  </si>
  <si>
    <t>284</t>
  </si>
  <si>
    <t>Ob234</t>
  </si>
  <si>
    <t>285</t>
  </si>
  <si>
    <t>Ob235</t>
  </si>
  <si>
    <t>286</t>
  </si>
  <si>
    <t>Ob236</t>
  </si>
  <si>
    <t>287</t>
  </si>
  <si>
    <t>Ob237</t>
  </si>
  <si>
    <t>288</t>
  </si>
  <si>
    <t>Ob238</t>
  </si>
  <si>
    <t>Mir Koon Khel, Mir Ali</t>
  </si>
  <si>
    <t>289</t>
  </si>
  <si>
    <t>Ob239</t>
  </si>
  <si>
    <t>Hisokhel</t>
  </si>
  <si>
    <t>290</t>
  </si>
  <si>
    <t>Ob240</t>
  </si>
  <si>
    <t>291</t>
  </si>
  <si>
    <t>Ob241</t>
  </si>
  <si>
    <t>292</t>
  </si>
  <si>
    <t>Ob242</t>
  </si>
  <si>
    <t>Baghar</t>
  </si>
  <si>
    <t>293</t>
  </si>
  <si>
    <t>Ob243</t>
  </si>
  <si>
    <t>294</t>
  </si>
  <si>
    <t>Ob244</t>
  </si>
  <si>
    <t>Chashma Nala, Birmal</t>
  </si>
  <si>
    <t>295</t>
  </si>
  <si>
    <t>Ob245</t>
  </si>
  <si>
    <t>296</t>
  </si>
  <si>
    <t>Ob246</t>
  </si>
  <si>
    <t>297</t>
  </si>
  <si>
    <t>Ob247</t>
  </si>
  <si>
    <t>Shana Wana, Birmal</t>
  </si>
  <si>
    <t>298</t>
  </si>
  <si>
    <t>Ob248</t>
  </si>
  <si>
    <t>299</t>
  </si>
  <si>
    <t>Ob249</t>
  </si>
  <si>
    <t>300</t>
  </si>
  <si>
    <t>Ob250</t>
  </si>
  <si>
    <t>Khar Khama, Datta Khel</t>
  </si>
  <si>
    <t>301</t>
  </si>
  <si>
    <t>Ob251</t>
  </si>
  <si>
    <t>302</t>
  </si>
  <si>
    <t>Ob252</t>
  </si>
  <si>
    <t>Sarai Darpa Khel, Miranshah</t>
  </si>
  <si>
    <t>303</t>
  </si>
  <si>
    <t>Ob253</t>
  </si>
  <si>
    <t>304</t>
  </si>
  <si>
    <t>Ob254</t>
  </si>
  <si>
    <t>Babar Ghar</t>
  </si>
  <si>
    <t>305</t>
  </si>
  <si>
    <t>Ob255</t>
  </si>
  <si>
    <t>306</t>
  </si>
  <si>
    <t>Ob256</t>
  </si>
  <si>
    <t>http://www.thebureauinvestigates.com/2012/01/11/obama-2012-strikes/#</t>
  </si>
  <si>
    <t>307</t>
  </si>
  <si>
    <t>Ob257</t>
  </si>
  <si>
    <t>308</t>
  </si>
  <si>
    <t>Ob258</t>
  </si>
  <si>
    <t>309</t>
  </si>
  <si>
    <t>Ob259</t>
  </si>
  <si>
    <t>Char Khel, Datta Khel</t>
  </si>
  <si>
    <t>310</t>
  </si>
  <si>
    <t>Ob260</t>
  </si>
  <si>
    <t>Miranshah</t>
  </si>
  <si>
    <t>311</t>
  </si>
  <si>
    <t>Ob261</t>
  </si>
  <si>
    <t>312</t>
  </si>
  <si>
    <t>Ob262</t>
  </si>
  <si>
    <t>313</t>
  </si>
  <si>
    <t>Ob263</t>
  </si>
  <si>
    <t>Jalar Zakar Khel, Mir Ali</t>
  </si>
  <si>
    <t>314</t>
  </si>
  <si>
    <t>Ob264</t>
  </si>
  <si>
    <t>Shaktoi Mandao</t>
  </si>
  <si>
    <t>315</t>
  </si>
  <si>
    <t>Ob265</t>
  </si>
  <si>
    <t>Nishpa</t>
  </si>
  <si>
    <t>316</t>
  </si>
  <si>
    <t>Ob266</t>
  </si>
  <si>
    <t>Wagdalai, Tehsil Birmal</t>
  </si>
  <si>
    <t>317</t>
  </si>
  <si>
    <t>Ob267</t>
  </si>
  <si>
    <t>Shawa</t>
  </si>
  <si>
    <t>North/South Waziristan</t>
  </si>
  <si>
    <t>318</t>
  </si>
  <si>
    <t>Ob268</t>
  </si>
  <si>
    <t>Sarai Bazaar, Miranshah</t>
  </si>
  <si>
    <t>319</t>
  </si>
  <si>
    <t>Ob269</t>
  </si>
  <si>
    <t>Miranshah Bazaar</t>
  </si>
  <si>
    <t>320</t>
  </si>
  <si>
    <t>Ob270</t>
  </si>
  <si>
    <t>Guldar Kot, Dre Nishtar area</t>
  </si>
  <si>
    <t>321</t>
  </si>
  <si>
    <t>Ob271</t>
  </si>
  <si>
    <t>Datta Khel Kalai</t>
  </si>
  <si>
    <t>322</t>
  </si>
  <si>
    <t>Ob272</t>
  </si>
  <si>
    <t>Khassokhel near Mir Ali</t>
  </si>
  <si>
    <t>323</t>
  </si>
  <si>
    <t>Ob273</t>
  </si>
  <si>
    <t>324</t>
  </si>
  <si>
    <t>Ob274</t>
  </si>
  <si>
    <t>325</t>
  </si>
  <si>
    <t>Ob275</t>
  </si>
  <si>
    <t>Degan, Datta Khel</t>
  </si>
  <si>
    <t>326</t>
  </si>
  <si>
    <t>Ob276</t>
  </si>
  <si>
    <t>Khawashi Khel, near Wana</t>
  </si>
  <si>
    <t>327</t>
  </si>
  <si>
    <t>Ob277</t>
  </si>
  <si>
    <t>Landai Warai, Tehsil Birmal</t>
  </si>
  <si>
    <t>328</t>
  </si>
  <si>
    <t>Ob278</t>
  </si>
  <si>
    <t>Khushali, Tehsil Mir Ali</t>
  </si>
  <si>
    <t>329</t>
  </si>
  <si>
    <t>Ob279</t>
  </si>
  <si>
    <t>Isha, near Miranshah</t>
  </si>
  <si>
    <t>330</t>
  </si>
  <si>
    <t>Ob280</t>
  </si>
  <si>
    <t>331</t>
  </si>
  <si>
    <t>Ob281</t>
  </si>
  <si>
    <t>332</t>
  </si>
  <si>
    <t>Ob282</t>
  </si>
  <si>
    <t>Dre Nishter/Shawal</t>
  </si>
  <si>
    <t>333</t>
  </si>
  <si>
    <t>Ob283</t>
  </si>
  <si>
    <t>334</t>
  </si>
  <si>
    <t>Ob284</t>
  </si>
  <si>
    <t>335</t>
  </si>
  <si>
    <t>Ob285</t>
  </si>
  <si>
    <t>Kushhali Turkhel</t>
  </si>
  <si>
    <t>336</t>
  </si>
  <si>
    <t>Ob286</t>
  </si>
  <si>
    <t>Mammon Narai, Shuweda</t>
  </si>
  <si>
    <t>337</t>
  </si>
  <si>
    <t>Ob287</t>
  </si>
  <si>
    <t>Mana, Shawal</t>
  </si>
  <si>
    <t>338</t>
  </si>
  <si>
    <t>Ob288</t>
  </si>
  <si>
    <t>339</t>
  </si>
  <si>
    <t>Ob289</t>
  </si>
  <si>
    <t>Shnakhura, Datta Khel</t>
  </si>
  <si>
    <t>340</t>
  </si>
  <si>
    <t>Ob290</t>
  </si>
  <si>
    <t>Makai/Maki Ghar, Shawal</t>
  </si>
  <si>
    <t>341</t>
  </si>
  <si>
    <t>Ob291</t>
  </si>
  <si>
    <t>Dara, Shawal</t>
  </si>
  <si>
    <t>342</t>
  </si>
  <si>
    <t>Ob292</t>
  </si>
  <si>
    <t>Dre Nishter, Shawal</t>
  </si>
  <si>
    <t>343</t>
  </si>
  <si>
    <t>Ob293</t>
  </si>
  <si>
    <t>Degan</t>
  </si>
  <si>
    <t>344</t>
  </si>
  <si>
    <t>Ob294</t>
  </si>
  <si>
    <t>Mohammed Khel/Datta Khel</t>
  </si>
  <si>
    <t>345</t>
  </si>
  <si>
    <t>Ob295</t>
  </si>
  <si>
    <t>Mosaki - Inzar Abad, Tehsil Mir Ali</t>
  </si>
  <si>
    <t>346</t>
  </si>
  <si>
    <t>Ob296</t>
  </si>
  <si>
    <t>347</t>
  </si>
  <si>
    <t>Ob297</t>
  </si>
  <si>
    <t>Hurmaz, Teshil Mir Ali</t>
  </si>
  <si>
    <t>348</t>
  </si>
  <si>
    <t>Ob298</t>
  </si>
  <si>
    <t>Buland Khel</t>
  </si>
  <si>
    <t>349</t>
  </si>
  <si>
    <t>Ob299</t>
  </si>
  <si>
    <t>Village Ghundi Killi Daur Tappi area of Tehsil Miranshah</t>
  </si>
  <si>
    <t>350</t>
  </si>
  <si>
    <t>Ob300</t>
  </si>
  <si>
    <t>351</t>
  </si>
  <si>
    <t>Ob301</t>
  </si>
  <si>
    <t>352</t>
  </si>
  <si>
    <t>Ob302</t>
  </si>
  <si>
    <t>Noorak Mubarak Shahi area, Tehsil Mir Ali</t>
  </si>
  <si>
    <t>353</t>
  </si>
  <si>
    <t>Ob303</t>
  </si>
  <si>
    <t>Tabbi Tor Khel, Tehisl Ghulam Khan</t>
  </si>
  <si>
    <t>354</t>
  </si>
  <si>
    <t>Ob304</t>
  </si>
  <si>
    <t>Hassokhel, near Mir Ali</t>
  </si>
  <si>
    <t>355</t>
  </si>
  <si>
    <t>Ob305</t>
  </si>
  <si>
    <t>Gurbaz, Shawal</t>
  </si>
  <si>
    <t>356</t>
  </si>
  <si>
    <t>Ob306</t>
  </si>
  <si>
    <t>Lajhmarai area, Tehsil Birmal</t>
  </si>
  <si>
    <t>http://www.thebureauinvestigates.com/2013/01/03/obama-2013-pakistan-drone-strikes/#</t>
  </si>
  <si>
    <t>357</t>
  </si>
  <si>
    <t>Ob307</t>
  </si>
  <si>
    <t>Ghundi Killi, Tappi area, Tehsil Miranshah</t>
  </si>
  <si>
    <t>358</t>
  </si>
  <si>
    <t>Ob308</t>
  </si>
  <si>
    <t>Smal Narai area, Tehsil Ladha</t>
  </si>
  <si>
    <t>359</t>
  </si>
  <si>
    <t>Ob309</t>
  </si>
  <si>
    <t>Haiderkhel, near Mir Ali</t>
  </si>
  <si>
    <t>360</t>
  </si>
  <si>
    <t>Ob310</t>
  </si>
  <si>
    <t>Malangan Hassokhel, Tehsil Mir Ali</t>
  </si>
  <si>
    <t>361</t>
  </si>
  <si>
    <t>Ob311</t>
  </si>
  <si>
    <t>362</t>
  </si>
  <si>
    <t>Ob312</t>
  </si>
  <si>
    <t>Spinwam</t>
  </si>
  <si>
    <t>363</t>
  </si>
  <si>
    <t>Ob313</t>
  </si>
  <si>
    <t>364</t>
  </si>
  <si>
    <t>Ob314</t>
  </si>
  <si>
    <t>365</t>
  </si>
  <si>
    <t>Ob315</t>
  </si>
  <si>
    <t>New Adda, Tehsil Datta Khel</t>
  </si>
  <si>
    <t>366</t>
  </si>
  <si>
    <t>Ob316</t>
  </si>
  <si>
    <t>367</t>
  </si>
  <si>
    <t>Ob317</t>
  </si>
  <si>
    <t>Pobar, Tehsil Ladha</t>
  </si>
  <si>
    <t>368</t>
  </si>
  <si>
    <t>Ob318</t>
  </si>
  <si>
    <t>Qazi Kot, Tehsil Miranshah</t>
  </si>
  <si>
    <t>369</t>
  </si>
  <si>
    <t>Ob319</t>
  </si>
  <si>
    <t>Shui Khel Mandi, Tehsil Shawal</t>
  </si>
  <si>
    <t>370</t>
  </si>
  <si>
    <t>Ob320</t>
  </si>
  <si>
    <t>371</t>
  </si>
  <si>
    <t>Ob321</t>
  </si>
  <si>
    <t>Khray Chila Mossaki area of Mir Ali</t>
  </si>
  <si>
    <t>372</t>
  </si>
  <si>
    <t>Ob322</t>
  </si>
  <si>
    <t>Zoi Nair, Tehsil Shawal</t>
  </si>
  <si>
    <t>373</t>
  </si>
  <si>
    <t>Ob323</t>
  </si>
  <si>
    <t>Mossaki, Tehsil Mir Ali</t>
  </si>
  <si>
    <t>374</t>
  </si>
  <si>
    <t>Ob324</t>
  </si>
  <si>
    <t>Tabi, Tehsil Ghulam Khan</t>
  </si>
  <si>
    <t>375</t>
  </si>
  <si>
    <t>Ob325</t>
  </si>
  <si>
    <t>ShawalPalgai area, Thesil Makin</t>
  </si>
  <si>
    <t>376</t>
  </si>
  <si>
    <t>Ob326</t>
  </si>
  <si>
    <t>377</t>
  </si>
  <si>
    <t>Ob327</t>
  </si>
  <si>
    <t>Land Char Khel, Tehsil Datta Khel</t>
  </si>
  <si>
    <t>378</t>
  </si>
  <si>
    <t>Ob328</t>
  </si>
  <si>
    <t>379</t>
  </si>
  <si>
    <t>Ob329</t>
  </si>
  <si>
    <t>Dandi Darpakhel</t>
  </si>
  <si>
    <t>380</t>
  </si>
  <si>
    <t>Ob330</t>
  </si>
  <si>
    <t>Tal, Hangu District</t>
  </si>
  <si>
    <t>Khyber Pakhtunkhwa province</t>
  </si>
  <si>
    <t>381</t>
  </si>
  <si>
    <t>Ob331</t>
  </si>
  <si>
    <t>382</t>
  </si>
  <si>
    <t>Ob332</t>
  </si>
  <si>
    <t>Qutab Khel, Miranshah</t>
  </si>
  <si>
    <t>383</t>
  </si>
  <si>
    <t>Ob333</t>
  </si>
  <si>
    <t>Tabi Tolkhel or Darga Mandi</t>
  </si>
  <si>
    <t>http://www.thebureauinvestigates.com/2014/06/11/obama-2014-pakistan-drone-strikes/#</t>
  </si>
  <si>
    <t>384</t>
  </si>
  <si>
    <t>Ob334</t>
  </si>
  <si>
    <t>Darga Mandi, Dande Darpakhel or Ghulam Khan</t>
  </si>
  <si>
    <t>385</t>
  </si>
  <si>
    <t>Ob335</t>
  </si>
  <si>
    <t>Darga Mandi, Dande Darpakhel or Miranshah</t>
  </si>
  <si>
    <t>386</t>
  </si>
  <si>
    <t>Ob336</t>
  </si>
  <si>
    <t>Madakhel village, Datta Khel Tehsil</t>
  </si>
  <si>
    <t>387</t>
  </si>
  <si>
    <t>Ob337</t>
  </si>
  <si>
    <t>Saidgai, Datta Khel tehsil</t>
  </si>
  <si>
    <t>388</t>
  </si>
  <si>
    <t>Ob338</t>
  </si>
  <si>
    <t>Doga Madakhel, Datta Khel tehsil</t>
  </si>
  <si>
    <t>389</t>
  </si>
  <si>
    <t>Ob339</t>
  </si>
  <si>
    <t>Lawara Mandi village, Datta Khel tehsil</t>
  </si>
  <si>
    <t>390</t>
  </si>
  <si>
    <t>Ob340</t>
  </si>
  <si>
    <t>Alwara Mandi village, Datta Khel tehsil</t>
  </si>
  <si>
    <t>391</t>
  </si>
  <si>
    <t>Ob341</t>
  </si>
  <si>
    <t>392</t>
  </si>
  <si>
    <t>Ob342</t>
  </si>
  <si>
    <t>Kundhgar, Shawal</t>
  </si>
  <si>
    <t>393</t>
  </si>
  <si>
    <t>Ob343</t>
  </si>
  <si>
    <t>Mangrotai, Shawal</t>
  </si>
  <si>
    <t>394</t>
  </si>
  <si>
    <t>Ob344</t>
  </si>
  <si>
    <t>395</t>
  </si>
  <si>
    <t>Ob345</t>
  </si>
  <si>
    <t>Kundser, Datta Khel</t>
  </si>
  <si>
    <t>396</t>
  </si>
  <si>
    <t>Ob346</t>
  </si>
  <si>
    <t>Loman, Datta Khel</t>
  </si>
  <si>
    <t>397</t>
  </si>
  <si>
    <t>Ob347</t>
  </si>
  <si>
    <t>398</t>
  </si>
  <si>
    <t>Ob348</t>
  </si>
  <si>
    <t>399</t>
  </si>
  <si>
    <t>Ob349</t>
  </si>
  <si>
    <t>Marga, Shawal</t>
  </si>
  <si>
    <t>400</t>
  </si>
  <si>
    <t>Ob350</t>
  </si>
  <si>
    <t>Nargas village, Azam Warsak</t>
  </si>
  <si>
    <t>401</t>
  </si>
  <si>
    <t>Ob351</t>
  </si>
  <si>
    <t>Dawa Toi, Datta Khel</t>
  </si>
  <si>
    <t>402</t>
  </si>
  <si>
    <t>Ob352</t>
  </si>
  <si>
    <t>403</t>
  </si>
  <si>
    <t>Ob353</t>
  </si>
  <si>
    <t>Garga, Shawal</t>
  </si>
  <si>
    <t>404</t>
  </si>
  <si>
    <t>Ob354</t>
  </si>
  <si>
    <t>Khar Tangi, Datta Khel</t>
  </si>
  <si>
    <t>405</t>
  </si>
  <si>
    <t>Ob355</t>
  </si>
  <si>
    <t>406</t>
  </si>
  <si>
    <t>Ob356</t>
  </si>
  <si>
    <t>Kund/Kundghar village, Shawal</t>
  </si>
  <si>
    <t>407</t>
  </si>
  <si>
    <t>Ob357</t>
  </si>
  <si>
    <t>408</t>
  </si>
  <si>
    <t>Ob358</t>
  </si>
  <si>
    <t>Alwara Mandi, Datta Khel or Shawal</t>
  </si>
  <si>
    <t>http://www.thebureauinvestigates.com/2015/01/05/obama-2015-pakistan-drone-strikes/#</t>
  </si>
  <si>
    <t>409</t>
  </si>
  <si>
    <t>Ob359</t>
  </si>
  <si>
    <t>410</t>
  </si>
  <si>
    <t>Ob360</t>
  </si>
  <si>
    <t>Ladha district</t>
  </si>
  <si>
    <t>411</t>
  </si>
  <si>
    <t>Ob361</t>
  </si>
  <si>
    <t>Shahi Khel, Shawal</t>
  </si>
  <si>
    <t>412</t>
  </si>
  <si>
    <t>Ob362</t>
  </si>
  <si>
    <t>413</t>
  </si>
  <si>
    <t>Ob363</t>
  </si>
  <si>
    <t>Shabak</t>
  </si>
  <si>
    <t>414</t>
  </si>
  <si>
    <t>Ob364</t>
  </si>
  <si>
    <t>415</t>
  </si>
  <si>
    <t>Ob365</t>
  </si>
  <si>
    <t>Wara Mandi, Shawal</t>
  </si>
  <si>
    <t>416</t>
  </si>
  <si>
    <t>Ob366</t>
  </si>
  <si>
    <t>Zoy Nari, Shawal</t>
  </si>
  <si>
    <t>Ob367</t>
  </si>
  <si>
    <t>418</t>
  </si>
  <si>
    <t>Ob368</t>
  </si>
  <si>
    <t>Shawal or Datta Khel</t>
  </si>
  <si>
    <t>419</t>
  </si>
  <si>
    <t>Ob369</t>
  </si>
  <si>
    <t>Alwara Mandi area, Datta Khel</t>
  </si>
  <si>
    <t>420</t>
  </si>
  <si>
    <t>Ob370</t>
  </si>
  <si>
    <t>Karwanda village, Manzarkhel area, Dattakhel sub-division or Lawara Banga area of Shawal valley</t>
  </si>
  <si>
    <t>421</t>
  </si>
  <si>
    <t>Ob371</t>
  </si>
  <si>
    <t>Mangrooti village, Shawal valley, Datta Khel tehsil</t>
  </si>
  <si>
    <t>https://www.thebureauinvestigates.com/2016/01/11/obama-2016-pakistan-drone-strikes/#</t>
  </si>
  <si>
    <t>422</t>
  </si>
  <si>
    <t>Ob372</t>
  </si>
  <si>
    <t>Shahidano Dhand, Lower Kurram</t>
  </si>
  <si>
    <t>423</t>
  </si>
  <si>
    <t>Ob373</t>
  </si>
  <si>
    <t>Ahmad Wal</t>
  </si>
  <si>
    <t>Balochistan</t>
  </si>
  <si>
    <t>424</t>
  </si>
  <si>
    <t>T001</t>
  </si>
  <si>
    <t>425</t>
  </si>
  <si>
    <t>T002</t>
  </si>
  <si>
    <t>Zuwai</t>
  </si>
  <si>
    <t>426</t>
  </si>
  <si>
    <t>T003</t>
  </si>
  <si>
    <t>427</t>
  </si>
  <si>
    <t>T004</t>
  </si>
  <si>
    <t>Hangu district</t>
  </si>
  <si>
    <t>428</t>
  </si>
  <si>
    <t>T005</t>
  </si>
  <si>
    <t>Ghuz Ghari village</t>
  </si>
  <si>
    <t>429</t>
  </si>
  <si>
    <t>T006</t>
  </si>
  <si>
    <t xml:space="preserve">Unclear </t>
  </si>
  <si>
    <t>430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</si>
</sst>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  &quot;yyyy"/>
    <numFmt numFmtId="165" formatCode="#,##0.0"/>
    <numFmt numFmtId="166" formatCode="dd/MM/yyyy"/>
  </numFmts>
  <fonts count="14">
    <font>
      <sz val="10.0"/>
      <color rgb="FF000000"/>
      <name val="Ms sans serif"/>
    </font>
    <font>
      <b/>
      <i/>
      <sz val="10.0"/>
      <name val="Arial"/>
    </font>
    <font>
      <sz val="10.0"/>
      <name val="Arial"/>
    </font>
    <font>
      <name val="Arial"/>
    </font>
    <font>
      <u/>
      <color rgb="FF0000FF"/>
      <name val="Arial"/>
    </font>
    <font>
      <b/>
      <name val="Arial"/>
    </font>
    <font/>
    <font>
      <b/>
      <sz val="10.0"/>
      <name val="Arial"/>
    </font>
    <font>
      <b/>
      <sz val="11.0"/>
      <name val="Arial"/>
    </font>
    <font>
      <sz val="11.0"/>
      <name val="Arial"/>
    </font>
    <font>
      <b/>
      <sz val="11.0"/>
      <color rgb="FF000000"/>
      <name val="Arial"/>
    </font>
    <font>
      <u/>
      <sz val="11.0"/>
      <color rgb="FF0000FF"/>
      <name val="Arial"/>
    </font>
    <font>
      <u/>
      <sz val="11.0"/>
      <color rgb="FF0000FF"/>
      <name val="Arial"/>
    </font>
    <font>
      <sz val="11.0"/>
      <color rgb="FF000000"/>
      <name val="Arial"/>
    </font>
  </fonts>
  <fills count="4">
    <fill>
      <patternFill patternType="none"/>
    </fill>
    <fill>
      <patternFill patternType="lightGray"/>
    </fill>
    <fill>
      <patternFill patternType="solid">
        <fgColor rgb="FFC0C0C0"/>
        <bgColor rgb="FFC0C0C0"/>
      </patternFill>
    </fill>
    <fill>
      <patternFill patternType="solid">
        <fgColor rgb="FFFFFFFF"/>
        <bgColor rgb="FFFFFFFF"/>
      </patternFill>
    </fill>
  </fills>
  <borders count="10">
    <border/>
    <border>
      <bottom style="thin">
        <color rgb="FF000000"/>
      </bottom>
    </border>
    <border>
      <top style="thin">
        <color rgb="FF000000"/>
      </top>
      <bottom style="thin">
        <color rgb="FF000000"/>
      </bottom>
    </border>
    <border>
      <top style="thin">
        <color rgb="FF000000"/>
      </top>
    </border>
    <border>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3" numFmtId="0" xfId="0" applyAlignment="1" applyFont="1">
      <alignment shrinkToFit="0" vertical="center" wrapText="1"/>
    </xf>
    <xf borderId="0" fillId="0" fontId="4"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5" numFmtId="0" xfId="0" applyAlignment="1" applyFont="1">
      <alignment shrinkToFit="0" vertical="center" wrapText="1"/>
    </xf>
    <xf borderId="1" fillId="0" fontId="5" numFmtId="0" xfId="0" applyAlignment="1" applyBorder="1" applyFont="1">
      <alignment shrinkToFit="0" vertical="center" wrapText="1"/>
    </xf>
    <xf borderId="1" fillId="0" fontId="3" numFmtId="0" xfId="0" applyAlignment="1" applyBorder="1" applyFont="1">
      <alignment readingOrder="0" shrinkToFit="0" vertical="center" wrapText="1"/>
    </xf>
    <xf borderId="1" fillId="0" fontId="6" numFmtId="0" xfId="0" applyBorder="1" applyFont="1"/>
    <xf borderId="1" fillId="0" fontId="5" numFmtId="0" xfId="0" applyAlignment="1" applyBorder="1" applyFont="1">
      <alignment readingOrder="0" shrinkToFit="0" vertical="center" wrapText="1"/>
    </xf>
    <xf borderId="1" fillId="0" fontId="3" numFmtId="0" xfId="0" applyAlignment="1" applyBorder="1" applyFont="1">
      <alignment shrinkToFit="0" vertical="center" wrapText="1"/>
    </xf>
    <xf borderId="2" fillId="0" fontId="7"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2" fillId="0" fontId="6" numFmtId="0" xfId="0" applyBorder="1" applyFont="1"/>
    <xf borderId="3" fillId="0" fontId="7" numFmtId="0" xfId="0" applyAlignment="1" applyBorder="1" applyFont="1">
      <alignment readingOrder="0" shrinkToFit="0" vertical="center" wrapText="1"/>
    </xf>
    <xf borderId="3" fillId="0" fontId="2" numFmtId="0" xfId="0" applyAlignment="1" applyBorder="1" applyFont="1">
      <alignment readingOrder="0" shrinkToFit="0" vertical="center" wrapText="1"/>
    </xf>
    <xf borderId="3" fillId="0" fontId="6" numFmtId="0" xfId="0" applyBorder="1" applyFont="1"/>
    <xf borderId="4" fillId="0" fontId="8" numFmtId="164" xfId="0" applyAlignment="1" applyBorder="1" applyFont="1" applyNumberFormat="1">
      <alignment horizontal="center" shrinkToFit="0" vertical="center" wrapText="1"/>
    </xf>
    <xf borderId="1" fillId="0" fontId="8" numFmtId="0" xfId="0" applyAlignment="1" applyBorder="1" applyFont="1">
      <alignment horizontal="center" readingOrder="0" shrinkToFit="0" vertical="center" wrapText="1"/>
    </xf>
    <xf borderId="1" fillId="0" fontId="8" numFmtId="0" xfId="0" applyAlignment="1" applyBorder="1" applyFont="1">
      <alignment horizontal="center" shrinkToFit="0" vertical="center" wrapText="1"/>
    </xf>
    <xf borderId="5" fillId="0" fontId="8" numFmtId="164" xfId="0" applyAlignment="1" applyBorder="1" applyFont="1" applyNumberFormat="1">
      <alignment horizontal="center" readingOrder="0" shrinkToFit="0" vertical="center" wrapText="1"/>
    </xf>
    <xf borderId="0" fillId="0" fontId="9" numFmtId="3" xfId="0" applyAlignment="1" applyFont="1" applyNumberFormat="1">
      <alignment horizontal="center" shrinkToFit="0" vertical="center" wrapText="1"/>
    </xf>
    <xf borderId="6" fillId="0" fontId="8" numFmtId="164" xfId="0" applyAlignment="1" applyBorder="1" applyFont="1" applyNumberFormat="1">
      <alignment horizontal="center" readingOrder="0" shrinkToFit="0" vertical="center" wrapText="1"/>
    </xf>
    <xf borderId="3" fillId="0" fontId="9" numFmtId="3" xfId="0" applyAlignment="1" applyBorder="1" applyFont="1" applyNumberFormat="1">
      <alignment horizontal="center" shrinkToFit="0" vertical="center" wrapText="1"/>
    </xf>
    <xf borderId="0" fillId="0" fontId="9" numFmtId="164" xfId="0" applyAlignment="1" applyFont="1" applyNumberFormat="1">
      <alignment horizontal="center" shrinkToFit="0" vertical="center" wrapText="1"/>
    </xf>
    <xf borderId="0" fillId="0" fontId="9" numFmtId="0" xfId="0" applyAlignment="1" applyFont="1">
      <alignment horizontal="center" shrinkToFit="0" vertical="center" wrapText="1"/>
    </xf>
    <xf borderId="4" fillId="0" fontId="8" numFmtId="0" xfId="0" applyAlignment="1" applyBorder="1" applyFont="1">
      <alignment horizontal="center" readingOrder="0" shrinkToFit="0" vertical="center" wrapText="1"/>
    </xf>
    <xf borderId="5" fillId="0" fontId="8" numFmtId="0" xfId="0" applyAlignment="1" applyBorder="1" applyFont="1">
      <alignment horizontal="left" readingOrder="0" shrinkToFit="0" vertical="center" wrapText="1"/>
    </xf>
    <xf borderId="6" fillId="0" fontId="8" numFmtId="0" xfId="0" applyAlignment="1" applyBorder="1" applyFont="1">
      <alignment horizontal="left" readingOrder="0" shrinkToFit="0" vertical="center" wrapText="1"/>
    </xf>
    <xf borderId="3" fillId="0" fontId="9" numFmtId="9" xfId="0" applyAlignment="1" applyBorder="1" applyFont="1" applyNumberFormat="1">
      <alignment horizontal="center" shrinkToFit="0" vertical="center" wrapText="1"/>
    </xf>
    <xf borderId="0" fillId="0" fontId="9" numFmtId="9" xfId="0" applyAlignment="1" applyFont="1" applyNumberFormat="1">
      <alignment horizontal="center" shrinkToFit="0" vertical="center" wrapText="1"/>
    </xf>
    <xf borderId="0" fillId="0" fontId="8" numFmtId="0" xfId="0" applyAlignment="1" applyFont="1">
      <alignment horizontal="left" readingOrder="0" shrinkToFit="0" vertical="center" wrapText="1"/>
    </xf>
    <xf borderId="1" fillId="0" fontId="8" numFmtId="3" xfId="0" applyAlignment="1" applyBorder="1" applyFont="1" applyNumberFormat="1">
      <alignment horizontal="center" readingOrder="0" shrinkToFit="0" vertical="center" wrapText="1"/>
    </xf>
    <xf borderId="0" fillId="0" fontId="9" numFmtId="3" xfId="0" applyAlignment="1" applyFont="1" applyNumberFormat="1">
      <alignment horizontal="center" readingOrder="0" shrinkToFit="0" vertical="center" wrapText="1"/>
    </xf>
    <xf borderId="0" fillId="0" fontId="9" numFmtId="10" xfId="0" applyAlignment="1" applyFont="1" applyNumberFormat="1">
      <alignment horizontal="center" shrinkToFit="0" vertical="center" wrapText="1"/>
    </xf>
    <xf borderId="0" fillId="0" fontId="9" numFmtId="165" xfId="0" applyAlignment="1" applyFont="1" applyNumberFormat="1">
      <alignment horizontal="center" shrinkToFit="0" vertical="center" wrapText="1"/>
    </xf>
    <xf borderId="0" fillId="0" fontId="9" numFmtId="3" xfId="0" applyAlignment="1" applyFont="1" applyNumberFormat="1">
      <alignment horizontal="left" readingOrder="0" shrinkToFit="0" vertical="center" wrapText="1"/>
    </xf>
    <xf borderId="0" fillId="0" fontId="8" numFmtId="164" xfId="0" applyAlignment="1" applyFont="1" applyNumberFormat="1">
      <alignment horizontal="center" readingOrder="0" shrinkToFit="0" vertical="center" wrapText="1"/>
    </xf>
    <xf borderId="0" fillId="0" fontId="9" numFmtId="4" xfId="0" applyAlignment="1" applyFont="1" applyNumberFormat="1">
      <alignment horizontal="center" shrinkToFit="0" vertical="center" wrapText="1"/>
    </xf>
    <xf borderId="7" fillId="2" fontId="10" numFmtId="49" xfId="0" applyAlignment="1" applyBorder="1" applyFill="1" applyFont="1" applyNumberFormat="1">
      <alignment horizontal="center" readingOrder="0" shrinkToFit="0" vertical="center" wrapText="1"/>
    </xf>
    <xf borderId="7" fillId="2" fontId="10" numFmtId="166" xfId="0" applyAlignment="1" applyBorder="1" applyFont="1" applyNumberFormat="1">
      <alignment horizontal="center" shrinkToFit="0" vertical="center" wrapText="1"/>
    </xf>
    <xf borderId="7" fillId="2" fontId="10" numFmtId="49" xfId="0" applyAlignment="1" applyBorder="1" applyFont="1" applyNumberFormat="1">
      <alignment horizontal="center" readingOrder="0" shrinkToFit="0" vertical="center" wrapText="1"/>
    </xf>
    <xf borderId="7" fillId="2" fontId="10" numFmtId="0" xfId="0" applyAlignment="1" applyBorder="1" applyFont="1">
      <alignment horizontal="center" shrinkToFit="0" vertical="center" wrapText="1"/>
    </xf>
    <xf borderId="7" fillId="2" fontId="10" numFmtId="3" xfId="0" applyAlignment="1" applyBorder="1" applyFont="1" applyNumberFormat="1">
      <alignment horizontal="center" readingOrder="0" shrinkToFit="0" vertical="center" wrapText="1"/>
    </xf>
    <xf borderId="8" fillId="2" fontId="10" numFmtId="3" xfId="0" applyAlignment="1" applyBorder="1" applyFont="1" applyNumberFormat="1">
      <alignment horizontal="center" readingOrder="0" shrinkToFit="0" vertical="center" wrapText="1"/>
    </xf>
    <xf borderId="9" fillId="2" fontId="10" numFmtId="3" xfId="0" applyAlignment="1" applyBorder="1" applyFont="1" applyNumberFormat="1">
      <alignment horizontal="center" readingOrder="0" shrinkToFit="0" vertical="center" wrapText="1"/>
    </xf>
    <xf borderId="8" fillId="2" fontId="10" numFmtId="49" xfId="0" applyAlignment="1" applyBorder="1" applyFont="1" applyNumberFormat="1">
      <alignment horizontal="center" readingOrder="0" shrinkToFit="0" vertical="center" wrapText="1"/>
    </xf>
    <xf borderId="9" fillId="0" fontId="9" numFmtId="49" xfId="0" applyAlignment="1" applyBorder="1" applyFont="1" applyNumberFormat="1">
      <alignment horizontal="center" readingOrder="0" shrinkToFit="0" vertical="center" wrapText="1"/>
    </xf>
    <xf borderId="9" fillId="0" fontId="9" numFmtId="166" xfId="0" applyAlignment="1" applyBorder="1" applyFont="1" applyNumberFormat="1">
      <alignment horizontal="center" readingOrder="0" shrinkToFit="0" vertical="center" wrapText="1"/>
    </xf>
    <xf borderId="9" fillId="0" fontId="9" numFmtId="49" xfId="0" applyAlignment="1" applyBorder="1" applyFont="1" applyNumberFormat="1">
      <alignment horizontal="center" readingOrder="0" shrinkToFit="0" vertical="center" wrapText="1"/>
    </xf>
    <xf borderId="9" fillId="0" fontId="9" numFmtId="0" xfId="0" applyAlignment="1" applyBorder="1" applyFont="1">
      <alignment horizontal="center" readingOrder="0" shrinkToFit="0" vertical="center" wrapText="1"/>
    </xf>
    <xf borderId="9" fillId="0" fontId="9" numFmtId="3" xfId="0" applyAlignment="1" applyBorder="1" applyFont="1" applyNumberFormat="1">
      <alignment horizontal="center" readingOrder="0" shrinkToFit="0" vertical="center" wrapText="1"/>
    </xf>
    <xf borderId="9" fillId="0" fontId="11" numFmtId="3" xfId="0" applyAlignment="1" applyBorder="1" applyFont="1" applyNumberFormat="1">
      <alignment horizontal="center" readingOrder="0" shrinkToFit="0" vertical="center" wrapText="0"/>
    </xf>
    <xf borderId="9" fillId="0" fontId="12" numFmtId="3" xfId="0" applyAlignment="1" applyBorder="1" applyFont="1" applyNumberFormat="1">
      <alignment horizontal="center" readingOrder="0" shrinkToFit="0" vertical="center" wrapText="1"/>
    </xf>
    <xf borderId="0" fillId="0" fontId="9" numFmtId="49" xfId="0" applyAlignment="1" applyFont="1" applyNumberFormat="1">
      <alignment horizontal="center" shrinkToFit="0" vertical="center" wrapText="1"/>
    </xf>
    <xf borderId="9" fillId="0" fontId="9" numFmtId="49" xfId="0" applyAlignment="1" applyBorder="1" applyFont="1" applyNumberFormat="1">
      <alignment horizontal="center" shrinkToFit="0" vertical="center" wrapText="1"/>
    </xf>
    <xf borderId="9" fillId="0" fontId="9" numFmtId="3" xfId="0" applyAlignment="1" applyBorder="1" applyFont="1" applyNumberFormat="1">
      <alignment horizontal="center" readingOrder="0" shrinkToFit="0" vertical="center" wrapText="0"/>
    </xf>
    <xf borderId="0" fillId="3" fontId="13" numFmtId="49" xfId="0" applyAlignment="1" applyFill="1" applyFont="1" applyNumberFormat="1">
      <alignment horizontal="center" readingOrder="0" shrinkToFit="0" vertical="center" wrapText="1"/>
    </xf>
    <xf borderId="0" fillId="0" fontId="9" numFmtId="166" xfId="0" applyAlignment="1" applyFont="1" applyNumberFormat="1">
      <alignment horizontal="center" readingOrder="0" shrinkToFit="0" vertical="center" wrapText="1"/>
    </xf>
    <xf borderId="0" fillId="0" fontId="9" numFmtId="0" xfId="0" applyAlignment="1" applyFont="1">
      <alignment horizontal="center" readingOrder="0" shrinkToFit="0" vertical="center" wrapText="1"/>
    </xf>
    <xf borderId="0" fillId="0" fontId="9" numFmtId="3" xfId="0" applyAlignment="1" applyFont="1" applyNumberFormat="1">
      <alignment horizontal="center" readingOrder="0" shrinkToFit="0" vertical="center" wrapText="0"/>
    </xf>
    <xf borderId="0" fillId="0" fontId="9" numFmtId="49" xfId="0" applyAlignment="1" applyFont="1" applyNumberForma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chartsheet" Target="chartsheets/sheet6.xml"/><Relationship Id="rId10" Type="http://schemas.openxmlformats.org/officeDocument/2006/relationships/chartsheet" Target="chartsheets/sheet5.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chartsheet" Target="chartsheets/sheet4.xml"/><Relationship Id="rId5" Type="http://schemas.openxmlformats.org/officeDocument/2006/relationships/worksheet" Target="worksheets/sheet3.xml"/><Relationship Id="rId6" Type="http://schemas.openxmlformats.org/officeDocument/2006/relationships/chartsheet" Target="chartsheets/sheet1.xml"/><Relationship Id="rId7" Type="http://schemas.openxmlformats.org/officeDocument/2006/relationships/chartsheet" Target="chartsheets/sheet2.xml"/><Relationship Id="rId8" Type="http://schemas.openxmlformats.org/officeDocument/2006/relationships/chartsheet" Target="chart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Pakistan: CIA drone strikes, 2004 to present</a:t>
            </a:r>
          </a:p>
        </c:rich>
      </c:tx>
      <c:overlay val="0"/>
    </c:title>
    <c:plotArea>
      <c:layout/>
      <c:barChart>
        <c:barDir val="col"/>
        <c:ser>
          <c:idx val="0"/>
          <c:order val="0"/>
          <c:tx>
            <c:strRef>
              <c:f>'Summary tables and casualty rat'!$B$1</c:f>
            </c:strRef>
          </c:tx>
          <c:spPr>
            <a:solidFill>
              <a:srgbClr val="3366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 tables and casualty rat'!$A$2:$A$15</c:f>
            </c:strRef>
          </c:cat>
          <c:val>
            <c:numRef>
              <c:f>'Summary tables and casualty rat'!$B$2:$B$15</c:f>
              <c:numCache/>
            </c:numRef>
          </c:val>
        </c:ser>
        <c:axId val="1810563453"/>
        <c:axId val="737883192"/>
      </c:barChart>
      <c:catAx>
        <c:axId val="1810563453"/>
        <c:scaling>
          <c:orientation val="minMax"/>
        </c:scaling>
        <c:delete val="0"/>
        <c:axPos val="b"/>
        <c:title>
          <c:tx>
            <c:rich>
              <a:bodyPr/>
              <a:lstStyle/>
              <a:p>
                <a:pPr lvl="0">
                  <a:defRPr b="0" i="1" sz="1400">
                    <a:solidFill>
                      <a:srgbClr val="222222"/>
                    </a:solidFill>
                    <a:latin typeface="Roboto"/>
                  </a:defRPr>
                </a:pPr>
                <a:r>
                  <a:rPr b="0" i="1" sz="1400">
                    <a:solidFill>
                      <a:srgbClr val="222222"/>
                    </a:solidFill>
                    <a:latin typeface="Roboto"/>
                  </a:rPr>
                  <a:t>Source: The Bureau of Investigative Journalism (TBIJ.com)</a:t>
                </a:r>
              </a:p>
            </c:rich>
          </c:tx>
          <c:overlay val="0"/>
        </c:title>
        <c:numFmt formatCode="General" sourceLinked="1"/>
        <c:majorTickMark val="none"/>
        <c:minorTickMark val="none"/>
        <c:spPr/>
        <c:txPr>
          <a:bodyPr/>
          <a:lstStyle/>
          <a:p>
            <a:pPr lvl="0">
              <a:defRPr b="0">
                <a:solidFill>
                  <a:srgbClr val="000000"/>
                </a:solidFill>
                <a:latin typeface="Roboto"/>
              </a:defRPr>
            </a:pPr>
          </a:p>
        </c:txPr>
        <c:crossAx val="737883192"/>
      </c:catAx>
      <c:valAx>
        <c:axId val="7378831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810563453"/>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Pakistan: minimum people killed in CIA drone strikes, 2004 to present</a:t>
            </a:r>
          </a:p>
        </c:rich>
      </c:tx>
      <c:overlay val="0"/>
    </c:title>
    <c:plotArea>
      <c:layout/>
      <c:barChart>
        <c:barDir val="col"/>
        <c:ser>
          <c:idx val="0"/>
          <c:order val="0"/>
          <c:tx>
            <c:strRef>
              <c:f>'Summary tables and casualty rat'!$C$1</c:f>
            </c:strRef>
          </c:tx>
          <c:spPr>
            <a:solidFill>
              <a:srgbClr val="38761D"/>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 tables and casualty rat'!$A$2:$A$15</c:f>
            </c:strRef>
          </c:cat>
          <c:val>
            <c:numRef>
              <c:f>'Summary tables and casualty rat'!$C$2:$C$15</c:f>
              <c:numCache/>
            </c:numRef>
          </c:val>
        </c:ser>
        <c:axId val="895560612"/>
        <c:axId val="22851792"/>
      </c:barChart>
      <c:catAx>
        <c:axId val="895560612"/>
        <c:scaling>
          <c:orientation val="minMax"/>
        </c:scaling>
        <c:delete val="0"/>
        <c:axPos val="b"/>
        <c:title>
          <c:tx>
            <c:rich>
              <a:bodyPr/>
              <a:lstStyle/>
              <a:p>
                <a:pPr lvl="0">
                  <a:defRPr b="0" i="1" sz="1400">
                    <a:solidFill>
                      <a:srgbClr val="222222"/>
                    </a:solidFill>
                    <a:latin typeface="Roboto"/>
                  </a:defRPr>
                </a:pPr>
                <a:r>
                  <a:rPr b="0" i="1" sz="1400">
                    <a:solidFill>
                      <a:srgbClr val="222222"/>
                    </a:solidFill>
                    <a:latin typeface="Roboto"/>
                  </a:rPr>
                  <a:t>Source: The Bureau of Investigative Journalism (TBIJ.com)</a:t>
                </a:r>
              </a:p>
            </c:rich>
          </c:tx>
          <c:overlay val="0"/>
        </c:title>
        <c:numFmt formatCode="General" sourceLinked="1"/>
        <c:majorTickMark val="none"/>
        <c:minorTickMark val="none"/>
        <c:spPr/>
        <c:txPr>
          <a:bodyPr/>
          <a:lstStyle/>
          <a:p>
            <a:pPr lvl="0">
              <a:defRPr b="0">
                <a:solidFill>
                  <a:srgbClr val="000000"/>
                </a:solidFill>
                <a:latin typeface="Roboto"/>
              </a:defRPr>
            </a:pPr>
          </a:p>
        </c:txPr>
        <c:crossAx val="22851792"/>
      </c:catAx>
      <c:valAx>
        <c:axId val="228517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895560612"/>
      </c:valAx>
    </c:plotArea>
    <c:legend>
      <c:legendPos val="r"/>
      <c:overlay val="0"/>
      <c:txPr>
        <a:bodyPr/>
        <a:lstStyle/>
        <a:p>
          <a:pPr lvl="0">
            <a:defRPr b="0">
              <a:solidFill>
                <a:srgbClr val="000000"/>
              </a:solidFill>
              <a:latin typeface="Roboto"/>
            </a:defRPr>
          </a:pPr>
        </a:p>
      </c:txPr>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Pakistan: minimum civilians killed in CIA drone strikes, 2004 to present</a:t>
            </a:r>
          </a:p>
        </c:rich>
      </c:tx>
      <c:overlay val="0"/>
    </c:title>
    <c:plotArea>
      <c:layout/>
      <c:barChart>
        <c:barDir val="col"/>
        <c:ser>
          <c:idx val="0"/>
          <c:order val="0"/>
          <c:tx>
            <c:strRef>
              <c:f>'Summary tables and casualty rat'!$E$1</c:f>
            </c:strRef>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 tables and casualty rat'!$A$2:$A$15</c:f>
            </c:strRef>
          </c:cat>
          <c:val>
            <c:numRef>
              <c:f>'Summary tables and casualty rat'!$E$2:$E$15</c:f>
              <c:numCache/>
            </c:numRef>
          </c:val>
        </c:ser>
        <c:axId val="625166512"/>
        <c:axId val="64865010"/>
      </c:barChart>
      <c:catAx>
        <c:axId val="625166512"/>
        <c:scaling>
          <c:orientation val="minMax"/>
        </c:scaling>
        <c:delete val="0"/>
        <c:axPos val="b"/>
        <c:title>
          <c:tx>
            <c:rich>
              <a:bodyPr/>
              <a:lstStyle/>
              <a:p>
                <a:pPr lvl="0">
                  <a:defRPr b="0" i="1" sz="1400">
                    <a:solidFill>
                      <a:srgbClr val="222222"/>
                    </a:solidFill>
                    <a:latin typeface="Roboto"/>
                  </a:defRPr>
                </a:pPr>
                <a:r>
                  <a:rPr b="0" i="1" sz="1400">
                    <a:solidFill>
                      <a:srgbClr val="222222"/>
                    </a:solidFill>
                    <a:latin typeface="Roboto"/>
                  </a:rPr>
                  <a:t>Source: The Bureau of Investigative Journalism (TBIJ.com)</a:t>
                </a:r>
              </a:p>
            </c:rich>
          </c:tx>
          <c:overlay val="0"/>
        </c:title>
        <c:numFmt formatCode="General" sourceLinked="1"/>
        <c:majorTickMark val="none"/>
        <c:minorTickMark val="none"/>
        <c:spPr/>
        <c:txPr>
          <a:bodyPr/>
          <a:lstStyle/>
          <a:p>
            <a:pPr lvl="0">
              <a:defRPr b="0">
                <a:solidFill>
                  <a:srgbClr val="000000"/>
                </a:solidFill>
                <a:latin typeface="Roboto"/>
              </a:defRPr>
            </a:pPr>
          </a:p>
        </c:txPr>
        <c:crossAx val="64865010"/>
      </c:catAx>
      <c:valAx>
        <c:axId val="648650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625166512"/>
      </c:valAx>
    </c:plotArea>
    <c:legend>
      <c:legendPos val="r"/>
      <c:overlay val="0"/>
      <c:txPr>
        <a:bodyPr/>
        <a:lstStyle/>
        <a:p>
          <a:pPr lvl="0">
            <a:defRPr b="0">
              <a:solidFill>
                <a:srgbClr val="000000"/>
              </a:solidFill>
              <a:latin typeface="Roboto"/>
            </a:defRPr>
          </a:pPr>
        </a:p>
      </c:txPr>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Pakistan: US strikes and people killed, 2004 to present</a:t>
            </a:r>
          </a:p>
        </c:rich>
      </c:tx>
      <c:overlay val="0"/>
    </c:title>
    <c:plotArea>
      <c:layout/>
      <c:lineChart>
        <c:ser>
          <c:idx val="0"/>
          <c:order val="0"/>
          <c:tx>
            <c:strRef>
              <c:f>'Summary tables and casualty rat'!$B$1</c:f>
            </c:strRef>
          </c:tx>
          <c:spPr>
            <a:ln cmpd="sng" w="9525">
              <a:solidFill>
                <a:srgbClr val="3366CC"/>
              </a:solidFill>
            </a:ln>
          </c:spPr>
          <c:marker>
            <c:symbol val="circle"/>
            <c:size val="2"/>
            <c:spPr>
              <a:solidFill>
                <a:srgbClr val="3366CC"/>
              </a:solidFill>
              <a:ln cmpd="sng">
                <a:solidFill>
                  <a:srgbClr val="3366CC"/>
                </a:solidFill>
              </a:ln>
            </c:spPr>
          </c:marker>
          <c:cat>
            <c:strRef>
              <c:f>'Summary tables and casualty rat'!$A$2:$A$15</c:f>
            </c:strRef>
          </c:cat>
          <c:val>
            <c:numRef>
              <c:f>'Summary tables and casualty rat'!$B$2:$B$15</c:f>
              <c:numCache/>
            </c:numRef>
          </c:val>
          <c:smooth val="0"/>
        </c:ser>
        <c:ser>
          <c:idx val="1"/>
          <c:order val="1"/>
          <c:tx>
            <c:strRef>
              <c:f>'Summary tables and casualty rat'!$C$1</c:f>
            </c:strRef>
          </c:tx>
          <c:spPr>
            <a:ln cmpd="sng" w="9525">
              <a:solidFill>
                <a:srgbClr val="DC3912"/>
              </a:solidFill>
            </a:ln>
          </c:spPr>
          <c:marker>
            <c:symbol val="circle"/>
            <c:size val="2"/>
            <c:spPr>
              <a:solidFill>
                <a:srgbClr val="DC3912"/>
              </a:solidFill>
              <a:ln cmpd="sng">
                <a:solidFill>
                  <a:srgbClr val="DC3912"/>
                </a:solidFill>
              </a:ln>
            </c:spPr>
          </c:marker>
          <c:cat>
            <c:strRef>
              <c:f>'Summary tables and casualty rat'!$A$2:$A$15</c:f>
            </c:strRef>
          </c:cat>
          <c:val>
            <c:numRef>
              <c:f>'Summary tables and casualty rat'!$C$2:$C$15</c:f>
              <c:numCache/>
            </c:numRef>
          </c:val>
          <c:smooth val="0"/>
        </c:ser>
        <c:axId val="1526999828"/>
        <c:axId val="895634674"/>
      </c:lineChart>
      <c:catAx>
        <c:axId val="152699982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Hover over each data point to see the corresponding value.        Source: The Bureau of Investigative Journalism (TBIJ.com) </a:t>
                </a:r>
              </a:p>
            </c:rich>
          </c:tx>
          <c:overlay val="0"/>
        </c:title>
        <c:numFmt formatCode="General" sourceLinked="1"/>
        <c:majorTickMark val="none"/>
        <c:minorTickMark val="none"/>
        <c:spPr/>
        <c:txPr>
          <a:bodyPr/>
          <a:lstStyle/>
          <a:p>
            <a:pPr lvl="0">
              <a:defRPr b="0">
                <a:solidFill>
                  <a:srgbClr val="000000"/>
                </a:solidFill>
                <a:latin typeface="Roboto"/>
              </a:defRPr>
            </a:pPr>
          </a:p>
        </c:txPr>
        <c:crossAx val="895634674"/>
      </c:catAx>
      <c:valAx>
        <c:axId val="8956346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26999828"/>
      </c:valAx>
    </c:plotArea>
    <c:legend>
      <c:legendPos val="r"/>
      <c:overlay val="0"/>
      <c:txPr>
        <a:bodyPr/>
        <a:lstStyle/>
        <a:p>
          <a:pPr lvl="0">
            <a:defRPr b="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Pakistan: CIA drone strikes by president</a:t>
            </a:r>
          </a:p>
        </c:rich>
      </c:tx>
      <c:overlay val="0"/>
    </c:title>
    <c:plotArea>
      <c:layout/>
      <c:barChart>
        <c:barDir val="col"/>
        <c:ser>
          <c:idx val="0"/>
          <c:order val="0"/>
          <c:tx>
            <c:strRef>
              <c:f>'Summary tables and casualty rat'!$B$19</c:f>
            </c:strRef>
          </c:tx>
          <c:spPr>
            <a:solidFill>
              <a:srgbClr val="3366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 tables and casualty rat'!$A$20:$A$22</c:f>
            </c:strRef>
          </c:cat>
          <c:val>
            <c:numRef>
              <c:f>'Summary tables and casualty rat'!$B$20:$B$22</c:f>
              <c:numCache/>
            </c:numRef>
          </c:val>
        </c:ser>
        <c:ser>
          <c:idx val="1"/>
          <c:order val="1"/>
          <c:tx>
            <c:strRef>
              <c:f>'Summary tables and casualty rat'!$C$19</c:f>
            </c:strRef>
          </c:tx>
          <c:spPr>
            <a:solidFill>
              <a:srgbClr val="DC391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 tables and casualty rat'!$A$20:$A$22</c:f>
            </c:strRef>
          </c:cat>
          <c:val>
            <c:numRef>
              <c:f>'Summary tables and casualty rat'!$C$20:$C$22</c:f>
              <c:numCache/>
            </c:numRef>
          </c:val>
        </c:ser>
        <c:axId val="1534037016"/>
        <c:axId val="1502348618"/>
      </c:barChart>
      <c:catAx>
        <c:axId val="1534037016"/>
        <c:scaling>
          <c:orientation val="minMax"/>
        </c:scaling>
        <c:delete val="0"/>
        <c:axPos val="b"/>
        <c:title>
          <c:tx>
            <c:rich>
              <a:bodyPr/>
              <a:lstStyle/>
              <a:p>
                <a:pPr lvl="0">
                  <a:defRPr b="0" i="1" sz="1400">
                    <a:solidFill>
                      <a:srgbClr val="222222"/>
                    </a:solidFill>
                    <a:latin typeface="Roboto"/>
                  </a:defRPr>
                </a:pPr>
                <a:r>
                  <a:rPr b="0" i="1" sz="1400">
                    <a:solidFill>
                      <a:srgbClr val="222222"/>
                    </a:solidFill>
                    <a:latin typeface="Roboto"/>
                  </a:rPr>
                  <a:t>Source: The Bureau of Investigative Journalism (TBIJ.com)</a:t>
                </a:r>
              </a:p>
            </c:rich>
          </c:tx>
          <c:overlay val="0"/>
        </c:title>
        <c:numFmt formatCode="General" sourceLinked="1"/>
        <c:majorTickMark val="none"/>
        <c:minorTickMark val="none"/>
        <c:spPr/>
        <c:txPr>
          <a:bodyPr/>
          <a:lstStyle/>
          <a:p>
            <a:pPr lvl="0">
              <a:defRPr b="0">
                <a:solidFill>
                  <a:srgbClr val="000000"/>
                </a:solidFill>
                <a:latin typeface="Roboto"/>
              </a:defRPr>
            </a:pPr>
          </a:p>
        </c:txPr>
        <c:crossAx val="1502348618"/>
      </c:catAx>
      <c:valAx>
        <c:axId val="15023486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34037016"/>
      </c:valAx>
    </c:plotArea>
    <c:legend>
      <c:legendPos val="r"/>
      <c:overlay val="0"/>
      <c:txPr>
        <a:bodyPr/>
        <a:lstStyle/>
        <a:p>
          <a:pPr lvl="0">
            <a:defRPr b="0">
              <a:solidFill>
                <a:srgbClr val="000000"/>
              </a:solidFill>
              <a:latin typeface="Roboto"/>
            </a:defRPr>
          </a:pPr>
        </a:p>
      </c:txPr>
    </c:legend>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Pakistan: casualty rates for CIA drone strikes, 2004 to present (people killed per strike)</a:t>
            </a:r>
          </a:p>
        </c:rich>
      </c:tx>
      <c:overlay val="0"/>
    </c:title>
    <c:plotArea>
      <c:layout/>
      <c:barChart>
        <c:barDir val="col"/>
        <c:ser>
          <c:idx val="0"/>
          <c:order val="0"/>
          <c:tx>
            <c:strRef>
              <c:f>'Summary tables and casualty rat'!$B$26</c:f>
            </c:strRef>
          </c:tx>
          <c:spPr>
            <a:solidFill>
              <a:srgbClr val="3366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 tables and casualty rat'!$A$27:$A$28,'Summary tables and casualty rat'!$A$30:$A$40)</c:f>
            </c:strRef>
          </c:cat>
          <c:val>
            <c:numRef>
              <c:f>('Summary tables and casualty rat'!$B$27:$B$28,'Summary tables and casualty rat'!$B$30:$B$40)</c:f>
              <c:numCache/>
            </c:numRef>
          </c:val>
        </c:ser>
        <c:ser>
          <c:idx val="1"/>
          <c:order val="1"/>
          <c:tx>
            <c:strRef>
              <c:f>'Summary tables and casualty rat'!$C$26</c:f>
            </c:strRef>
          </c:tx>
          <c:spPr>
            <a:solidFill>
              <a:srgbClr val="DC391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 tables and casualty rat'!$A$27:$A$28,'Summary tables and casualty rat'!$A$30:$A$40)</c:f>
            </c:strRef>
          </c:cat>
          <c:val>
            <c:numRef>
              <c:f>('Summary tables and casualty rat'!$C$27:$C$28,'Summary tables and casualty rat'!$C$30:$C$40)</c:f>
              <c:numCache/>
            </c:numRef>
          </c:val>
        </c:ser>
        <c:axId val="686036136"/>
        <c:axId val="106430945"/>
      </c:barChart>
      <c:catAx>
        <c:axId val="686036136"/>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Note: 2006 data has been excluded as an attack in October that year, which killed at least 80 people, distorted the graphic.                      Source: The Bureau of Investigative Journalism (TBIJ.com)</a:t>
                </a:r>
              </a:p>
            </c:rich>
          </c:tx>
          <c:overlay val="0"/>
        </c:title>
        <c:numFmt formatCode="General" sourceLinked="1"/>
        <c:majorTickMark val="none"/>
        <c:minorTickMark val="none"/>
        <c:spPr/>
        <c:txPr>
          <a:bodyPr/>
          <a:lstStyle/>
          <a:p>
            <a:pPr lvl="0">
              <a:defRPr b="0">
                <a:solidFill>
                  <a:srgbClr val="000000"/>
                </a:solidFill>
                <a:latin typeface="Roboto"/>
              </a:defRPr>
            </a:pPr>
          </a:p>
        </c:txPr>
        <c:crossAx val="106430945"/>
      </c:catAx>
      <c:valAx>
        <c:axId val="1064309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686036136"/>
      </c:valAx>
    </c:plotArea>
    <c:legend>
      <c:legendPos val="r"/>
      <c:overlay val="0"/>
      <c:txPr>
        <a:bodyPr/>
        <a:lstStyle/>
        <a:p>
          <a:pPr lvl="0">
            <a:defRPr b="0">
              <a:solidFill>
                <a:srgbClr val="000000"/>
              </a:solidFill>
              <a:latin typeface="Roboto"/>
            </a:defRPr>
          </a:pPr>
        </a:p>
      </c:txPr>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3.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4.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5.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6.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hyperlink" Target="http://www.thebureauinvestigates.com/2011/08/10/pakistan-drone-strikes-the-methodology2/" TargetMode="External"/><Relationship Id="rId2" Type="http://schemas.openxmlformats.org/officeDocument/2006/relationships/hyperlink" Target="http://www.thebureauinvestigates.com/2011/08/10/pakistan-drone-strikes-the-methodology2" TargetMode="External"/><Relationship Id="rId3" Type="http://schemas.openxmlformats.org/officeDocument/2006/relationships/hyperlink" Target="http://www.thebureauinvestigates.com/category/projects/drones/drones-graphs/" TargetMode="External"/><Relationship Id="rId4" Type="http://schemas.openxmlformats.org/officeDocument/2006/relationships/hyperlink" Target="https://support.office.com/en-in/article/SUMIFS-function-9dd6179e-cced-41dd-ac38-08fdf5b929e5" TargetMode="External"/><Relationship Id="rId5" Type="http://schemas.openxmlformats.org/officeDocument/2006/relationships/hyperlink" Target="http://creativecommons.org/licenses/by-nc-nd/3.0/"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thebureauinvestigates.com/2016/01/11/obama-2016-pakistan-drone-strikes/" TargetMode="External"/><Relationship Id="rId10" Type="http://schemas.openxmlformats.org/officeDocument/2006/relationships/hyperlink" Target="https://www.thebureauinvestigates.com/2016/01/11/obama-2016-pakistan-drone-strikes/" TargetMode="External"/><Relationship Id="rId13" Type="http://schemas.openxmlformats.org/officeDocument/2006/relationships/vmlDrawing" Target="../drawings/vmlDrawing1.vml"/><Relationship Id="rId12" Type="http://schemas.openxmlformats.org/officeDocument/2006/relationships/drawing" Target="../drawings/drawing3.xml"/><Relationship Id="rId1" Type="http://schemas.openxmlformats.org/officeDocument/2006/relationships/comments" Target="../comments1.xml"/><Relationship Id="rId2" Type="http://schemas.openxmlformats.org/officeDocument/2006/relationships/hyperlink" Target="http://www.thebureauinvestigates.com/2011/08/10/the-bush-years-2004-2009/" TargetMode="External"/><Relationship Id="rId3" Type="http://schemas.openxmlformats.org/officeDocument/2006/relationships/hyperlink" Target="http://www.thebureauinvestigates.com/2011/08/10/obama-2009-strikes/" TargetMode="External"/><Relationship Id="rId4" Type="http://schemas.openxmlformats.org/officeDocument/2006/relationships/hyperlink" Target="http://www.thebureauinvestigates.com/2011/08/10/obama-2010-strikes/" TargetMode="External"/><Relationship Id="rId9" Type="http://schemas.openxmlformats.org/officeDocument/2006/relationships/hyperlink" Target="http://www.thebureauinvestigates.com/2015/01/05/obama-2015-pakistan-drone-strikes/" TargetMode="External"/><Relationship Id="rId5" Type="http://schemas.openxmlformats.org/officeDocument/2006/relationships/hyperlink" Target="http://www.thebureauinvestigates.com/2011/08/10/obama-2011-strikes/" TargetMode="External"/><Relationship Id="rId6" Type="http://schemas.openxmlformats.org/officeDocument/2006/relationships/hyperlink" Target="http://www.thebureauinvestigates.com/2012/01/11/obama-2012-strikes/" TargetMode="External"/><Relationship Id="rId7" Type="http://schemas.openxmlformats.org/officeDocument/2006/relationships/hyperlink" Target="http://www.thebureauinvestigates.com/2013/01/03/obama-2013-pakistan-drone-strikes/" TargetMode="External"/><Relationship Id="rId8" Type="http://schemas.openxmlformats.org/officeDocument/2006/relationships/hyperlink" Target="http://www.thebureauinvestigates.com/2014/06/11/obama-2014-pakistan-drone-strik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86"/>
    <col customWidth="1" min="2" max="2" width="18.71"/>
    <col customWidth="1" min="3" max="3" width="19.29"/>
  </cols>
  <sheetData>
    <row r="1">
      <c r="A1" s="1" t="s">
        <v>0</v>
      </c>
      <c r="C1" s="2"/>
      <c r="D1" s="2"/>
      <c r="E1" s="2"/>
      <c r="F1" s="2"/>
      <c r="G1" s="2"/>
      <c r="H1" s="2"/>
    </row>
    <row r="2">
      <c r="A2" s="3" t="s">
        <v>1</v>
      </c>
    </row>
    <row r="3">
      <c r="A3" s="4" t="s">
        <v>2</v>
      </c>
      <c r="D3" s="5" t="s">
        <v>3</v>
      </c>
    </row>
    <row r="4">
      <c r="A4" s="4" t="s">
        <v>4</v>
      </c>
      <c r="C4" s="5" t="s">
        <v>5</v>
      </c>
    </row>
    <row r="5">
      <c r="A5" s="4" t="s">
        <v>6</v>
      </c>
      <c r="C5" s="5" t="s">
        <v>7</v>
      </c>
    </row>
    <row r="6">
      <c r="A6" s="2"/>
      <c r="B6" s="2"/>
      <c r="C6" s="2"/>
      <c r="D6" s="2"/>
      <c r="E6" s="2"/>
      <c r="F6" s="2"/>
      <c r="G6" s="2"/>
      <c r="H6" s="2"/>
    </row>
    <row r="7">
      <c r="A7" s="6" t="s">
        <v>8</v>
      </c>
    </row>
    <row r="8">
      <c r="A8" s="6" t="s">
        <v>9</v>
      </c>
      <c r="D8" s="5" t="s">
        <v>10</v>
      </c>
    </row>
    <row r="9">
      <c r="A9" s="4" t="s">
        <v>11</v>
      </c>
      <c r="C9" s="5" t="s">
        <v>12</v>
      </c>
    </row>
    <row r="10">
      <c r="A10" s="4"/>
      <c r="B10" s="4"/>
      <c r="C10" s="7"/>
      <c r="D10" s="7"/>
      <c r="E10" s="7"/>
      <c r="F10" s="7"/>
      <c r="G10" s="7"/>
      <c r="H10" s="7"/>
    </row>
    <row r="11">
      <c r="A11" s="7" t="s">
        <v>13</v>
      </c>
    </row>
    <row r="12">
      <c r="A12" s="4" t="s">
        <v>14</v>
      </c>
      <c r="B12" s="8" t="s">
        <v>15</v>
      </c>
      <c r="D12" s="4"/>
      <c r="E12" s="4"/>
      <c r="F12" s="4"/>
      <c r="G12" s="4"/>
      <c r="H12" s="4"/>
    </row>
    <row r="13">
      <c r="A13" s="4"/>
      <c r="B13" s="4"/>
      <c r="C13" s="4"/>
      <c r="D13" s="4"/>
      <c r="E13" s="4"/>
      <c r="F13" s="4"/>
      <c r="G13" s="4"/>
      <c r="H13" s="4"/>
    </row>
    <row r="14">
      <c r="A14" s="4" t="s">
        <v>16</v>
      </c>
    </row>
    <row r="15">
      <c r="A15" s="4"/>
      <c r="B15" s="4"/>
      <c r="C15" s="4"/>
      <c r="D15" s="4"/>
      <c r="E15" s="4"/>
      <c r="F15" s="4"/>
      <c r="G15" s="4"/>
      <c r="H15" s="4"/>
    </row>
    <row r="16">
      <c r="A16" s="9" t="s">
        <v>17</v>
      </c>
      <c r="B16" s="10" t="s">
        <v>18</v>
      </c>
      <c r="C16" s="11"/>
      <c r="D16" s="11"/>
      <c r="E16" s="11"/>
      <c r="F16" s="11"/>
      <c r="G16" s="11"/>
      <c r="H16" s="11"/>
    </row>
    <row r="17">
      <c r="A17" s="9" t="s">
        <v>19</v>
      </c>
      <c r="B17" s="10" t="s">
        <v>20</v>
      </c>
      <c r="C17" s="11"/>
      <c r="D17" s="11"/>
      <c r="E17" s="11"/>
      <c r="F17" s="11"/>
      <c r="G17" s="11"/>
      <c r="H17" s="11"/>
    </row>
    <row r="18">
      <c r="A18" s="9" t="s">
        <v>21</v>
      </c>
      <c r="B18" s="10" t="s">
        <v>22</v>
      </c>
      <c r="C18" s="11"/>
      <c r="D18" s="11"/>
      <c r="E18" s="11"/>
      <c r="F18" s="11"/>
      <c r="G18" s="11"/>
      <c r="H18" s="11"/>
    </row>
    <row r="19">
      <c r="A19" s="12" t="s">
        <v>23</v>
      </c>
      <c r="B19" s="10" t="s">
        <v>24</v>
      </c>
      <c r="C19" s="11"/>
      <c r="D19" s="11"/>
      <c r="E19" s="11"/>
      <c r="F19" s="11"/>
      <c r="G19" s="11"/>
      <c r="H19" s="11"/>
    </row>
    <row r="20">
      <c r="A20" s="9" t="s">
        <v>25</v>
      </c>
      <c r="B20" s="10" t="s">
        <v>26</v>
      </c>
      <c r="C20" s="11"/>
      <c r="D20" s="11"/>
      <c r="E20" s="11"/>
      <c r="F20" s="11"/>
      <c r="G20" s="11"/>
      <c r="H20" s="11"/>
    </row>
    <row r="21">
      <c r="A21" s="9" t="s">
        <v>27</v>
      </c>
      <c r="B21" s="13" t="s">
        <v>28</v>
      </c>
      <c r="C21" s="11"/>
      <c r="D21" s="11"/>
      <c r="E21" s="11"/>
      <c r="F21" s="11"/>
      <c r="G21" s="11"/>
      <c r="H21" s="11"/>
    </row>
    <row r="22">
      <c r="A22" s="8" t="s">
        <v>29</v>
      </c>
      <c r="B22" s="4" t="s">
        <v>30</v>
      </c>
    </row>
    <row r="23">
      <c r="A23" s="14" t="s">
        <v>31</v>
      </c>
      <c r="B23" s="15" t="s">
        <v>32</v>
      </c>
      <c r="C23" s="16"/>
      <c r="D23" s="16"/>
      <c r="E23" s="16"/>
      <c r="F23" s="16"/>
      <c r="G23" s="16"/>
      <c r="H23" s="16"/>
    </row>
    <row r="24">
      <c r="A24" s="17" t="s">
        <v>33</v>
      </c>
      <c r="B24" s="18" t="s">
        <v>34</v>
      </c>
      <c r="C24" s="19"/>
      <c r="D24" s="19"/>
      <c r="E24" s="19"/>
      <c r="F24" s="19"/>
      <c r="G24" s="19"/>
      <c r="H24" s="19"/>
    </row>
  </sheetData>
  <mergeCells count="25">
    <mergeCell ref="A4:B4"/>
    <mergeCell ref="A1:B1"/>
    <mergeCell ref="A5:B5"/>
    <mergeCell ref="C5:G5"/>
    <mergeCell ref="B12:C12"/>
    <mergeCell ref="A11:H11"/>
    <mergeCell ref="A14:H14"/>
    <mergeCell ref="D8:H8"/>
    <mergeCell ref="A7:H7"/>
    <mergeCell ref="A9:B9"/>
    <mergeCell ref="A8:C8"/>
    <mergeCell ref="C4:H4"/>
    <mergeCell ref="D3:H3"/>
    <mergeCell ref="A2:H2"/>
    <mergeCell ref="A3:C3"/>
    <mergeCell ref="C9:H9"/>
    <mergeCell ref="B17:H17"/>
    <mergeCell ref="B16:H16"/>
    <mergeCell ref="B23:H23"/>
    <mergeCell ref="B24:H24"/>
    <mergeCell ref="B22:H22"/>
    <mergeCell ref="B19:H19"/>
    <mergeCell ref="B20:H20"/>
    <mergeCell ref="B21:H21"/>
    <mergeCell ref="B18:H18"/>
  </mergeCells>
  <hyperlinks>
    <hyperlink r:id="rId1" location="sources" ref="D3"/>
    <hyperlink r:id="rId2" ref="C4"/>
    <hyperlink r:id="rId3" ref="C5"/>
    <hyperlink r:id="rId4" ref="D8"/>
    <hyperlink r:id="rId5" ref="C9"/>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8.86"/>
    <col customWidth="1" min="2" max="2" width="18.0"/>
    <col customWidth="1" min="10" max="10" width="17.0"/>
  </cols>
  <sheetData>
    <row r="1" ht="27.75" customHeight="1">
      <c r="A1" s="20" t="s">
        <v>35</v>
      </c>
      <c r="B1" s="21" t="s">
        <v>36</v>
      </c>
      <c r="C1" s="22" t="s">
        <v>37</v>
      </c>
      <c r="D1" s="22" t="s">
        <v>38</v>
      </c>
      <c r="E1" s="22" t="s">
        <v>39</v>
      </c>
      <c r="F1" s="22" t="s">
        <v>40</v>
      </c>
      <c r="G1" s="22" t="s">
        <v>41</v>
      </c>
      <c r="H1" s="22" t="s">
        <v>42</v>
      </c>
      <c r="I1" s="22" t="s">
        <v>43</v>
      </c>
      <c r="J1" s="22" t="s">
        <v>44</v>
      </c>
    </row>
    <row r="2" ht="27.75" customHeight="1">
      <c r="A2" s="23">
        <v>37987.0</v>
      </c>
      <c r="B2" s="24">
        <f>countifs('Drone strikes data'!$B$2:$B46,"&gt;="&amp;"1/1/2004",'Drone strikes data'!$B$2:$B46,"&lt;="&amp;"31/12/2004")</f>
        <v>1</v>
      </c>
      <c r="C2" s="24">
        <f>sumifs('Drone strikes data'!E:E,'Drone strikes data'!$B:$B,"&gt;=1/1/2004",'Drone strikes data'!$B:$B,"&lt;=31/12/2004")</f>
        <v>6</v>
      </c>
      <c r="D2" s="24">
        <f>sumifs('Drone strikes data'!F:F,'Drone strikes data'!$B:$B,"&gt;=1/1/2004",'Drone strikes data'!$B:$B,"&lt;=31/12/2004")</f>
        <v>8</v>
      </c>
      <c r="E2" s="24">
        <f>sumifs('Drone strikes data'!G:G,'Drone strikes data'!$B:$B,"&gt;=1/1/2004",'Drone strikes data'!$B:$B,"&lt;=31/12/2004")</f>
        <v>2</v>
      </c>
      <c r="F2" s="24">
        <f>sumifs('Drone strikes data'!H:H,'Drone strikes data'!$B:$B,"&gt;=1/1/2004",'Drone strikes data'!$B:$B,"&lt;=31/12/2004")</f>
        <v>2</v>
      </c>
      <c r="G2" s="24">
        <f>sumifs('Drone strikes data'!I:I,'Drone strikes data'!$B:$B,"&gt;=1/1/2004",'Drone strikes data'!$B:$B,"&lt;=31/12/2004")</f>
        <v>2</v>
      </c>
      <c r="H2" s="24">
        <f>sumifs('Drone strikes data'!J:J,'Drone strikes data'!$B:$B,"&gt;=1/1/2004",'Drone strikes data'!$B:$B,"&lt;=31/12/2004")</f>
        <v>2</v>
      </c>
      <c r="I2" s="24">
        <f>sumifs('Drone strikes data'!K:K,'Drone strikes data'!$B:$B,"&gt;=1/1/2004",'Drone strikes data'!$B:$B,"&lt;=31/12/2004")</f>
        <v>1</v>
      </c>
      <c r="J2" s="24">
        <f>sumifs('Drone strikes data'!L:L,'Drone strikes data'!$B:$B,"&gt;=1/1/2004",'Drone strikes data'!$B:$B,"&lt;=31/12/2004")</f>
        <v>1</v>
      </c>
    </row>
    <row r="3" ht="27.75" customHeight="1">
      <c r="A3" s="23">
        <v>38353.0</v>
      </c>
      <c r="B3" s="24">
        <f>countifs('Drone strikes data'!$B$2:$B46,"&gt;="&amp;"1/1/2005",'Drone strikes data'!$B$2:$B46,"&lt;="&amp;"31/12/2005")</f>
        <v>3</v>
      </c>
      <c r="C3" s="24">
        <f>sumifs('Drone strikes data'!E:E,'Drone strikes data'!$B:$B,"&gt;=1/1/2005",'Drone strikes data'!$B:$B,"&lt;=31/12/2005")</f>
        <v>16</v>
      </c>
      <c r="D3" s="24">
        <f>sumifs('Drone strikes data'!F:F,'Drone strikes data'!$B:$B,"&gt;=1/1/2005",'Drone strikes data'!$B:$B,"&lt;=31/12/2005")</f>
        <v>16</v>
      </c>
      <c r="E3" s="24">
        <f>sumifs('Drone strikes data'!G:G,'Drone strikes data'!$B:$B,"&gt;=1/1/2005",'Drone strikes data'!$B:$B,"&lt;=31/12/2005")</f>
        <v>5</v>
      </c>
      <c r="F3" s="24">
        <f>sumifs('Drone strikes data'!H:H,'Drone strikes data'!$B:$B,"&gt;=1/1/2005",'Drone strikes data'!$B:$B,"&lt;=31/12/2005")</f>
        <v>11</v>
      </c>
      <c r="G3" s="24">
        <f>sumifs('Drone strikes data'!I:I,'Drone strikes data'!$B:$B,"&gt;=1/1/2005",'Drone strikes data'!$B:$B,"&lt;=31/12/2005")</f>
        <v>4</v>
      </c>
      <c r="H3" s="24">
        <f>sumifs('Drone strikes data'!J:J,'Drone strikes data'!$B:$B,"&gt;=1/1/2005",'Drone strikes data'!$B:$B,"&lt;=31/12/2005")</f>
        <v>5</v>
      </c>
      <c r="I3" s="24">
        <f>sumifs('Drone strikes data'!K:K,'Drone strikes data'!$B:$B,"&gt;=1/1/2005",'Drone strikes data'!$B:$B,"&lt;=31/12/2005")</f>
        <v>1</v>
      </c>
      <c r="J3" s="24">
        <f>sumifs('Drone strikes data'!L:L,'Drone strikes data'!$B:$B,"&gt;=1/1/2005",'Drone strikes data'!$B:$B,"&lt;=31/12/2005")</f>
        <v>1</v>
      </c>
    </row>
    <row r="4" ht="27.75" customHeight="1">
      <c r="A4" s="23">
        <v>38718.0</v>
      </c>
      <c r="B4" s="24">
        <f>countifs('Drone strikes data'!$B$2:$B46,"&gt;="&amp;"1/1/2006",'Drone strikes data'!$B$2:$B46,"&lt;="&amp;"31/12/2006")</f>
        <v>2</v>
      </c>
      <c r="C4" s="24">
        <f>sumifs('Drone strikes data'!E:E,'Drone strikes data'!$B:$B,"&gt;=1/1/2006",'Drone strikes data'!$B:$B,"&lt;=31/12/2006")</f>
        <v>94</v>
      </c>
      <c r="D4" s="24">
        <f>sumifs('Drone strikes data'!F:F,'Drone strikes data'!$B:$B,"&gt;=1/1/2006",'Drone strikes data'!$B:$B,"&lt;=31/12/2006")</f>
        <v>105</v>
      </c>
      <c r="E4" s="24">
        <f>sumifs('Drone strikes data'!G:G,'Drone strikes data'!$B:$B,"&gt;=1/1/2006",'Drone strikes data'!$B:$B,"&lt;=31/12/2006")</f>
        <v>90</v>
      </c>
      <c r="F4" s="24">
        <f>sumifs('Drone strikes data'!H:H,'Drone strikes data'!$B:$B,"&gt;=1/1/2006",'Drone strikes data'!$B:$B,"&lt;=31/12/2006")</f>
        <v>100</v>
      </c>
      <c r="G4" s="24">
        <f>sumifs('Drone strikes data'!I:I,'Drone strikes data'!$B:$B,"&gt;=1/1/2006",'Drone strikes data'!$B:$B,"&lt;=31/12/2006")</f>
        <v>73</v>
      </c>
      <c r="H4" s="24">
        <f>sumifs('Drone strikes data'!J:J,'Drone strikes data'!$B:$B,"&gt;=1/1/2006",'Drone strikes data'!$B:$B,"&lt;=31/12/2006")</f>
        <v>76</v>
      </c>
      <c r="I4" s="24">
        <f>sumifs('Drone strikes data'!K:K,'Drone strikes data'!$B:$B,"&gt;=1/1/2006",'Drone strikes data'!$B:$B,"&lt;=31/12/2006")</f>
        <v>3</v>
      </c>
      <c r="J4" s="24">
        <f>sumifs('Drone strikes data'!L:L,'Drone strikes data'!$B:$B,"&gt;=1/1/2006",'Drone strikes data'!$B:$B,"&lt;=31/12/2006")</f>
        <v>3</v>
      </c>
    </row>
    <row r="5" ht="27.75" customHeight="1">
      <c r="A5" s="23">
        <v>39083.0</v>
      </c>
      <c r="B5" s="24">
        <f>countifs('Drone strikes data'!$B$2:$B46,"&gt;="&amp;"1/1/2007",'Drone strikes data'!$B$2:$B46,"&lt;="&amp;"31/12/2007")</f>
        <v>5</v>
      </c>
      <c r="C5" s="24">
        <f>sumifs('Drone strikes data'!E:E,'Drone strikes data'!$B:$B,"&gt;=1/1/2007",'Drone strikes data'!$B:$B,"&lt;=31/12/2007")</f>
        <v>36</v>
      </c>
      <c r="D5" s="24">
        <f>sumifs('Drone strikes data'!F:F,'Drone strikes data'!$B:$B,"&gt;=1/1/2007",'Drone strikes data'!$B:$B,"&lt;=31/12/2007")</f>
        <v>56</v>
      </c>
      <c r="E5" s="24">
        <f>sumifs('Drone strikes data'!G:G,'Drone strikes data'!$B:$B,"&gt;=1/1/2007",'Drone strikes data'!$B:$B,"&lt;=31/12/2007")</f>
        <v>11</v>
      </c>
      <c r="F5" s="24">
        <f>sumifs('Drone strikes data'!H:H,'Drone strikes data'!$B:$B,"&gt;=1/1/2007",'Drone strikes data'!$B:$B,"&lt;=31/12/2007")</f>
        <v>46</v>
      </c>
      <c r="G5" s="24">
        <f>sumifs('Drone strikes data'!I:I,'Drone strikes data'!$B:$B,"&gt;=1/1/2007",'Drone strikes data'!$B:$B,"&lt;=31/12/2007")</f>
        <v>1</v>
      </c>
      <c r="H5" s="24">
        <f>sumifs('Drone strikes data'!J:J,'Drone strikes data'!$B:$B,"&gt;=1/1/2007",'Drone strikes data'!$B:$B,"&lt;=31/12/2007")</f>
        <v>1</v>
      </c>
      <c r="I5" s="24">
        <f>sumifs('Drone strikes data'!K:K,'Drone strikes data'!$B:$B,"&gt;=1/1/2007",'Drone strikes data'!$B:$B,"&lt;=31/12/2007")</f>
        <v>20</v>
      </c>
      <c r="J5" s="24">
        <f>sumifs('Drone strikes data'!L:L,'Drone strikes data'!$B:$B,"&gt;=1/1/2007",'Drone strikes data'!$B:$B,"&lt;=31/12/2007")</f>
        <v>37</v>
      </c>
    </row>
    <row r="6" ht="27.75" customHeight="1">
      <c r="A6" s="23">
        <v>39448.0</v>
      </c>
      <c r="B6" s="24">
        <f>countifs('Drone strikes data'!$B$2:$B46,"&gt;="&amp;"1/1/2008",'Drone strikes data'!$B$2:$B46,"&lt;="&amp;"31/12/2008")</f>
        <v>38</v>
      </c>
      <c r="C6" s="24">
        <f>sumifs('Drone strikes data'!E:E,'Drone strikes data'!$B:$B,"&gt;=1/1/2008",'Drone strikes data'!$B:$B,"&lt;=31/12/2008")</f>
        <v>252</v>
      </c>
      <c r="D6" s="24">
        <f>sumifs('Drone strikes data'!F:F,'Drone strikes data'!$B:$B,"&gt;=1/1/2008",'Drone strikes data'!$B:$B,"&lt;=31/12/2008")</f>
        <v>401</v>
      </c>
      <c r="E6" s="24">
        <f>sumifs('Drone strikes data'!G:G,'Drone strikes data'!$B:$B,"&gt;=1/1/2008",'Drone strikes data'!$B:$B,"&lt;=31/12/2008")</f>
        <v>59</v>
      </c>
      <c r="F6" s="24">
        <f>sumifs('Drone strikes data'!H:H,'Drone strikes data'!$B:$B,"&gt;=1/1/2008",'Drone strikes data'!$B:$B,"&lt;=31/12/2008")</f>
        <v>173</v>
      </c>
      <c r="G6" s="24">
        <f>sumifs('Drone strikes data'!I:I,'Drone strikes data'!$B:$B,"&gt;=1/1/2008",'Drone strikes data'!$B:$B,"&lt;=31/12/2008")</f>
        <v>26</v>
      </c>
      <c r="H6" s="24">
        <f>sumifs('Drone strikes data'!J:J,'Drone strikes data'!$B:$B,"&gt;=1/1/2008",'Drone strikes data'!$B:$B,"&lt;=31/12/2008")</f>
        <v>45</v>
      </c>
      <c r="I6" s="24">
        <f>sumifs('Drone strikes data'!K:K,'Drone strikes data'!$B:$B,"&gt;=1/1/2008",'Drone strikes data'!$B:$B,"&lt;=31/12/2008")</f>
        <v>146</v>
      </c>
      <c r="J6" s="24">
        <f>sumifs('Drone strikes data'!L:L,'Drone strikes data'!$B:$B,"&gt;=1/1/2008",'Drone strikes data'!$B:$B,"&lt;=31/12/2008")</f>
        <v>228</v>
      </c>
    </row>
    <row r="7" ht="27.75" customHeight="1">
      <c r="A7" s="23">
        <v>39814.0</v>
      </c>
      <c r="B7" s="24">
        <f>countifs('Drone strikes data'!$B$2:$B46,"&gt;="&amp;"1/1/2009",'Drone strikes data'!$B$2:$B46,"&lt;="&amp;"31/12/2009")</f>
        <v>54</v>
      </c>
      <c r="C7" s="24">
        <f>sumifs('Drone strikes data'!E:E,'Drone strikes data'!$B:$B,"&gt;=1/1/2009",'Drone strikes data'!$B:$B,"&lt;=31/12/2009")</f>
        <v>471</v>
      </c>
      <c r="D7" s="24">
        <f>sumifs('Drone strikes data'!F:F,'Drone strikes data'!$B:$B,"&gt;=1/1/2009",'Drone strikes data'!$B:$B,"&lt;=31/12/2009")</f>
        <v>753</v>
      </c>
      <c r="E7" s="24">
        <f>sumifs('Drone strikes data'!G:G,'Drone strikes data'!$B:$B,"&gt;=1/1/2009",'Drone strikes data'!$B:$B,"&lt;=31/12/2009")</f>
        <v>100</v>
      </c>
      <c r="F7" s="24">
        <f>sumifs('Drone strikes data'!H:H,'Drone strikes data'!$B:$B,"&gt;=1/1/2009",'Drone strikes data'!$B:$B,"&lt;=31/12/2009")</f>
        <v>210</v>
      </c>
      <c r="G7" s="24">
        <f>sumifs('Drone strikes data'!I:I,'Drone strikes data'!$B:$B,"&gt;=1/1/2009",'Drone strikes data'!$B:$B,"&lt;=31/12/2009")</f>
        <v>36</v>
      </c>
      <c r="H7" s="24">
        <f>sumifs('Drone strikes data'!J:J,'Drone strikes data'!$B:$B,"&gt;=1/1/2009",'Drone strikes data'!$B:$B,"&lt;=31/12/2009")</f>
        <v>39</v>
      </c>
      <c r="I7" s="24">
        <f>sumifs('Drone strikes data'!K:K,'Drone strikes data'!$B:$B,"&gt;=1/1/2009",'Drone strikes data'!$B:$B,"&lt;=31/12/2009")</f>
        <v>266</v>
      </c>
      <c r="J7" s="24">
        <f>sumifs('Drone strikes data'!L:L,'Drone strikes data'!$B:$B,"&gt;=1/1/2009",'Drone strikes data'!$B:$B,"&lt;=31/12/2009")</f>
        <v>404</v>
      </c>
    </row>
    <row r="8" ht="27.75" customHeight="1">
      <c r="A8" s="23">
        <v>40179.0</v>
      </c>
      <c r="B8" s="24">
        <f>countifs('Drone strikes data'!$B$2:$B46,"&gt;="&amp;"1/1/2010",'Drone strikes data'!$B$2:$B46,"&lt;="&amp;"31/12/2010")</f>
        <v>128</v>
      </c>
      <c r="C8" s="24">
        <f>sumifs('Drone strikes data'!E:E,'Drone strikes data'!$B:$B,"&gt;=1/1/2010",'Drone strikes data'!$B:$B,"&lt;=31/12/2010")</f>
        <v>755</v>
      </c>
      <c r="D8" s="24">
        <f>sumifs('Drone strikes data'!F:F,'Drone strikes data'!$B:$B,"&gt;=1/1/2010",'Drone strikes data'!$B:$B,"&lt;=31/12/2010")</f>
        <v>1108</v>
      </c>
      <c r="E8" s="24">
        <f>sumifs('Drone strikes data'!G:G,'Drone strikes data'!$B:$B,"&gt;=1/1/2010",'Drone strikes data'!$B:$B,"&lt;=31/12/2010")</f>
        <v>89</v>
      </c>
      <c r="F8" s="24">
        <f>sumifs('Drone strikes data'!H:H,'Drone strikes data'!$B:$B,"&gt;=1/1/2010",'Drone strikes data'!$B:$B,"&lt;=31/12/2010")</f>
        <v>197</v>
      </c>
      <c r="G8" s="24">
        <f>sumifs('Drone strikes data'!I:I,'Drone strikes data'!$B:$B,"&gt;=1/1/2010",'Drone strikes data'!$B:$B,"&lt;=31/12/2010")</f>
        <v>23</v>
      </c>
      <c r="H8" s="24">
        <f>sumifs('Drone strikes data'!J:J,'Drone strikes data'!$B:$B,"&gt;=1/1/2010",'Drone strikes data'!$B:$B,"&lt;=31/12/2010")</f>
        <v>23</v>
      </c>
      <c r="I8" s="24">
        <f>sumifs('Drone strikes data'!K:K,'Drone strikes data'!$B:$B,"&gt;=1/1/2010",'Drone strikes data'!$B:$B,"&lt;=31/12/2010")</f>
        <v>351</v>
      </c>
      <c r="J8" s="24">
        <f>sumifs('Drone strikes data'!L:L,'Drone strikes data'!$B:$B,"&gt;=1/1/2010",'Drone strikes data'!$B:$B,"&lt;=31/12/2010")</f>
        <v>428</v>
      </c>
    </row>
    <row r="9" ht="27.75" customHeight="1">
      <c r="A9" s="23">
        <v>40544.0</v>
      </c>
      <c r="B9" s="24">
        <f>countifs('Drone strikes data'!$B$2:$B46,"&gt;="&amp;"1/1/2011",'Drone strikes data'!$B$2:$B46,"&lt;="&amp;"31/12/2011")</f>
        <v>75</v>
      </c>
      <c r="C9" s="24">
        <f>sumifs('Drone strikes data'!E:E,'Drone strikes data'!$B:$B,"&gt;=1/1/2011",'Drone strikes data'!$B:$B,"&lt;=31/12/2011")</f>
        <v>362</v>
      </c>
      <c r="D9" s="24">
        <f>sumifs('Drone strikes data'!F:F,'Drone strikes data'!$B:$B,"&gt;=1/1/2011",'Drone strikes data'!$B:$B,"&lt;=31/12/2011")</f>
        <v>666</v>
      </c>
      <c r="E9" s="24">
        <f>sumifs('Drone strikes data'!G:G,'Drone strikes data'!$B:$B,"&gt;=1/1/2011",'Drone strikes data'!$B:$B,"&lt;=31/12/2011")</f>
        <v>52</v>
      </c>
      <c r="F9" s="24">
        <f>sumifs('Drone strikes data'!H:H,'Drone strikes data'!$B:$B,"&gt;=1/1/2011",'Drone strikes data'!$B:$B,"&lt;=31/12/2011")</f>
        <v>152</v>
      </c>
      <c r="G9" s="24">
        <f>sumifs('Drone strikes data'!I:I,'Drone strikes data'!$B:$B,"&gt;=1/1/2011",'Drone strikes data'!$B:$B,"&lt;=31/12/2011")</f>
        <v>6</v>
      </c>
      <c r="H9" s="24">
        <f>sumifs('Drone strikes data'!J:J,'Drone strikes data'!$B:$B,"&gt;=1/1/2011",'Drone strikes data'!$B:$B,"&lt;=31/12/2011")</f>
        <v>11</v>
      </c>
      <c r="I9" s="24">
        <f>sumifs('Drone strikes data'!K:K,'Drone strikes data'!$B:$B,"&gt;=1/1/2011",'Drone strikes data'!$B:$B,"&lt;=31/12/2011")</f>
        <v>158</v>
      </c>
      <c r="J9" s="24">
        <f>sumifs('Drone strikes data'!L:L,'Drone strikes data'!$B:$B,"&gt;=1/1/2011",'Drone strikes data'!$B:$B,"&lt;=31/12/2011")</f>
        <v>236</v>
      </c>
    </row>
    <row r="10" ht="27.75" customHeight="1">
      <c r="A10" s="23">
        <v>40909.0</v>
      </c>
      <c r="B10" s="24">
        <f>countifs('Drone strikes data'!$B$2:$B46,"&gt;="&amp;"1/1/2012",'Drone strikes data'!$B$2:$B46,"&lt;="&amp;"31/12/2012")</f>
        <v>50</v>
      </c>
      <c r="C10" s="24">
        <f>sumifs('Drone strikes data'!E:E,'Drone strikes data'!$B:$B,"&gt;=1/1/2012",'Drone strikes data'!$B:$B,"&lt;=31/12/2012")</f>
        <v>212</v>
      </c>
      <c r="D10" s="24">
        <f>sumifs('Drone strikes data'!F:F,'Drone strikes data'!$B:$B,"&gt;=1/1/2012",'Drone strikes data'!$B:$B,"&lt;=31/12/2012")</f>
        <v>410</v>
      </c>
      <c r="E10" s="24">
        <f>sumifs('Drone strikes data'!G:G,'Drone strikes data'!$B:$B,"&gt;=1/1/2012",'Drone strikes data'!$B:$B,"&lt;=31/12/2012")</f>
        <v>13</v>
      </c>
      <c r="F10" s="24">
        <f>sumifs('Drone strikes data'!H:H,'Drone strikes data'!$B:$B,"&gt;=1/1/2012",'Drone strikes data'!$B:$B,"&lt;=31/12/2012")</f>
        <v>63</v>
      </c>
      <c r="G10" s="24">
        <f>sumifs('Drone strikes data'!I:I,'Drone strikes data'!$B:$B,"&gt;=1/1/2012",'Drone strikes data'!$B:$B,"&lt;=31/12/2012")</f>
        <v>1</v>
      </c>
      <c r="H10" s="24">
        <f>sumifs('Drone strikes data'!J:J,'Drone strikes data'!$B:$B,"&gt;=1/1/2012",'Drone strikes data'!$B:$B,"&lt;=31/12/2012")</f>
        <v>2</v>
      </c>
      <c r="I10" s="24">
        <f>sumifs('Drone strikes data'!K:K,'Drone strikes data'!$B:$B,"&gt;=1/1/2012",'Drone strikes data'!$B:$B,"&lt;=31/12/2012")</f>
        <v>100</v>
      </c>
      <c r="J10" s="24">
        <f>sumifs('Drone strikes data'!L:L,'Drone strikes data'!$B:$B,"&gt;=1/1/2012",'Drone strikes data'!$B:$B,"&lt;=31/12/2012")</f>
        <v>212</v>
      </c>
    </row>
    <row r="11" ht="27.75" customHeight="1">
      <c r="A11" s="23">
        <v>41275.0</v>
      </c>
      <c r="B11" s="24">
        <f>countifs('Drone strikes data'!$B$2:$B46,"&gt;="&amp;"1/1/2013",'Drone strikes data'!$B$2:$B46,"&lt;="&amp;"31/12/2013")</f>
        <v>27</v>
      </c>
      <c r="C11" s="24">
        <f>sumifs('Drone strikes data'!E:E,'Drone strikes data'!$B:$B,"&gt;=1/1/2013",'Drone strikes data'!$B:$B,"&lt;=31/12/2013")</f>
        <v>109</v>
      </c>
      <c r="D11" s="24">
        <f>sumifs('Drone strikes data'!F:F,'Drone strikes data'!$B:$B,"&gt;=1/1/2013",'Drone strikes data'!$B:$B,"&lt;=31/12/2013")</f>
        <v>195</v>
      </c>
      <c r="E11" s="24">
        <f>sumifs('Drone strikes data'!G:G,'Drone strikes data'!$B:$B,"&gt;=1/1/2013",'Drone strikes data'!$B:$B,"&lt;=31/12/2013")</f>
        <v>0</v>
      </c>
      <c r="F11" s="24">
        <f>sumifs('Drone strikes data'!H:H,'Drone strikes data'!$B:$B,"&gt;=1/1/2013",'Drone strikes data'!$B:$B,"&lt;=31/12/2013")</f>
        <v>4</v>
      </c>
      <c r="G11" s="24">
        <f>sumifs('Drone strikes data'!I:I,'Drone strikes data'!$B:$B,"&gt;=1/1/2013",'Drone strikes data'!$B:$B,"&lt;=31/12/2013")</f>
        <v>0</v>
      </c>
      <c r="H11" s="24">
        <f>sumifs('Drone strikes data'!J:J,'Drone strikes data'!$B:$B,"&gt;=1/1/2013",'Drone strikes data'!$B:$B,"&lt;=31/12/2013")</f>
        <v>1</v>
      </c>
      <c r="I11" s="24">
        <f>sumifs('Drone strikes data'!K:K,'Drone strikes data'!$B:$B,"&gt;=1/1/2013",'Drone strikes data'!$B:$B,"&lt;=31/12/2013")</f>
        <v>43</v>
      </c>
      <c r="J11" s="24">
        <f>sumifs('Drone strikes data'!L:L,'Drone strikes data'!$B:$B,"&gt;=1/1/2013",'Drone strikes data'!$B:$B,"&lt;=31/12/2013")</f>
        <v>89</v>
      </c>
    </row>
    <row r="12" ht="27.75" customHeight="1">
      <c r="A12" s="23">
        <v>41640.0</v>
      </c>
      <c r="B12" s="24">
        <f>countifs('Drone strikes data'!B:B,"&gt;="&amp;"1/1/2014",'Drone strikes data'!B:B,"&lt;="&amp;"31/12/2014")</f>
        <v>25</v>
      </c>
      <c r="C12" s="24">
        <f>sumifs('Drone strikes data'!E:E,'Drone strikes data'!$B:$B,"&gt;=1/1/2014",'Drone strikes data'!$B:$B,"&lt;=31/12/2014")</f>
        <v>115</v>
      </c>
      <c r="D12" s="24">
        <f>sumifs('Drone strikes data'!F:F,'Drone strikes data'!$B:$B,"&gt;=1/1/2014",'Drone strikes data'!$B:$B,"&lt;=31/12/2014")</f>
        <v>186</v>
      </c>
      <c r="E12" s="24">
        <f>sumifs('Drone strikes data'!G:G,'Drone strikes data'!$B:$B,"&gt;=1/1/2014",'Drone strikes data'!$B:$B,"&lt;=31/12/2014")</f>
        <v>0</v>
      </c>
      <c r="F12" s="24">
        <f>sumifs('Drone strikes data'!H:H,'Drone strikes data'!$B:$B,"&gt;=1/1/2014",'Drone strikes data'!$B:$B,"&lt;=31/12/2014")</f>
        <v>2</v>
      </c>
      <c r="G12" s="24">
        <f>sumifs('Drone strikes data'!I:I,'Drone strikes data'!$B:$B,"&gt;=1/1/2014",'Drone strikes data'!$B:$B,"&lt;=31/12/2014")</f>
        <v>0</v>
      </c>
      <c r="H12" s="24">
        <f>sumifs('Drone strikes data'!J:J,'Drone strikes data'!$B:$B,"&gt;=1/1/2014",'Drone strikes data'!$B:$B,"&lt;=31/12/2014")</f>
        <v>2</v>
      </c>
      <c r="I12" s="24">
        <f>sumifs('Drone strikes data'!K:K,'Drone strikes data'!$B:$B,"&gt;=1/1/2014",'Drone strikes data'!$B:$B,"&lt;=31/12/2014")</f>
        <v>44</v>
      </c>
      <c r="J12" s="24">
        <f>sumifs('Drone strikes data'!L:L,'Drone strikes data'!$B:$B,"&gt;=1/1/2014",'Drone strikes data'!$B:$B,"&lt;=31/12/2014")</f>
        <v>67</v>
      </c>
    </row>
    <row r="13" ht="27.75" customHeight="1">
      <c r="A13" s="23">
        <v>42005.0</v>
      </c>
      <c r="B13" s="24">
        <f>countifs('Drone strikes data'!B:B,"&gt;="&amp;"1/1/2015",'Drone strikes data'!B:B,"&lt;="&amp;"31/12/2015")</f>
        <v>13</v>
      </c>
      <c r="C13" s="24">
        <f>sumifs('Drone strikes data'!E:E,'Drone strikes data'!$B:$B,"&gt;=1/1/2015",'Drone strikes data'!$B:$B,"&lt;=31/12/2015")</f>
        <v>60</v>
      </c>
      <c r="D13" s="24">
        <f>sumifs('Drone strikes data'!F:F,'Drone strikes data'!$B:$B,"&gt;=1/1/2015",'Drone strikes data'!$B:$B,"&lt;=31/12/2015")</f>
        <v>85</v>
      </c>
      <c r="E13" s="24">
        <f>sumifs('Drone strikes data'!G:G,'Drone strikes data'!$B:$B,"&gt;=1/1/2015",'Drone strikes data'!$B:$B,"&lt;=31/12/2015")</f>
        <v>2</v>
      </c>
      <c r="F13" s="24">
        <f>sumifs('Drone strikes data'!H:H,'Drone strikes data'!$B:$B,"&gt;=1/1/2015",'Drone strikes data'!$B:$B,"&lt;=31/12/2015")</f>
        <v>5</v>
      </c>
      <c r="G13" s="24">
        <f>sumifs('Drone strikes data'!I:I,'Drone strikes data'!$B:$B,"&gt;=1/1/2015",'Drone strikes data'!$B:$B,"&lt;=31/12/2015")</f>
        <v>0</v>
      </c>
      <c r="H13" s="24">
        <f>sumifs('Drone strikes data'!J:J,'Drone strikes data'!$B:$B,"&gt;=1/1/2015",'Drone strikes data'!$B:$B,"&lt;=31/12/2015")</f>
        <v>0</v>
      </c>
      <c r="I13" s="24">
        <f>sumifs('Drone strikes data'!K:K,'Drone strikes data'!$B:$B,"&gt;=1/1/2015",'Drone strikes data'!$B:$B,"&lt;=31/12/2015")</f>
        <v>25</v>
      </c>
      <c r="J13" s="24">
        <f>sumifs('Drone strikes data'!L:L,'Drone strikes data'!$B:$B,"&gt;=1/1/2015",'Drone strikes data'!$B:$B,"&lt;=31/12/2015")</f>
        <v>32</v>
      </c>
    </row>
    <row r="14" ht="27.75" customHeight="1">
      <c r="A14" s="23">
        <v>42370.0</v>
      </c>
      <c r="B14" s="24">
        <f>countifs('Drone strikes data'!B:B,"&gt;="&amp;"1/1/2016",'Drone strikes data'!B:B,"&lt;="&amp;"31/12/2016")</f>
        <v>3</v>
      </c>
      <c r="C14" s="24">
        <f>sumifs('Drone strikes data'!E:E,'Drone strikes data'!$B:$B,"&gt;=1/1/2016",'Drone strikes data'!$B:$B,"&lt;=31/12/2016")</f>
        <v>11</v>
      </c>
      <c r="D14" s="24">
        <f>sumifs('Drone strikes data'!F:F,'Drone strikes data'!$B:$B,"&gt;=1/1/2016",'Drone strikes data'!$B:$B,"&lt;=31/12/2016")</f>
        <v>12</v>
      </c>
      <c r="E14" s="24">
        <f>sumifs('Drone strikes data'!G:G,'Drone strikes data'!$B:$B,"&gt;=1/1/2016",'Drone strikes data'!$B:$B,"&lt;=31/12/2016")</f>
        <v>1</v>
      </c>
      <c r="F14" s="24">
        <f>sumifs('Drone strikes data'!H:H,'Drone strikes data'!$B:$B,"&gt;=1/1/2016",'Drone strikes data'!$B:$B,"&lt;=31/12/2016")</f>
        <v>1</v>
      </c>
      <c r="G14" s="24">
        <f>sumifs('Drone strikes data'!I:I,'Drone strikes data'!$B:$B,"&gt;=1/1/2016",'Drone strikes data'!$B:$B,"&lt;=31/12/2016")</f>
        <v>0</v>
      </c>
      <c r="H14" s="24">
        <f>sumifs('Drone strikes data'!J:J,'Drone strikes data'!$B:$B,"&gt;=1/1/2016",'Drone strikes data'!$B:$B,"&lt;=31/12/2016")</f>
        <v>0</v>
      </c>
      <c r="I14" s="24">
        <f>sumifs('Drone strikes data'!K:K,'Drone strikes data'!$B:$B,"&gt;=1/1/2016",'Drone strikes data'!$B:$B,"&lt;=31/12/2016")</f>
        <v>3</v>
      </c>
      <c r="J14" s="24">
        <f>sumifs('Drone strikes data'!L:L,'Drone strikes data'!$B:$B,"&gt;=1/1/2016",'Drone strikes data'!$B:$B,"&lt;=31/12/2016")</f>
        <v>6</v>
      </c>
    </row>
    <row r="15" ht="27.75" customHeight="1">
      <c r="A15" s="23">
        <v>42736.0</v>
      </c>
      <c r="B15" s="24">
        <f>countifs('Drone strikes data'!B:B,"&gt;="&amp;"1/1/2017",'Drone strikes data'!B:B,"&lt;="&amp;"31/12/2017")</f>
        <v>5</v>
      </c>
      <c r="C15" s="24">
        <f>sumifs('Drone strikes data'!E:E,'Drone strikes data'!$B:$B,"&gt;=1/1/2017",'Drone strikes data'!$B:$B,"&lt;=31/12/2017")</f>
        <v>15</v>
      </c>
      <c r="D15" s="24">
        <f>sumifs('Drone strikes data'!F:F,'Drone strikes data'!$B:$B,"&gt;=1/1/2017",'Drone strikes data'!$B:$B,"&lt;=31/12/2017")</f>
        <v>22</v>
      </c>
      <c r="E15" s="24">
        <f>sumifs('Drone strikes data'!G:G,'Drone strikes data'!$B:$B,"&gt;=1/1/2017",'Drone strikes data'!$B:$B,"&lt;=31/12/2017")</f>
        <v>0</v>
      </c>
      <c r="F15" s="24">
        <f>sumifs('Drone strikes data'!H:H,'Drone strikes data'!$B:$B,"&gt;=1/1/2017",'Drone strikes data'!$B:$B,"&lt;=31/12/2017")</f>
        <v>3</v>
      </c>
      <c r="G15" s="24">
        <f>sumifs('Drone strikes data'!I:I,'Drone strikes data'!$B:$B,"&gt;=1/1/2017",'Drone strikes data'!$B:$B,"&lt;=31/12/2017")</f>
        <v>0</v>
      </c>
      <c r="H15" s="24">
        <f>sumifs('Drone strikes data'!J:J,'Drone strikes data'!$B:$B,"&gt;=1/1/2017",'Drone strikes data'!$B:$B,"&lt;=31/12/2017")</f>
        <v>0</v>
      </c>
      <c r="I15" s="24">
        <f>sumifs('Drone strikes data'!K:K,'Drone strikes data'!$B:$B,"&gt;=1/1/2017",'Drone strikes data'!$B:$B,"&lt;=31/12/2017")</f>
        <v>1</v>
      </c>
      <c r="J15" s="24">
        <f>sumifs('Drone strikes data'!L:L,'Drone strikes data'!$B:$B,"&gt;=1/1/2017",'Drone strikes data'!$B:$B,"&lt;=31/12/2017")</f>
        <v>5</v>
      </c>
    </row>
    <row r="16" ht="27.75" customHeight="1">
      <c r="A16" s="23">
        <v>43101.0</v>
      </c>
      <c r="B16" s="24">
        <f>countifs('Drone strikes data'!B:B,"&gt;="&amp;"1/1/2018",'Drone strikes data'!B:B,"&lt;="&amp;"31/12/2018")</f>
        <v>1</v>
      </c>
      <c r="C16" s="24">
        <f>sumifs('Drone strikes data'!E:E,'Drone strikes data'!$B:$B,"&gt;=1/1/2018",'Drone strikes data'!$B:$B,"&lt;=31/12/2018")</f>
        <v>1</v>
      </c>
      <c r="D16" s="24">
        <f>sumifs('Drone strikes data'!F:F,'Drone strikes data'!$B:$B,"&gt;=1/1/2018",'Drone strikes data'!$B:$B,"&lt;=31/12/2018")</f>
        <v>3</v>
      </c>
      <c r="E16" s="24">
        <f>sumifs('Drone strikes data'!G:G,'Drone strikes data'!$B:$B,"&gt;=1/1/2018",'Drone strikes data'!$B:$B,"&lt;=31/12/2018")</f>
        <v>0</v>
      </c>
      <c r="F16" s="24">
        <f>sumifs('Drone strikes data'!H:H,'Drone strikes data'!$B:$B,"&gt;=1/1/2018",'Drone strikes data'!$B:$B,"&lt;=31/12/2018")</f>
        <v>0</v>
      </c>
      <c r="G16" s="24">
        <f>sumifs('Drone strikes data'!I:I,'Drone strikes data'!$B:$B,"&gt;=1/1/2018",'Drone strikes data'!$B:$B,"&lt;=31/12/2018")</f>
        <v>0</v>
      </c>
      <c r="H16" s="24">
        <f>sumifs('Drone strikes data'!J:J,'Drone strikes data'!$B:$B,"&gt;=1/1/2018",'Drone strikes data'!$B:$B,"&lt;=31/12/2018")</f>
        <v>0</v>
      </c>
      <c r="I16" s="24">
        <f>sumifs('Drone strikes data'!K:K,'Drone strikes data'!$B:$B,"&gt;=1/1/2018",'Drone strikes data'!$B:$B,"&lt;=31/12/2018")</f>
        <v>0</v>
      </c>
      <c r="J16" s="24">
        <f>sumifs('Drone strikes data'!L:L,'Drone strikes data'!$B:$B,"&gt;=1/1/2018",'Drone strikes data'!$B:$B,"&lt;=31/12/2018")</f>
        <v>0</v>
      </c>
    </row>
    <row r="17" ht="27.75" customHeight="1">
      <c r="A17" s="25" t="s">
        <v>45</v>
      </c>
      <c r="B17" s="26">
        <f t="shared" ref="B17:J17" si="1">SUM(B2:B16)</f>
        <v>430</v>
      </c>
      <c r="C17" s="26">
        <f t="shared" si="1"/>
        <v>2515</v>
      </c>
      <c r="D17" s="26">
        <f t="shared" si="1"/>
        <v>4026</v>
      </c>
      <c r="E17" s="26">
        <f t="shared" si="1"/>
        <v>424</v>
      </c>
      <c r="F17" s="26">
        <f t="shared" si="1"/>
        <v>969</v>
      </c>
      <c r="G17" s="26">
        <f t="shared" si="1"/>
        <v>172</v>
      </c>
      <c r="H17" s="26">
        <f t="shared" si="1"/>
        <v>207</v>
      </c>
      <c r="I17" s="26">
        <f t="shared" si="1"/>
        <v>1162</v>
      </c>
      <c r="J17" s="26">
        <f t="shared" si="1"/>
        <v>1749</v>
      </c>
    </row>
    <row r="18">
      <c r="A18" s="27"/>
      <c r="B18" s="28"/>
      <c r="C18" s="28"/>
      <c r="D18" s="28"/>
      <c r="E18" s="28"/>
      <c r="F18" s="28"/>
      <c r="G18" s="28"/>
      <c r="H18" s="28"/>
      <c r="I18" s="28"/>
      <c r="J18" s="28"/>
    </row>
    <row r="19">
      <c r="A19" s="29" t="s">
        <v>46</v>
      </c>
      <c r="B19" s="21" t="s">
        <v>47</v>
      </c>
      <c r="C19" s="22" t="s">
        <v>37</v>
      </c>
      <c r="D19" s="22" t="s">
        <v>38</v>
      </c>
      <c r="E19" s="22" t="s">
        <v>39</v>
      </c>
      <c r="F19" s="22" t="s">
        <v>40</v>
      </c>
      <c r="G19" s="22" t="s">
        <v>41</v>
      </c>
      <c r="H19" s="22" t="s">
        <v>42</v>
      </c>
      <c r="I19" s="22" t="s">
        <v>43</v>
      </c>
      <c r="J19" s="22" t="s">
        <v>44</v>
      </c>
    </row>
    <row r="20" ht="55.5" customHeight="1">
      <c r="A20" s="30" t="s">
        <v>48</v>
      </c>
      <c r="B20" s="24">
        <f>countifs('Drone strikes data'!$A$2:$A46,"b*")</f>
        <v>51</v>
      </c>
      <c r="C20" s="24">
        <f>sumifs('Drone strikes data'!E:E,'Drone strikes data'!$A:$A,"b*")</f>
        <v>410</v>
      </c>
      <c r="D20" s="24">
        <f>sumifs('Drone strikes data'!F:F,'Drone strikes data'!$A:$A,"b*")</f>
        <v>595</v>
      </c>
      <c r="E20" s="24">
        <f>sumifs('Drone strikes data'!G:G,'Drone strikes data'!$A:$A,"b*")</f>
        <v>167</v>
      </c>
      <c r="F20" s="24">
        <f>sumifs('Drone strikes data'!H:H,'Drone strikes data'!$A:$A,"b*")</f>
        <v>332</v>
      </c>
      <c r="G20" s="24">
        <f>sumifs('Drone strikes data'!I:I,'Drone strikes data'!$A:$A,"b*")</f>
        <v>106</v>
      </c>
      <c r="H20" s="24">
        <f>sumifs('Drone strikes data'!J:J,'Drone strikes data'!$A:$A,"b*")</f>
        <v>129</v>
      </c>
      <c r="I20" s="24">
        <f>sumifs('Drone strikes data'!K:K,'Drone strikes data'!$A:$A,"b*")</f>
        <v>175</v>
      </c>
      <c r="J20" s="24">
        <f>sumifs('Drone strikes data'!L:L,'Drone strikes data'!$A:$A,"b*")</f>
        <v>277</v>
      </c>
    </row>
    <row r="21" ht="55.5" customHeight="1">
      <c r="A21" s="30" t="s">
        <v>49</v>
      </c>
      <c r="B21" s="24">
        <f>countifs('Drone strikes data'!$A$2:$A46,"o*")</f>
        <v>373</v>
      </c>
      <c r="C21" s="24">
        <f>sumifs('Drone strikes data'!E:E,'Drone strikes data'!$A:$A,"o*")</f>
        <v>2089</v>
      </c>
      <c r="D21" s="24">
        <f>sumifs('Drone strikes data'!F:F,'Drone strikes data'!$A:$A,"o*")</f>
        <v>3406</v>
      </c>
      <c r="E21" s="24">
        <f>sumifs('Drone strikes data'!G:G,'Drone strikes data'!$A:$A,"o*")</f>
        <v>257</v>
      </c>
      <c r="F21" s="24">
        <f>sumifs('Drone strikes data'!H:H,'Drone strikes data'!$A:$A,"o*")</f>
        <v>634</v>
      </c>
      <c r="G21" s="24">
        <f>sumifs('Drone strikes data'!I:I,'Drone strikes data'!$A:$A,"o*")</f>
        <v>66</v>
      </c>
      <c r="H21" s="24">
        <f>sumifs('Drone strikes data'!J:J,'Drone strikes data'!$A:$A,"o*")</f>
        <v>78</v>
      </c>
      <c r="I21" s="24">
        <f>sumifs('Drone strikes data'!K:K,'Drone strikes data'!$A:$A,"o*")</f>
        <v>986</v>
      </c>
      <c r="J21" s="24">
        <f>sumifs('Drone strikes data'!L:L,'Drone strikes data'!$A:$A,"o*")</f>
        <v>1467</v>
      </c>
    </row>
    <row r="22" ht="55.5" customHeight="1">
      <c r="A22" s="30" t="s">
        <v>50</v>
      </c>
      <c r="B22" s="24">
        <f>countifs('Drone strikes data'!$A$2:$A46,"t*")</f>
        <v>6</v>
      </c>
      <c r="C22" s="24">
        <f>sumifs('Drone strikes data'!E:E,'Drone strikes data'!$A:$A,"t*")</f>
        <v>16</v>
      </c>
      <c r="D22" s="24">
        <f>sumifs('Drone strikes data'!F:F,'Drone strikes data'!$A:$A,"t*")</f>
        <v>25</v>
      </c>
      <c r="E22" s="24">
        <f>sumifs('Drone strikes data'!G:G,'Drone strikes data'!$A:$A,"t*")</f>
        <v>0</v>
      </c>
      <c r="F22" s="24">
        <f>sumifs('Drone strikes data'!H:H,'Drone strikes data'!$A:$A,"t*")</f>
        <v>3</v>
      </c>
      <c r="G22" s="24">
        <f>sumifs('Drone strikes data'!I:I,'Drone strikes data'!$A:$A,"t*")</f>
        <v>0</v>
      </c>
      <c r="H22" s="24">
        <f>sumifs('Drone strikes data'!J:J,'Drone strikes data'!$A:$A,"t*")</f>
        <v>0</v>
      </c>
      <c r="I22" s="24">
        <f>sumifs('Drone strikes data'!K:K,'Drone strikes data'!$A:$A,"t*")</f>
        <v>1</v>
      </c>
      <c r="J22" s="24">
        <f>sumifs('Drone strikes data'!L:L,'Drone strikes data'!$A:$A,"t*")</f>
        <v>5</v>
      </c>
    </row>
    <row r="23" ht="55.5" customHeight="1">
      <c r="A23" s="31" t="s">
        <v>51</v>
      </c>
      <c r="B23" s="32">
        <f t="shared" ref="B23:J23" si="2">((B21-B20)/B20)</f>
        <v>6.31372549</v>
      </c>
      <c r="C23" s="32">
        <f t="shared" si="2"/>
        <v>4.095121951</v>
      </c>
      <c r="D23" s="32">
        <f t="shared" si="2"/>
        <v>4.724369748</v>
      </c>
      <c r="E23" s="32">
        <f t="shared" si="2"/>
        <v>0.5389221557</v>
      </c>
      <c r="F23" s="32">
        <f t="shared" si="2"/>
        <v>0.9096385542</v>
      </c>
      <c r="G23" s="32">
        <f t="shared" si="2"/>
        <v>-0.3773584906</v>
      </c>
      <c r="H23" s="32">
        <f t="shared" si="2"/>
        <v>-0.3953488372</v>
      </c>
      <c r="I23" s="32">
        <f t="shared" si="2"/>
        <v>4.634285714</v>
      </c>
      <c r="J23" s="32">
        <f t="shared" si="2"/>
        <v>4.296028881</v>
      </c>
    </row>
    <row r="24" ht="55.5" customHeight="1">
      <c r="A24" s="30" t="s">
        <v>52</v>
      </c>
      <c r="B24" s="33">
        <f t="shared" ref="B24:J24" si="3">((B22-B21)/B21)</f>
        <v>-0.9839142091</v>
      </c>
      <c r="C24" s="33">
        <f t="shared" si="3"/>
        <v>-0.9923408329</v>
      </c>
      <c r="D24" s="33">
        <f t="shared" si="3"/>
        <v>-0.9926600117</v>
      </c>
      <c r="E24" s="33">
        <f t="shared" si="3"/>
        <v>-1</v>
      </c>
      <c r="F24" s="33">
        <f t="shared" si="3"/>
        <v>-0.9952681388</v>
      </c>
      <c r="G24" s="33">
        <f t="shared" si="3"/>
        <v>-1</v>
      </c>
      <c r="H24" s="33">
        <f t="shared" si="3"/>
        <v>-1</v>
      </c>
      <c r="I24" s="33">
        <f t="shared" si="3"/>
        <v>-0.9989858012</v>
      </c>
      <c r="J24" s="33">
        <f t="shared" si="3"/>
        <v>-0.9965916837</v>
      </c>
    </row>
    <row r="25">
      <c r="A25" s="34"/>
      <c r="B25" s="24"/>
      <c r="C25" s="24"/>
      <c r="D25" s="24"/>
      <c r="E25" s="24"/>
      <c r="F25" s="24"/>
      <c r="G25" s="24"/>
      <c r="H25" s="24"/>
      <c r="I25" s="24"/>
      <c r="J25" s="24"/>
    </row>
    <row r="26" ht="23.25" customHeight="1">
      <c r="A26" s="20" t="s">
        <v>35</v>
      </c>
      <c r="B26" s="35" t="s">
        <v>31</v>
      </c>
      <c r="C26" s="35" t="s">
        <v>53</v>
      </c>
      <c r="E26" s="24"/>
      <c r="F26" s="36"/>
      <c r="G26" s="24"/>
      <c r="H26" s="37"/>
      <c r="I26" s="24"/>
      <c r="J26" s="24"/>
    </row>
    <row r="27" ht="23.25" customHeight="1">
      <c r="A27" s="23">
        <v>37987.0</v>
      </c>
      <c r="B27" s="38">
        <f t="shared" ref="B27:B40" si="4">C2/B2</f>
        <v>6</v>
      </c>
      <c r="C27" s="38">
        <f t="shared" ref="C27:C40" si="5">E2/B2</f>
        <v>2</v>
      </c>
      <c r="D27" s="24"/>
      <c r="E27" s="24"/>
      <c r="F27" s="24"/>
      <c r="G27" s="24"/>
      <c r="H27" s="24"/>
      <c r="I27" s="24"/>
      <c r="J27" s="24"/>
    </row>
    <row r="28" ht="23.25" customHeight="1">
      <c r="A28" s="23">
        <v>38353.0</v>
      </c>
      <c r="B28" s="38">
        <f t="shared" si="4"/>
        <v>5.333333333</v>
      </c>
      <c r="C28" s="38">
        <f t="shared" si="5"/>
        <v>1.666666667</v>
      </c>
      <c r="D28" s="24"/>
      <c r="E28" s="24"/>
      <c r="F28" s="24"/>
      <c r="G28" s="24"/>
      <c r="H28" s="24"/>
      <c r="I28" s="24"/>
      <c r="J28" s="24"/>
    </row>
    <row r="29" ht="23.25" customHeight="1">
      <c r="A29" s="23">
        <v>38718.0</v>
      </c>
      <c r="B29" s="38">
        <f t="shared" si="4"/>
        <v>47</v>
      </c>
      <c r="C29" s="38">
        <f t="shared" si="5"/>
        <v>45</v>
      </c>
      <c r="E29" s="39"/>
      <c r="F29" s="39"/>
      <c r="G29" s="39"/>
      <c r="H29" s="39"/>
      <c r="I29" s="24"/>
      <c r="J29" s="24"/>
    </row>
    <row r="30" ht="23.25" customHeight="1">
      <c r="A30" s="23">
        <v>39083.0</v>
      </c>
      <c r="B30" s="38">
        <f t="shared" si="4"/>
        <v>7.2</v>
      </c>
      <c r="C30" s="38">
        <f t="shared" si="5"/>
        <v>2.2</v>
      </c>
      <c r="D30" s="24"/>
      <c r="E30" s="24"/>
      <c r="F30" s="24"/>
      <c r="G30" s="24"/>
      <c r="H30" s="24"/>
      <c r="I30" s="24"/>
      <c r="J30" s="24"/>
    </row>
    <row r="31" ht="23.25" customHeight="1">
      <c r="A31" s="23">
        <v>39448.0</v>
      </c>
      <c r="B31" s="38">
        <f t="shared" si="4"/>
        <v>6.631578947</v>
      </c>
      <c r="C31" s="38">
        <f t="shared" si="5"/>
        <v>1.552631579</v>
      </c>
      <c r="D31" s="24"/>
      <c r="E31" s="24"/>
      <c r="F31" s="24"/>
      <c r="G31" s="24"/>
      <c r="H31" s="24"/>
      <c r="I31" s="24"/>
      <c r="J31" s="24"/>
    </row>
    <row r="32" ht="23.25" customHeight="1">
      <c r="A32" s="23">
        <v>39814.0</v>
      </c>
      <c r="B32" s="38">
        <f t="shared" si="4"/>
        <v>8.722222222</v>
      </c>
      <c r="C32" s="38">
        <f t="shared" si="5"/>
        <v>1.851851852</v>
      </c>
      <c r="D32" s="24"/>
      <c r="E32" s="24"/>
      <c r="F32" s="24"/>
      <c r="G32" s="24"/>
      <c r="H32" s="24"/>
      <c r="I32" s="24"/>
      <c r="J32" s="24"/>
    </row>
    <row r="33" ht="23.25" customHeight="1">
      <c r="A33" s="23">
        <v>40179.0</v>
      </c>
      <c r="B33" s="38">
        <f t="shared" si="4"/>
        <v>5.8984375</v>
      </c>
      <c r="C33" s="38">
        <f t="shared" si="5"/>
        <v>0.6953125</v>
      </c>
      <c r="D33" s="24"/>
      <c r="E33" s="24"/>
      <c r="F33" s="24"/>
      <c r="G33" s="24"/>
      <c r="H33" s="24"/>
      <c r="I33" s="24"/>
      <c r="J33" s="24"/>
    </row>
    <row r="34" ht="23.25" customHeight="1">
      <c r="A34" s="23">
        <v>40544.0</v>
      </c>
      <c r="B34" s="38">
        <f t="shared" si="4"/>
        <v>4.826666667</v>
      </c>
      <c r="C34" s="38">
        <f t="shared" si="5"/>
        <v>0.6933333333</v>
      </c>
      <c r="D34" s="24"/>
      <c r="E34" s="24"/>
      <c r="F34" s="24"/>
      <c r="G34" s="24"/>
      <c r="H34" s="24"/>
      <c r="I34" s="24"/>
      <c r="J34" s="24"/>
    </row>
    <row r="35" ht="23.25" customHeight="1">
      <c r="A35" s="23">
        <v>40909.0</v>
      </c>
      <c r="B35" s="38">
        <f t="shared" si="4"/>
        <v>4.24</v>
      </c>
      <c r="C35" s="38">
        <f t="shared" si="5"/>
        <v>0.26</v>
      </c>
      <c r="D35" s="24"/>
      <c r="E35" s="24"/>
      <c r="F35" s="24"/>
      <c r="G35" s="24"/>
      <c r="H35" s="24"/>
      <c r="I35" s="24"/>
      <c r="J35" s="24"/>
    </row>
    <row r="36" ht="23.25" customHeight="1">
      <c r="A36" s="23">
        <v>41275.0</v>
      </c>
      <c r="B36" s="38">
        <f t="shared" si="4"/>
        <v>4.037037037</v>
      </c>
      <c r="C36" s="38">
        <f t="shared" si="5"/>
        <v>0</v>
      </c>
      <c r="D36" s="24"/>
      <c r="E36" s="24"/>
      <c r="F36" s="24"/>
      <c r="G36" s="24"/>
      <c r="H36" s="24"/>
      <c r="I36" s="24"/>
      <c r="J36" s="24"/>
    </row>
    <row r="37" ht="23.25" customHeight="1">
      <c r="A37" s="23">
        <v>41640.0</v>
      </c>
      <c r="B37" s="38">
        <f t="shared" si="4"/>
        <v>4.6</v>
      </c>
      <c r="C37" s="38">
        <f t="shared" si="5"/>
        <v>0</v>
      </c>
      <c r="D37" s="24"/>
      <c r="E37" s="24"/>
      <c r="F37" s="24"/>
      <c r="G37" s="24"/>
      <c r="H37" s="24"/>
      <c r="I37" s="24"/>
      <c r="J37" s="24"/>
    </row>
    <row r="38" ht="23.25" customHeight="1">
      <c r="A38" s="23">
        <v>42005.0</v>
      </c>
      <c r="B38" s="38">
        <f t="shared" si="4"/>
        <v>4.615384615</v>
      </c>
      <c r="C38" s="38">
        <f t="shared" si="5"/>
        <v>0.1538461538</v>
      </c>
      <c r="D38" s="24"/>
      <c r="E38" s="24"/>
      <c r="F38" s="24"/>
      <c r="G38" s="24"/>
      <c r="H38" s="24"/>
      <c r="I38" s="24"/>
      <c r="J38" s="24"/>
    </row>
    <row r="39" ht="23.25" customHeight="1">
      <c r="A39" s="23">
        <v>42370.0</v>
      </c>
      <c r="B39" s="38">
        <f t="shared" si="4"/>
        <v>3.666666667</v>
      </c>
      <c r="C39" s="38">
        <f t="shared" si="5"/>
        <v>0.3333333333</v>
      </c>
      <c r="D39" s="24"/>
      <c r="E39" s="24"/>
      <c r="F39" s="24"/>
      <c r="G39" s="24"/>
      <c r="H39" s="24"/>
      <c r="I39" s="24"/>
      <c r="J39" s="24"/>
    </row>
    <row r="40" ht="23.25" customHeight="1">
      <c r="A40" s="23">
        <v>42736.0</v>
      </c>
      <c r="B40" s="38">
        <f t="shared" si="4"/>
        <v>3</v>
      </c>
      <c r="C40" s="38">
        <f t="shared" si="5"/>
        <v>0</v>
      </c>
      <c r="D40" s="24"/>
      <c r="E40" s="24"/>
      <c r="F40" s="24"/>
      <c r="G40" s="24"/>
      <c r="H40" s="24"/>
      <c r="I40" s="24"/>
      <c r="J40" s="24"/>
    </row>
    <row r="41" ht="23.25" customHeight="1">
      <c r="A41" s="40"/>
      <c r="B41" s="41"/>
      <c r="C41" s="24"/>
      <c r="D41" s="24"/>
      <c r="E41" s="24"/>
      <c r="F41" s="24"/>
      <c r="G41" s="24"/>
      <c r="H41" s="24"/>
      <c r="I41" s="24"/>
      <c r="J41" s="24"/>
    </row>
    <row r="42" ht="23.25" customHeight="1">
      <c r="A42" s="29" t="s">
        <v>46</v>
      </c>
      <c r="B42" s="35" t="s">
        <v>31</v>
      </c>
      <c r="C42" s="35" t="s">
        <v>53</v>
      </c>
      <c r="D42" s="24"/>
      <c r="E42" s="24"/>
      <c r="F42" s="24"/>
      <c r="G42" s="24"/>
      <c r="H42" s="24"/>
      <c r="I42" s="24"/>
      <c r="J42" s="24"/>
    </row>
    <row r="43" ht="23.25" customHeight="1">
      <c r="A43" s="30" t="s">
        <v>48</v>
      </c>
      <c r="B43" s="38">
        <f t="shared" ref="B43:B45" si="6">C20/B20</f>
        <v>8.039215686</v>
      </c>
      <c r="C43" s="38">
        <f t="shared" ref="C43:C45" si="7">E20/B20</f>
        <v>3.274509804</v>
      </c>
      <c r="D43" s="24"/>
      <c r="E43" s="24"/>
      <c r="F43" s="24"/>
      <c r="G43" s="24"/>
      <c r="H43" s="24"/>
      <c r="I43" s="24"/>
      <c r="J43" s="24"/>
    </row>
    <row r="44" ht="23.25" customHeight="1">
      <c r="A44" s="30" t="s">
        <v>49</v>
      </c>
      <c r="B44" s="38">
        <f t="shared" si="6"/>
        <v>5.600536193</v>
      </c>
      <c r="C44" s="38">
        <f t="shared" si="7"/>
        <v>0.6890080429</v>
      </c>
      <c r="D44" s="24"/>
      <c r="E44" s="24"/>
      <c r="F44" s="24"/>
      <c r="G44" s="24"/>
      <c r="H44" s="24"/>
      <c r="I44" s="24"/>
      <c r="J44" s="24"/>
    </row>
    <row r="45" ht="23.25" customHeight="1">
      <c r="A45" s="30" t="s">
        <v>54</v>
      </c>
      <c r="B45" s="38">
        <f t="shared" si="6"/>
        <v>2.666666667</v>
      </c>
      <c r="C45" s="38">
        <f t="shared" si="7"/>
        <v>0</v>
      </c>
      <c r="D45" s="24"/>
      <c r="E45" s="24"/>
      <c r="F45" s="24"/>
      <c r="G45" s="24"/>
      <c r="H45" s="24"/>
      <c r="I45" s="24"/>
      <c r="J45" s="24"/>
    </row>
    <row r="46" ht="23.25" customHeight="1">
      <c r="A46" s="34"/>
      <c r="B46" s="38"/>
      <c r="C46" s="38"/>
      <c r="D46" s="24"/>
      <c r="E46" s="24"/>
      <c r="F46" s="24"/>
      <c r="G46" s="24"/>
      <c r="H46" s="24"/>
      <c r="I46" s="24"/>
      <c r="J46" s="2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75"/>
  <cols>
    <col customWidth="1" min="1" max="1" width="7.71"/>
    <col customWidth="1" min="2" max="2" width="11.57"/>
    <col customWidth="1" min="3" max="3" width="23.29"/>
    <col customWidth="1" min="4" max="4" width="16.43"/>
    <col customWidth="1" min="5" max="6" width="11.43"/>
    <col customWidth="1" min="7" max="10" width="10.57"/>
    <col customWidth="1" min="11" max="12" width="9.57"/>
    <col customWidth="1" hidden="1" min="13" max="13" width="19.43"/>
    <col customWidth="1" hidden="1" min="14" max="14" width="78.14"/>
    <col customWidth="1" min="15" max="15" width="8.14"/>
  </cols>
  <sheetData>
    <row r="1" ht="31.5" customHeight="1">
      <c r="A1" s="42" t="s">
        <v>17</v>
      </c>
      <c r="B1" s="43" t="s">
        <v>19</v>
      </c>
      <c r="C1" s="44" t="s">
        <v>21</v>
      </c>
      <c r="D1" s="45" t="s">
        <v>23</v>
      </c>
      <c r="E1" s="46" t="s">
        <v>55</v>
      </c>
      <c r="F1" s="46" t="s">
        <v>56</v>
      </c>
      <c r="G1" s="46" t="s">
        <v>57</v>
      </c>
      <c r="H1" s="46" t="s">
        <v>58</v>
      </c>
      <c r="I1" s="46" t="s">
        <v>59</v>
      </c>
      <c r="J1" s="46" t="s">
        <v>60</v>
      </c>
      <c r="K1" s="46" t="s">
        <v>61</v>
      </c>
      <c r="L1" s="46" t="s">
        <v>62</v>
      </c>
      <c r="M1" s="47" t="s">
        <v>27</v>
      </c>
      <c r="N1" s="48"/>
      <c r="O1" s="49" t="s">
        <v>29</v>
      </c>
    </row>
    <row r="2" ht="31.5" customHeight="1">
      <c r="A2" s="50" t="s">
        <v>63</v>
      </c>
      <c r="B2" s="51">
        <v>38155.0</v>
      </c>
      <c r="C2" s="52" t="s">
        <v>64</v>
      </c>
      <c r="D2" s="53" t="s">
        <v>65</v>
      </c>
      <c r="E2" s="54">
        <v>6.0</v>
      </c>
      <c r="F2" s="54">
        <v>8.0</v>
      </c>
      <c r="G2" s="54">
        <v>2.0</v>
      </c>
      <c r="H2" s="54">
        <v>2.0</v>
      </c>
      <c r="I2" s="54">
        <v>2.0</v>
      </c>
      <c r="J2" s="54">
        <v>2.0</v>
      </c>
      <c r="K2" s="54">
        <v>1.0</v>
      </c>
      <c r="L2" s="54">
        <v>1.0</v>
      </c>
      <c r="M2" s="55" t="str">
        <f t="shared" ref="M2:M52" si="1">$N$2&amp;$A2</f>
        <v>http://www.thebureauinvestigates.com/2011/08/10/the-bush-years-2004-2009/#B1</v>
      </c>
      <c r="N2" s="56" t="s">
        <v>66</v>
      </c>
      <c r="O2" s="50" t="s">
        <v>67</v>
      </c>
    </row>
    <row r="3" ht="31.5" customHeight="1">
      <c r="A3" s="50" t="s">
        <v>68</v>
      </c>
      <c r="B3" s="51">
        <v>38480.0</v>
      </c>
      <c r="C3" s="52" t="s">
        <v>69</v>
      </c>
      <c r="D3" s="53" t="s">
        <v>70</v>
      </c>
      <c r="E3" s="54">
        <v>2.0</v>
      </c>
      <c r="F3" s="54">
        <v>2.0</v>
      </c>
      <c r="G3" s="54">
        <v>0.0</v>
      </c>
      <c r="H3" s="54">
        <v>0.0</v>
      </c>
      <c r="I3" s="54">
        <v>0.0</v>
      </c>
      <c r="J3" s="54">
        <v>0.0</v>
      </c>
      <c r="K3" s="54">
        <v>0.0</v>
      </c>
      <c r="L3" s="54">
        <v>0.0</v>
      </c>
      <c r="M3" s="55" t="str">
        <f t="shared" si="1"/>
        <v>http://www.thebureauinvestigates.com/2011/08/10/the-bush-years-2004-2009/#B2</v>
      </c>
      <c r="N3" s="54"/>
      <c r="O3" s="50" t="s">
        <v>71</v>
      </c>
    </row>
    <row r="4" ht="31.5" customHeight="1">
      <c r="A4" s="50" t="s">
        <v>72</v>
      </c>
      <c r="B4" s="51">
        <v>38661.0</v>
      </c>
      <c r="C4" s="52" t="s">
        <v>73</v>
      </c>
      <c r="D4" s="53" t="s">
        <v>70</v>
      </c>
      <c r="E4" s="54">
        <v>8.0</v>
      </c>
      <c r="F4" s="54">
        <v>8.0</v>
      </c>
      <c r="G4" s="54">
        <v>3.0</v>
      </c>
      <c r="H4" s="54">
        <v>8.0</v>
      </c>
      <c r="I4" s="54">
        <v>2.0</v>
      </c>
      <c r="J4" s="54">
        <v>3.0</v>
      </c>
      <c r="K4" s="54">
        <v>1.0</v>
      </c>
      <c r="L4" s="54">
        <v>1.0</v>
      </c>
      <c r="M4" s="55" t="str">
        <f t="shared" si="1"/>
        <v>http://www.thebureauinvestigates.com/2011/08/10/the-bush-years-2004-2009/#B3</v>
      </c>
      <c r="N4" s="54"/>
      <c r="O4" s="50" t="s">
        <v>74</v>
      </c>
    </row>
    <row r="5" ht="31.5" customHeight="1">
      <c r="A5" s="50" t="s">
        <v>75</v>
      </c>
      <c r="B5" s="51">
        <v>38687.0</v>
      </c>
      <c r="C5" s="52" t="s">
        <v>76</v>
      </c>
      <c r="D5" s="53" t="s">
        <v>70</v>
      </c>
      <c r="E5" s="54">
        <v>6.0</v>
      </c>
      <c r="F5" s="54">
        <v>6.0</v>
      </c>
      <c r="G5" s="54">
        <v>2.0</v>
      </c>
      <c r="H5" s="54">
        <v>3.0</v>
      </c>
      <c r="I5" s="54">
        <v>2.0</v>
      </c>
      <c r="J5" s="54">
        <v>2.0</v>
      </c>
      <c r="K5" s="54">
        <v>0.0</v>
      </c>
      <c r="L5" s="54">
        <v>0.0</v>
      </c>
      <c r="M5" s="55" t="str">
        <f t="shared" si="1"/>
        <v>http://www.thebureauinvestigates.com/2011/08/10/the-bush-years-2004-2009/#B4</v>
      </c>
      <c r="N5" s="54"/>
      <c r="O5" s="50" t="s">
        <v>77</v>
      </c>
    </row>
    <row r="6" ht="31.5" customHeight="1">
      <c r="A6" s="50" t="s">
        <v>78</v>
      </c>
      <c r="B6" s="51">
        <v>38730.0</v>
      </c>
      <c r="C6" s="52" t="s">
        <v>79</v>
      </c>
      <c r="D6" s="53" t="s">
        <v>80</v>
      </c>
      <c r="E6" s="54">
        <v>13.0</v>
      </c>
      <c r="F6" s="54">
        <v>22.0</v>
      </c>
      <c r="G6" s="54">
        <v>10.0</v>
      </c>
      <c r="H6" s="54">
        <v>18.0</v>
      </c>
      <c r="I6" s="54">
        <v>5.0</v>
      </c>
      <c r="J6" s="54">
        <v>6.0</v>
      </c>
      <c r="K6" s="54">
        <v>0.0</v>
      </c>
      <c r="L6" s="54">
        <v>0.0</v>
      </c>
      <c r="M6" s="55" t="str">
        <f t="shared" si="1"/>
        <v>http://www.thebureauinvestigates.com/2011/08/10/the-bush-years-2004-2009/#B5</v>
      </c>
      <c r="N6" s="54"/>
      <c r="O6" s="50" t="s">
        <v>81</v>
      </c>
    </row>
    <row r="7" ht="31.5" customHeight="1">
      <c r="A7" s="50" t="s">
        <v>82</v>
      </c>
      <c r="B7" s="51">
        <v>39020.0</v>
      </c>
      <c r="C7" s="52" t="s">
        <v>83</v>
      </c>
      <c r="D7" s="53" t="s">
        <v>80</v>
      </c>
      <c r="E7" s="54">
        <v>81.0</v>
      </c>
      <c r="F7" s="54">
        <v>83.0</v>
      </c>
      <c r="G7" s="54">
        <v>80.0</v>
      </c>
      <c r="H7" s="54">
        <v>82.0</v>
      </c>
      <c r="I7" s="54">
        <v>68.0</v>
      </c>
      <c r="J7" s="54">
        <v>70.0</v>
      </c>
      <c r="K7" s="54">
        <v>3.0</v>
      </c>
      <c r="L7" s="54">
        <v>3.0</v>
      </c>
      <c r="M7" s="55" t="str">
        <f t="shared" si="1"/>
        <v>http://www.thebureauinvestigates.com/2011/08/10/the-bush-years-2004-2009/#B6</v>
      </c>
      <c r="N7" s="54"/>
      <c r="O7" s="50" t="s">
        <v>84</v>
      </c>
    </row>
    <row r="8" ht="31.5" customHeight="1">
      <c r="A8" s="50" t="s">
        <v>85</v>
      </c>
      <c r="B8" s="51">
        <v>39098.0</v>
      </c>
      <c r="C8" s="52" t="s">
        <v>86</v>
      </c>
      <c r="D8" s="53" t="s">
        <v>65</v>
      </c>
      <c r="E8" s="54">
        <v>8.0</v>
      </c>
      <c r="F8" s="54">
        <v>8.0</v>
      </c>
      <c r="G8" s="54">
        <v>8.0</v>
      </c>
      <c r="H8" s="54">
        <v>8.0</v>
      </c>
      <c r="I8" s="54">
        <v>1.0</v>
      </c>
      <c r="J8" s="54">
        <v>1.0</v>
      </c>
      <c r="K8" s="54">
        <v>0.0</v>
      </c>
      <c r="L8" s="54">
        <v>0.0</v>
      </c>
      <c r="M8" s="55" t="str">
        <f t="shared" si="1"/>
        <v>http://www.thebureauinvestigates.com/2011/08/10/the-bush-years-2004-2009/#B7</v>
      </c>
      <c r="N8" s="54"/>
      <c r="O8" s="50" t="s">
        <v>87</v>
      </c>
    </row>
    <row r="9" ht="31.5" customHeight="1">
      <c r="A9" s="50" t="s">
        <v>88</v>
      </c>
      <c r="B9" s="51">
        <v>39199.0</v>
      </c>
      <c r="C9" s="52" t="s">
        <v>89</v>
      </c>
      <c r="D9" s="53" t="s">
        <v>70</v>
      </c>
      <c r="E9" s="54">
        <v>3.0</v>
      </c>
      <c r="F9" s="54">
        <v>4.0</v>
      </c>
      <c r="G9" s="54">
        <v>3.0</v>
      </c>
      <c r="H9" s="54">
        <v>4.0</v>
      </c>
      <c r="I9" s="54">
        <v>0.0</v>
      </c>
      <c r="J9" s="54">
        <v>0.0</v>
      </c>
      <c r="K9" s="54">
        <v>3.0</v>
      </c>
      <c r="L9" s="54">
        <v>9.0</v>
      </c>
      <c r="M9" s="55" t="str">
        <f t="shared" si="1"/>
        <v>http://www.thebureauinvestigates.com/2011/08/10/the-bush-years-2004-2009/#B8</v>
      </c>
      <c r="N9" s="54"/>
      <c r="O9" s="50" t="s">
        <v>90</v>
      </c>
    </row>
    <row r="10" ht="31.5" customHeight="1">
      <c r="A10" s="50" t="s">
        <v>91</v>
      </c>
      <c r="B10" s="51">
        <v>39252.0</v>
      </c>
      <c r="C10" s="52" t="s">
        <v>92</v>
      </c>
      <c r="D10" s="53" t="s">
        <v>70</v>
      </c>
      <c r="E10" s="54">
        <v>20.0</v>
      </c>
      <c r="F10" s="54">
        <v>34.0</v>
      </c>
      <c r="G10" s="54">
        <v>0.0</v>
      </c>
      <c r="H10" s="54">
        <v>34.0</v>
      </c>
      <c r="I10" s="54">
        <v>0.0</v>
      </c>
      <c r="J10" s="54">
        <v>0.0</v>
      </c>
      <c r="K10" s="54">
        <v>10.0</v>
      </c>
      <c r="L10" s="54">
        <v>15.0</v>
      </c>
      <c r="M10" s="55" t="str">
        <f t="shared" si="1"/>
        <v>http://www.thebureauinvestigates.com/2011/08/10/the-bush-years-2004-2009/#B9</v>
      </c>
      <c r="N10" s="54"/>
      <c r="O10" s="50" t="s">
        <v>93</v>
      </c>
    </row>
    <row r="11" ht="31.5" customHeight="1">
      <c r="A11" s="50" t="s">
        <v>94</v>
      </c>
      <c r="B11" s="51">
        <v>39388.0</v>
      </c>
      <c r="C11" s="52" t="s">
        <v>95</v>
      </c>
      <c r="D11" s="53" t="s">
        <v>70</v>
      </c>
      <c r="E11" s="54">
        <v>5.0</v>
      </c>
      <c r="F11" s="54">
        <v>10.0</v>
      </c>
      <c r="G11" s="54">
        <v>0.0</v>
      </c>
      <c r="H11" s="54">
        <v>0.0</v>
      </c>
      <c r="I11" s="54">
        <v>0.0</v>
      </c>
      <c r="J11" s="54">
        <v>0.0</v>
      </c>
      <c r="K11" s="54">
        <v>6.0</v>
      </c>
      <c r="L11" s="54">
        <v>12.0</v>
      </c>
      <c r="M11" s="55" t="str">
        <f t="shared" si="1"/>
        <v>http://www.thebureauinvestigates.com/2011/08/10/the-bush-years-2004-2009/#B10</v>
      </c>
      <c r="N11" s="54"/>
      <c r="O11" s="50" t="s">
        <v>96</v>
      </c>
    </row>
    <row r="12" ht="31.5" customHeight="1">
      <c r="A12" s="50" t="s">
        <v>97</v>
      </c>
      <c r="B12" s="51">
        <v>39419.0</v>
      </c>
      <c r="C12" s="52" t="s">
        <v>98</v>
      </c>
      <c r="D12" s="53" t="s">
        <v>99</v>
      </c>
      <c r="E12" s="54">
        <v>0.0</v>
      </c>
      <c r="F12" s="54">
        <v>0.0</v>
      </c>
      <c r="G12" s="54">
        <v>0.0</v>
      </c>
      <c r="H12" s="54">
        <v>0.0</v>
      </c>
      <c r="I12" s="54">
        <v>0.0</v>
      </c>
      <c r="J12" s="54">
        <v>0.0</v>
      </c>
      <c r="K12" s="54">
        <v>1.0</v>
      </c>
      <c r="L12" s="54">
        <v>1.0</v>
      </c>
      <c r="M12" s="55" t="str">
        <f t="shared" si="1"/>
        <v>http://www.thebureauinvestigates.com/2011/08/10/the-bush-years-2004-2009/#B11</v>
      </c>
      <c r="N12" s="54"/>
      <c r="O12" s="50" t="s">
        <v>100</v>
      </c>
    </row>
    <row r="13" ht="31.5" customHeight="1">
      <c r="A13" s="50" t="s">
        <v>101</v>
      </c>
      <c r="B13" s="51">
        <v>39476.0</v>
      </c>
      <c r="C13" s="52" t="s">
        <v>102</v>
      </c>
      <c r="D13" s="53" t="s">
        <v>70</v>
      </c>
      <c r="E13" s="54">
        <v>12.0</v>
      </c>
      <c r="F13" s="54">
        <v>15.0</v>
      </c>
      <c r="G13" s="54">
        <v>4.0</v>
      </c>
      <c r="H13" s="54">
        <v>6.0</v>
      </c>
      <c r="I13" s="54">
        <v>2.0</v>
      </c>
      <c r="J13" s="54">
        <v>3.0</v>
      </c>
      <c r="K13" s="54">
        <v>1.0</v>
      </c>
      <c r="L13" s="54">
        <v>2.0</v>
      </c>
      <c r="M13" s="55" t="str">
        <f t="shared" si="1"/>
        <v>http://www.thebureauinvestigates.com/2011/08/10/the-bush-years-2004-2009/#B12</v>
      </c>
      <c r="N13" s="54"/>
      <c r="O13" s="50" t="s">
        <v>103</v>
      </c>
    </row>
    <row r="14" ht="31.5" customHeight="1">
      <c r="A14" s="50" t="s">
        <v>104</v>
      </c>
      <c r="B14" s="51">
        <v>39506.0</v>
      </c>
      <c r="C14" s="52" t="s">
        <v>105</v>
      </c>
      <c r="D14" s="53" t="s">
        <v>65</v>
      </c>
      <c r="E14" s="54">
        <v>10.0</v>
      </c>
      <c r="F14" s="54">
        <v>13.0</v>
      </c>
      <c r="G14" s="54">
        <v>0.0</v>
      </c>
      <c r="H14" s="54">
        <v>0.0</v>
      </c>
      <c r="I14" s="54">
        <v>0.0</v>
      </c>
      <c r="J14" s="54">
        <v>0.0</v>
      </c>
      <c r="K14" s="54">
        <v>6.0</v>
      </c>
      <c r="L14" s="54">
        <v>16.0</v>
      </c>
      <c r="M14" s="55" t="str">
        <f t="shared" si="1"/>
        <v>http://www.thebureauinvestigates.com/2011/08/10/the-bush-years-2004-2009/#B13</v>
      </c>
      <c r="N14" s="54"/>
      <c r="O14" s="50" t="s">
        <v>106</v>
      </c>
    </row>
    <row r="15" ht="31.5" customHeight="1">
      <c r="A15" s="50" t="s">
        <v>107</v>
      </c>
      <c r="B15" s="51">
        <v>39523.0</v>
      </c>
      <c r="C15" s="52" t="s">
        <v>108</v>
      </c>
      <c r="D15" s="53" t="s">
        <v>65</v>
      </c>
      <c r="E15" s="54">
        <v>18.0</v>
      </c>
      <c r="F15" s="54">
        <v>20.0</v>
      </c>
      <c r="G15" s="54">
        <v>0.0</v>
      </c>
      <c r="H15" s="54">
        <v>4.0</v>
      </c>
      <c r="I15" s="54">
        <v>0.0</v>
      </c>
      <c r="J15" s="54">
        <v>0.0</v>
      </c>
      <c r="K15" s="54">
        <v>5.0</v>
      </c>
      <c r="L15" s="54">
        <v>9.0</v>
      </c>
      <c r="M15" s="55" t="str">
        <f t="shared" si="1"/>
        <v>http://www.thebureauinvestigates.com/2011/08/10/the-bush-years-2004-2009/#B14</v>
      </c>
      <c r="N15" s="54"/>
      <c r="O15" s="50" t="s">
        <v>109</v>
      </c>
    </row>
    <row r="16" ht="31.5" customHeight="1">
      <c r="A16" s="50" t="s">
        <v>110</v>
      </c>
      <c r="B16" s="51">
        <v>39582.0</v>
      </c>
      <c r="C16" s="52" t="s">
        <v>79</v>
      </c>
      <c r="D16" s="53" t="s">
        <v>80</v>
      </c>
      <c r="E16" s="54">
        <v>12.0</v>
      </c>
      <c r="F16" s="54">
        <v>20.0</v>
      </c>
      <c r="G16" s="54">
        <v>4.0</v>
      </c>
      <c r="H16" s="54">
        <v>6.0</v>
      </c>
      <c r="I16" s="54">
        <v>1.0</v>
      </c>
      <c r="J16" s="54">
        <v>4.0</v>
      </c>
      <c r="K16" s="54">
        <v>9.0</v>
      </c>
      <c r="L16" s="54">
        <v>9.0</v>
      </c>
      <c r="M16" s="55" t="str">
        <f t="shared" si="1"/>
        <v>http://www.thebureauinvestigates.com/2011/08/10/the-bush-years-2004-2009/#B15</v>
      </c>
      <c r="N16" s="54"/>
      <c r="O16" s="50" t="s">
        <v>111</v>
      </c>
    </row>
    <row r="17" ht="31.5" customHeight="1">
      <c r="A17" s="50" t="s">
        <v>112</v>
      </c>
      <c r="B17" s="51">
        <v>39613.0</v>
      </c>
      <c r="C17" s="52" t="s">
        <v>113</v>
      </c>
      <c r="D17" s="53" t="s">
        <v>65</v>
      </c>
      <c r="E17" s="54">
        <v>1.0</v>
      </c>
      <c r="F17" s="54">
        <v>1.0</v>
      </c>
      <c r="G17" s="54">
        <v>0.0</v>
      </c>
      <c r="H17" s="54">
        <v>1.0</v>
      </c>
      <c r="I17" s="54">
        <v>0.0</v>
      </c>
      <c r="J17" s="54">
        <v>0.0</v>
      </c>
      <c r="K17" s="54">
        <v>0.0</v>
      </c>
      <c r="L17" s="54">
        <v>0.0</v>
      </c>
      <c r="M17" s="55" t="str">
        <f t="shared" si="1"/>
        <v>http://www.thebureauinvestigates.com/2011/08/10/the-bush-years-2004-2009/#B16</v>
      </c>
      <c r="N17" s="54"/>
      <c r="O17" s="50" t="s">
        <v>114</v>
      </c>
    </row>
    <row r="18" ht="31.5" customHeight="1">
      <c r="A18" s="50" t="s">
        <v>115</v>
      </c>
      <c r="B18" s="51">
        <v>39657.0</v>
      </c>
      <c r="C18" s="52" t="s">
        <v>116</v>
      </c>
      <c r="D18" s="53" t="s">
        <v>65</v>
      </c>
      <c r="E18" s="54">
        <v>7.0</v>
      </c>
      <c r="F18" s="54">
        <v>12.0</v>
      </c>
      <c r="G18" s="54">
        <v>1.0</v>
      </c>
      <c r="H18" s="54">
        <v>5.0</v>
      </c>
      <c r="I18" s="54">
        <v>0.0</v>
      </c>
      <c r="J18" s="54">
        <v>2.0</v>
      </c>
      <c r="K18" s="54">
        <v>3.0</v>
      </c>
      <c r="L18" s="54">
        <v>3.0</v>
      </c>
      <c r="M18" s="55" t="str">
        <f t="shared" si="1"/>
        <v>http://www.thebureauinvestigates.com/2011/08/10/the-bush-years-2004-2009/#B17</v>
      </c>
      <c r="N18" s="54"/>
      <c r="O18" s="50" t="s">
        <v>117</v>
      </c>
    </row>
    <row r="19" ht="31.5" customHeight="1">
      <c r="A19" s="50" t="s">
        <v>118</v>
      </c>
      <c r="B19" s="51">
        <v>39672.0</v>
      </c>
      <c r="C19" s="52" t="s">
        <v>119</v>
      </c>
      <c r="D19" s="53" t="s">
        <v>65</v>
      </c>
      <c r="E19" s="54">
        <v>12.0</v>
      </c>
      <c r="F19" s="54">
        <v>25.0</v>
      </c>
      <c r="G19" s="54">
        <v>0.0</v>
      </c>
      <c r="H19" s="54">
        <v>5.0</v>
      </c>
      <c r="I19" s="54">
        <v>0.0</v>
      </c>
      <c r="J19" s="54">
        <v>0.0</v>
      </c>
      <c r="K19" s="54">
        <v>0.0</v>
      </c>
      <c r="L19" s="54">
        <v>4.0</v>
      </c>
      <c r="M19" s="55" t="str">
        <f t="shared" si="1"/>
        <v>http://www.thebureauinvestigates.com/2011/08/10/the-bush-years-2004-2009/#B18</v>
      </c>
      <c r="N19" s="54"/>
      <c r="O19" s="50" t="s">
        <v>120</v>
      </c>
    </row>
    <row r="20" ht="31.5" customHeight="1">
      <c r="A20" s="50" t="s">
        <v>121</v>
      </c>
      <c r="B20" s="51">
        <v>39680.0</v>
      </c>
      <c r="C20" s="52" t="s">
        <v>122</v>
      </c>
      <c r="D20" s="53" t="s">
        <v>65</v>
      </c>
      <c r="E20" s="54">
        <v>6.0</v>
      </c>
      <c r="F20" s="54">
        <v>12.0</v>
      </c>
      <c r="G20" s="54">
        <v>0.0</v>
      </c>
      <c r="H20" s="54">
        <v>0.0</v>
      </c>
      <c r="I20" s="54">
        <v>0.0</v>
      </c>
      <c r="J20" s="54">
        <v>0.0</v>
      </c>
      <c r="K20" s="54">
        <v>5.0</v>
      </c>
      <c r="L20" s="54">
        <v>5.0</v>
      </c>
      <c r="M20" s="55" t="str">
        <f t="shared" si="1"/>
        <v>http://www.thebureauinvestigates.com/2011/08/10/the-bush-years-2004-2009/#B19</v>
      </c>
      <c r="N20" s="54"/>
      <c r="O20" s="50" t="s">
        <v>123</v>
      </c>
    </row>
    <row r="21" ht="31.5" customHeight="1">
      <c r="A21" s="50" t="s">
        <v>124</v>
      </c>
      <c r="B21" s="51">
        <v>39687.0</v>
      </c>
      <c r="C21" s="52" t="s">
        <v>125</v>
      </c>
      <c r="D21" s="53" t="s">
        <v>65</v>
      </c>
      <c r="E21" s="54">
        <v>0.0</v>
      </c>
      <c r="F21" s="54">
        <v>0.0</v>
      </c>
      <c r="G21" s="54">
        <v>0.0</v>
      </c>
      <c r="H21" s="54">
        <v>0.0</v>
      </c>
      <c r="I21" s="54">
        <v>0.0</v>
      </c>
      <c r="J21" s="54">
        <v>0.0</v>
      </c>
      <c r="K21" s="54">
        <v>4.0</v>
      </c>
      <c r="L21" s="54">
        <v>4.0</v>
      </c>
      <c r="M21" s="55" t="str">
        <f t="shared" si="1"/>
        <v>http://www.thebureauinvestigates.com/2011/08/10/the-bush-years-2004-2009/#B20</v>
      </c>
      <c r="N21" s="54"/>
      <c r="O21" s="50" t="s">
        <v>126</v>
      </c>
    </row>
    <row r="22" ht="31.5" customHeight="1">
      <c r="A22" s="50" t="s">
        <v>127</v>
      </c>
      <c r="B22" s="51">
        <v>39690.0</v>
      </c>
      <c r="C22" s="52" t="s">
        <v>128</v>
      </c>
      <c r="D22" s="53" t="s">
        <v>65</v>
      </c>
      <c r="E22" s="54">
        <v>4.0</v>
      </c>
      <c r="F22" s="54">
        <v>5.0</v>
      </c>
      <c r="G22" s="54">
        <v>0.0</v>
      </c>
      <c r="H22" s="54">
        <v>0.0</v>
      </c>
      <c r="I22" s="54">
        <v>0.0</v>
      </c>
      <c r="J22" s="54">
        <v>0.0</v>
      </c>
      <c r="K22" s="54">
        <v>4.0</v>
      </c>
      <c r="L22" s="54">
        <v>4.0</v>
      </c>
      <c r="M22" s="55" t="str">
        <f t="shared" si="1"/>
        <v>http://www.thebureauinvestigates.com/2011/08/10/the-bush-years-2004-2009/#B21</v>
      </c>
      <c r="N22" s="54"/>
      <c r="O22" s="50" t="s">
        <v>129</v>
      </c>
    </row>
    <row r="23" ht="31.5" customHeight="1">
      <c r="A23" s="50" t="s">
        <v>130</v>
      </c>
      <c r="B23" s="51">
        <v>39690.0</v>
      </c>
      <c r="C23" s="52" t="s">
        <v>131</v>
      </c>
      <c r="D23" s="53" t="s">
        <v>70</v>
      </c>
      <c r="E23" s="54">
        <v>6.0</v>
      </c>
      <c r="F23" s="54">
        <v>11.0</v>
      </c>
      <c r="G23" s="54">
        <v>2.0</v>
      </c>
      <c r="H23" s="54">
        <v>9.0</v>
      </c>
      <c r="I23" s="54">
        <v>1.0</v>
      </c>
      <c r="J23" s="54">
        <v>4.0</v>
      </c>
      <c r="K23" s="54">
        <v>2.0</v>
      </c>
      <c r="L23" s="54">
        <v>8.0</v>
      </c>
      <c r="M23" s="55" t="str">
        <f t="shared" si="1"/>
        <v>http://www.thebureauinvestigates.com/2011/08/10/the-bush-years-2004-2009/#B22</v>
      </c>
      <c r="N23" s="54"/>
      <c r="O23" s="50" t="s">
        <v>132</v>
      </c>
    </row>
    <row r="24" ht="31.5" customHeight="1">
      <c r="A24" s="50" t="s">
        <v>133</v>
      </c>
      <c r="B24" s="51">
        <v>39693.0</v>
      </c>
      <c r="C24" s="52" t="s">
        <v>134</v>
      </c>
      <c r="D24" s="53" t="s">
        <v>70</v>
      </c>
      <c r="E24" s="54">
        <v>0.0</v>
      </c>
      <c r="F24" s="54">
        <v>10.0</v>
      </c>
      <c r="G24" s="54">
        <v>0.0</v>
      </c>
      <c r="H24" s="54">
        <v>0.0</v>
      </c>
      <c r="I24" s="54">
        <v>0.0</v>
      </c>
      <c r="J24" s="54">
        <v>0.0</v>
      </c>
      <c r="K24" s="54">
        <v>0.0</v>
      </c>
      <c r="L24" s="54">
        <v>1.0</v>
      </c>
      <c r="M24" s="55" t="str">
        <f t="shared" si="1"/>
        <v>http://www.thebureauinvestigates.com/2011/08/10/the-bush-years-2004-2009/#B23</v>
      </c>
      <c r="N24" s="54"/>
      <c r="O24" s="50" t="s">
        <v>135</v>
      </c>
    </row>
    <row r="25" ht="31.5" customHeight="1">
      <c r="A25" s="50" t="s">
        <v>136</v>
      </c>
      <c r="B25" s="51">
        <v>39695.0</v>
      </c>
      <c r="C25" s="52" t="s">
        <v>137</v>
      </c>
      <c r="D25" s="53" t="s">
        <v>70</v>
      </c>
      <c r="E25" s="54">
        <v>5.0</v>
      </c>
      <c r="F25" s="54">
        <v>7.0</v>
      </c>
      <c r="G25" s="54">
        <v>0.0</v>
      </c>
      <c r="H25" s="54">
        <v>0.0</v>
      </c>
      <c r="I25" s="54">
        <v>0.0</v>
      </c>
      <c r="J25" s="54">
        <v>0.0</v>
      </c>
      <c r="K25" s="54">
        <v>3.0</v>
      </c>
      <c r="L25" s="54">
        <v>4.0</v>
      </c>
      <c r="M25" s="55" t="str">
        <f t="shared" si="1"/>
        <v>http://www.thebureauinvestigates.com/2011/08/10/the-bush-years-2004-2009/#B24</v>
      </c>
      <c r="N25" s="54"/>
      <c r="O25" s="50" t="s">
        <v>138</v>
      </c>
    </row>
    <row r="26" ht="31.5" customHeight="1">
      <c r="A26" s="50" t="s">
        <v>139</v>
      </c>
      <c r="B26" s="51">
        <v>39696.0</v>
      </c>
      <c r="C26" s="52" t="s">
        <v>140</v>
      </c>
      <c r="D26" s="53" t="s">
        <v>70</v>
      </c>
      <c r="E26" s="54">
        <v>5.0</v>
      </c>
      <c r="F26" s="54">
        <v>12.0</v>
      </c>
      <c r="G26" s="54">
        <v>5.0</v>
      </c>
      <c r="H26" s="54">
        <v>7.0</v>
      </c>
      <c r="I26" s="54">
        <v>3.0</v>
      </c>
      <c r="J26" s="54">
        <v>4.0</v>
      </c>
      <c r="K26" s="54">
        <v>0.0</v>
      </c>
      <c r="L26" s="54">
        <v>0.0</v>
      </c>
      <c r="M26" s="55" t="str">
        <f t="shared" si="1"/>
        <v>http://www.thebureauinvestigates.com/2011/08/10/the-bush-years-2004-2009/#B25</v>
      </c>
      <c r="N26" s="54"/>
      <c r="O26" s="50" t="s">
        <v>141</v>
      </c>
    </row>
    <row r="27" ht="31.5" customHeight="1">
      <c r="A27" s="50" t="s">
        <v>142</v>
      </c>
      <c r="B27" s="51">
        <v>39699.0</v>
      </c>
      <c r="C27" s="52" t="s">
        <v>131</v>
      </c>
      <c r="D27" s="53" t="s">
        <v>70</v>
      </c>
      <c r="E27" s="54">
        <v>17.0</v>
      </c>
      <c r="F27" s="54">
        <v>23.0</v>
      </c>
      <c r="G27" s="54">
        <v>11.0</v>
      </c>
      <c r="H27" s="54">
        <v>20.0</v>
      </c>
      <c r="I27" s="54">
        <v>5.0</v>
      </c>
      <c r="J27" s="54">
        <v>8.0</v>
      </c>
      <c r="K27" s="54">
        <v>14.0</v>
      </c>
      <c r="L27" s="54">
        <v>25.0</v>
      </c>
      <c r="M27" s="55" t="str">
        <f t="shared" si="1"/>
        <v>http://www.thebureauinvestigates.com/2011/08/10/the-bush-years-2004-2009/#B26</v>
      </c>
      <c r="N27" s="54"/>
      <c r="O27" s="50" t="s">
        <v>143</v>
      </c>
    </row>
    <row r="28" ht="31.5" customHeight="1">
      <c r="A28" s="50" t="s">
        <v>144</v>
      </c>
      <c r="B28" s="51">
        <v>39703.0</v>
      </c>
      <c r="C28" s="52" t="s">
        <v>145</v>
      </c>
      <c r="D28" s="53" t="s">
        <v>70</v>
      </c>
      <c r="E28" s="54">
        <v>12.0</v>
      </c>
      <c r="F28" s="54">
        <v>15.0</v>
      </c>
      <c r="G28" s="54">
        <v>3.0</v>
      </c>
      <c r="H28" s="54">
        <v>5.0</v>
      </c>
      <c r="I28" s="54">
        <v>2.0</v>
      </c>
      <c r="J28" s="54">
        <v>2.0</v>
      </c>
      <c r="K28" s="54">
        <v>14.0</v>
      </c>
      <c r="L28" s="54">
        <v>14.0</v>
      </c>
      <c r="M28" s="55" t="str">
        <f t="shared" si="1"/>
        <v>http://www.thebureauinvestigates.com/2011/08/10/the-bush-years-2004-2009/#B27</v>
      </c>
      <c r="N28" s="54"/>
      <c r="O28" s="50" t="s">
        <v>146</v>
      </c>
    </row>
    <row r="29" ht="31.5" customHeight="1">
      <c r="A29" s="50" t="s">
        <v>147</v>
      </c>
      <c r="B29" s="51">
        <v>39708.0</v>
      </c>
      <c r="C29" s="52" t="s">
        <v>148</v>
      </c>
      <c r="D29" s="53" t="s">
        <v>65</v>
      </c>
      <c r="E29" s="54">
        <v>4.0</v>
      </c>
      <c r="F29" s="54">
        <v>7.0</v>
      </c>
      <c r="G29" s="54">
        <v>0.0</v>
      </c>
      <c r="H29" s="54">
        <v>0.0</v>
      </c>
      <c r="I29" s="54">
        <v>0.0</v>
      </c>
      <c r="J29" s="54">
        <v>0.0</v>
      </c>
      <c r="K29" s="54">
        <v>3.0</v>
      </c>
      <c r="L29" s="54">
        <v>3.0</v>
      </c>
      <c r="M29" s="55" t="str">
        <f t="shared" si="1"/>
        <v>http://www.thebureauinvestigates.com/2011/08/10/the-bush-years-2004-2009/#B28</v>
      </c>
      <c r="N29" s="54"/>
      <c r="O29" s="50" t="s">
        <v>149</v>
      </c>
    </row>
    <row r="30" ht="31.5" customHeight="1">
      <c r="A30" s="50" t="s">
        <v>150</v>
      </c>
      <c r="B30" s="51">
        <v>39721.0</v>
      </c>
      <c r="C30" s="52" t="s">
        <v>151</v>
      </c>
      <c r="D30" s="53" t="s">
        <v>65</v>
      </c>
      <c r="E30" s="54">
        <v>4.0</v>
      </c>
      <c r="F30" s="54">
        <v>8.0</v>
      </c>
      <c r="G30" s="54">
        <v>0.0</v>
      </c>
      <c r="H30" s="54">
        <v>0.0</v>
      </c>
      <c r="I30" s="54">
        <v>0.0</v>
      </c>
      <c r="J30" s="54">
        <v>0.0</v>
      </c>
      <c r="K30" s="54">
        <v>5.0</v>
      </c>
      <c r="L30" s="54">
        <v>9.0</v>
      </c>
      <c r="M30" s="55" t="str">
        <f t="shared" si="1"/>
        <v>http://www.thebureauinvestigates.com/2011/08/10/the-bush-years-2004-2009/#B29</v>
      </c>
      <c r="N30" s="54"/>
      <c r="O30" s="50" t="s">
        <v>152</v>
      </c>
    </row>
    <row r="31" ht="31.5" customHeight="1">
      <c r="A31" s="50" t="s">
        <v>153</v>
      </c>
      <c r="B31" s="51">
        <v>39724.0</v>
      </c>
      <c r="C31" s="52" t="s">
        <v>154</v>
      </c>
      <c r="D31" s="53" t="s">
        <v>70</v>
      </c>
      <c r="E31" s="54">
        <v>3.0</v>
      </c>
      <c r="F31" s="54">
        <v>3.0</v>
      </c>
      <c r="G31" s="54">
        <v>3.0</v>
      </c>
      <c r="H31" s="54">
        <v>3.0</v>
      </c>
      <c r="I31" s="54">
        <v>1.0</v>
      </c>
      <c r="J31" s="54">
        <v>1.0</v>
      </c>
      <c r="K31" s="54">
        <v>5.0</v>
      </c>
      <c r="L31" s="54">
        <v>5.0</v>
      </c>
      <c r="M31" s="55" t="str">
        <f t="shared" si="1"/>
        <v>http://www.thebureauinvestigates.com/2011/08/10/the-bush-years-2004-2009/#B30</v>
      </c>
      <c r="N31" s="54"/>
      <c r="O31" s="50" t="s">
        <v>155</v>
      </c>
    </row>
    <row r="32" ht="31.5" customHeight="1">
      <c r="A32" s="50" t="s">
        <v>156</v>
      </c>
      <c r="B32" s="51">
        <v>39724.0</v>
      </c>
      <c r="C32" s="52" t="s">
        <v>154</v>
      </c>
      <c r="D32" s="53" t="s">
        <v>70</v>
      </c>
      <c r="E32" s="54">
        <v>17.0</v>
      </c>
      <c r="F32" s="54">
        <v>21.0</v>
      </c>
      <c r="G32" s="54">
        <v>7.0</v>
      </c>
      <c r="H32" s="54">
        <v>14.0</v>
      </c>
      <c r="I32" s="54">
        <v>3.0</v>
      </c>
      <c r="J32" s="54">
        <v>3.0</v>
      </c>
      <c r="K32" s="54">
        <v>0.0</v>
      </c>
      <c r="L32" s="54">
        <v>0.0</v>
      </c>
      <c r="M32" s="55" t="str">
        <f t="shared" si="1"/>
        <v>http://www.thebureauinvestigates.com/2011/08/10/the-bush-years-2004-2009/#B31</v>
      </c>
      <c r="N32" s="54"/>
      <c r="O32" s="50" t="s">
        <v>157</v>
      </c>
    </row>
    <row r="33" ht="31.5" customHeight="1">
      <c r="A33" s="50" t="s">
        <v>158</v>
      </c>
      <c r="B33" s="51">
        <v>39730.0</v>
      </c>
      <c r="C33" s="52" t="s">
        <v>159</v>
      </c>
      <c r="D33" s="53" t="s">
        <v>70</v>
      </c>
      <c r="E33" s="54">
        <v>5.0</v>
      </c>
      <c r="F33" s="54">
        <v>9.0</v>
      </c>
      <c r="G33" s="54">
        <v>1.0</v>
      </c>
      <c r="H33" s="54">
        <v>9.0</v>
      </c>
      <c r="I33" s="54">
        <v>1.0</v>
      </c>
      <c r="J33" s="54">
        <v>4.0</v>
      </c>
      <c r="K33" s="54">
        <v>2.0</v>
      </c>
      <c r="L33" s="54">
        <v>2.0</v>
      </c>
      <c r="M33" s="55" t="str">
        <f t="shared" si="1"/>
        <v>http://www.thebureauinvestigates.com/2011/08/10/the-bush-years-2004-2009/#B32</v>
      </c>
      <c r="N33" s="54"/>
      <c r="O33" s="50" t="s">
        <v>160</v>
      </c>
    </row>
    <row r="34" ht="31.5" customHeight="1">
      <c r="A34" s="50" t="s">
        <v>161</v>
      </c>
      <c r="B34" s="51">
        <v>39732.0</v>
      </c>
      <c r="C34" s="52" t="s">
        <v>131</v>
      </c>
      <c r="D34" s="53" t="s">
        <v>70</v>
      </c>
      <c r="E34" s="54">
        <v>4.0</v>
      </c>
      <c r="F34" s="54">
        <v>5.0</v>
      </c>
      <c r="G34" s="54">
        <v>0.0</v>
      </c>
      <c r="H34" s="54">
        <v>0.0</v>
      </c>
      <c r="I34" s="54">
        <v>0.0</v>
      </c>
      <c r="J34" s="54">
        <v>0.0</v>
      </c>
      <c r="K34" s="54">
        <v>2.0</v>
      </c>
      <c r="L34" s="54">
        <v>2.0</v>
      </c>
      <c r="M34" s="55" t="str">
        <f t="shared" si="1"/>
        <v>http://www.thebureauinvestigates.com/2011/08/10/the-bush-years-2004-2009/#B33</v>
      </c>
      <c r="N34" s="54"/>
      <c r="O34" s="50" t="s">
        <v>162</v>
      </c>
    </row>
    <row r="35" ht="31.5" customHeight="1">
      <c r="A35" s="50" t="s">
        <v>163</v>
      </c>
      <c r="B35" s="51">
        <v>39737.0</v>
      </c>
      <c r="C35" s="52" t="s">
        <v>164</v>
      </c>
      <c r="D35" s="53" t="s">
        <v>65</v>
      </c>
      <c r="E35" s="54">
        <v>2.0</v>
      </c>
      <c r="F35" s="54">
        <v>9.0</v>
      </c>
      <c r="G35" s="54">
        <v>0.0</v>
      </c>
      <c r="H35" s="54">
        <v>4.0</v>
      </c>
      <c r="I35" s="54">
        <v>0.0</v>
      </c>
      <c r="J35" s="54">
        <v>0.0</v>
      </c>
      <c r="K35" s="54">
        <v>1.0</v>
      </c>
      <c r="L35" s="54">
        <v>7.0</v>
      </c>
      <c r="M35" s="55" t="str">
        <f t="shared" si="1"/>
        <v>http://www.thebureauinvestigates.com/2011/08/10/the-bush-years-2004-2009/#B34</v>
      </c>
      <c r="N35" s="54"/>
      <c r="O35" s="50" t="s">
        <v>165</v>
      </c>
    </row>
    <row r="36" ht="31.5" customHeight="1">
      <c r="A36" s="50" t="s">
        <v>166</v>
      </c>
      <c r="B36" s="51">
        <v>39744.0</v>
      </c>
      <c r="C36" s="52" t="s">
        <v>95</v>
      </c>
      <c r="D36" s="53" t="s">
        <v>70</v>
      </c>
      <c r="E36" s="54">
        <v>8.0</v>
      </c>
      <c r="F36" s="54">
        <v>11.0</v>
      </c>
      <c r="G36" s="54">
        <v>7.0</v>
      </c>
      <c r="H36" s="54">
        <v>10.0</v>
      </c>
      <c r="I36" s="54">
        <v>7.0</v>
      </c>
      <c r="J36" s="54">
        <v>7.0</v>
      </c>
      <c r="K36" s="54">
        <v>6.0</v>
      </c>
      <c r="L36" s="54">
        <v>11.0</v>
      </c>
      <c r="M36" s="55" t="str">
        <f t="shared" si="1"/>
        <v>http://www.thebureauinvestigates.com/2011/08/10/the-bush-years-2004-2009/#B35</v>
      </c>
      <c r="N36" s="54"/>
      <c r="O36" s="50" t="s">
        <v>167</v>
      </c>
    </row>
    <row r="37" ht="31.5" customHeight="1">
      <c r="A37" s="50" t="s">
        <v>168</v>
      </c>
      <c r="B37" s="51">
        <v>39747.0</v>
      </c>
      <c r="C37" s="52" t="s">
        <v>169</v>
      </c>
      <c r="D37" s="53" t="s">
        <v>65</v>
      </c>
      <c r="E37" s="54">
        <v>18.0</v>
      </c>
      <c r="F37" s="54">
        <v>20.0</v>
      </c>
      <c r="G37" s="54">
        <v>0.0</v>
      </c>
      <c r="H37" s="54">
        <v>4.0</v>
      </c>
      <c r="I37" s="54">
        <v>0.0</v>
      </c>
      <c r="J37" s="54">
        <v>3.0</v>
      </c>
      <c r="K37" s="54">
        <v>2.0</v>
      </c>
      <c r="L37" s="54">
        <v>2.0</v>
      </c>
      <c r="M37" s="55" t="str">
        <f t="shared" si="1"/>
        <v>http://www.thebureauinvestigates.com/2011/08/10/the-bush-years-2004-2009/#B36</v>
      </c>
      <c r="N37" s="54"/>
      <c r="O37" s="50" t="s">
        <v>170</v>
      </c>
    </row>
    <row r="38" ht="31.5" customHeight="1">
      <c r="A38" s="50" t="s">
        <v>171</v>
      </c>
      <c r="B38" s="51">
        <v>39752.0</v>
      </c>
      <c r="C38" s="52" t="s">
        <v>172</v>
      </c>
      <c r="D38" s="53" t="s">
        <v>70</v>
      </c>
      <c r="E38" s="54">
        <v>4.0</v>
      </c>
      <c r="F38" s="54">
        <v>25.0</v>
      </c>
      <c r="G38" s="54">
        <v>1.0</v>
      </c>
      <c r="H38" s="54">
        <v>20.0</v>
      </c>
      <c r="I38" s="54">
        <v>0.0</v>
      </c>
      <c r="J38" s="54">
        <v>0.0</v>
      </c>
      <c r="K38" s="54">
        <v>0.0</v>
      </c>
      <c r="L38" s="54">
        <v>0.0</v>
      </c>
      <c r="M38" s="55" t="str">
        <f t="shared" si="1"/>
        <v>http://www.thebureauinvestigates.com/2011/08/10/the-bush-years-2004-2009/#B37</v>
      </c>
      <c r="N38" s="54"/>
      <c r="O38" s="50" t="s">
        <v>173</v>
      </c>
    </row>
    <row r="39" ht="31.5" customHeight="1">
      <c r="A39" s="50" t="s">
        <v>174</v>
      </c>
      <c r="B39" s="51">
        <v>39752.0</v>
      </c>
      <c r="C39" s="52" t="s">
        <v>175</v>
      </c>
      <c r="D39" s="53" t="s">
        <v>65</v>
      </c>
      <c r="E39" s="54">
        <v>4.0</v>
      </c>
      <c r="F39" s="54">
        <v>12.0</v>
      </c>
      <c r="G39" s="54">
        <v>1.0</v>
      </c>
      <c r="H39" s="54">
        <v>1.0</v>
      </c>
      <c r="I39" s="54">
        <v>0.0</v>
      </c>
      <c r="J39" s="54">
        <v>0.0</v>
      </c>
      <c r="K39" s="54">
        <v>2.0</v>
      </c>
      <c r="L39" s="54">
        <v>30.0</v>
      </c>
      <c r="M39" s="55" t="str">
        <f t="shared" si="1"/>
        <v>http://www.thebureauinvestigates.com/2011/08/10/the-bush-years-2004-2009/#B38</v>
      </c>
      <c r="N39" s="54"/>
      <c r="O39" s="50" t="s">
        <v>176</v>
      </c>
    </row>
    <row r="40" ht="31.5" customHeight="1">
      <c r="A40" s="50" t="s">
        <v>177</v>
      </c>
      <c r="B40" s="51">
        <v>39759.0</v>
      </c>
      <c r="C40" s="52" t="s">
        <v>178</v>
      </c>
      <c r="D40" s="53" t="s">
        <v>70</v>
      </c>
      <c r="E40" s="54">
        <v>11.0</v>
      </c>
      <c r="F40" s="54">
        <v>16.0</v>
      </c>
      <c r="G40" s="54">
        <v>6.0</v>
      </c>
      <c r="H40" s="54">
        <v>11.0</v>
      </c>
      <c r="I40" s="54">
        <v>0.0</v>
      </c>
      <c r="J40" s="54">
        <v>0.0</v>
      </c>
      <c r="K40" s="54">
        <v>17.0</v>
      </c>
      <c r="L40" s="54">
        <v>17.0</v>
      </c>
      <c r="M40" s="55" t="str">
        <f t="shared" si="1"/>
        <v>http://www.thebureauinvestigates.com/2011/08/10/the-bush-years-2004-2009/#B39</v>
      </c>
      <c r="N40" s="54"/>
      <c r="O40" s="50" t="s">
        <v>179</v>
      </c>
    </row>
    <row r="41" ht="31.5" customHeight="1">
      <c r="A41" s="50" t="s">
        <v>180</v>
      </c>
      <c r="B41" s="51">
        <v>39766.0</v>
      </c>
      <c r="C41" s="52" t="s">
        <v>181</v>
      </c>
      <c r="D41" s="53" t="s">
        <v>70</v>
      </c>
      <c r="E41" s="54">
        <v>11.0</v>
      </c>
      <c r="F41" s="54">
        <v>13.0</v>
      </c>
      <c r="G41" s="54">
        <v>3.0</v>
      </c>
      <c r="H41" s="54">
        <v>12.0</v>
      </c>
      <c r="I41" s="54">
        <v>0.0</v>
      </c>
      <c r="J41" s="54">
        <v>0.0</v>
      </c>
      <c r="K41" s="54">
        <v>2.0</v>
      </c>
      <c r="L41" s="54">
        <v>2.0</v>
      </c>
      <c r="M41" s="55" t="str">
        <f t="shared" si="1"/>
        <v>http://www.thebureauinvestigates.com/2011/08/10/the-bush-years-2004-2009/#B40</v>
      </c>
      <c r="N41" s="54"/>
      <c r="O41" s="50" t="s">
        <v>182</v>
      </c>
    </row>
    <row r="42" ht="31.5" customHeight="1">
      <c r="A42" s="50" t="s">
        <v>183</v>
      </c>
      <c r="B42" s="51">
        <v>39771.0</v>
      </c>
      <c r="C42" s="52" t="s">
        <v>98</v>
      </c>
      <c r="D42" s="53" t="s">
        <v>99</v>
      </c>
      <c r="E42" s="54">
        <v>3.0</v>
      </c>
      <c r="F42" s="54">
        <v>6.0</v>
      </c>
      <c r="G42" s="54">
        <v>0.0</v>
      </c>
      <c r="H42" s="54">
        <v>3.0</v>
      </c>
      <c r="I42" s="54">
        <v>0.0</v>
      </c>
      <c r="J42" s="54">
        <v>0.0</v>
      </c>
      <c r="K42" s="54">
        <v>7.0</v>
      </c>
      <c r="L42" s="54">
        <v>7.0</v>
      </c>
      <c r="M42" s="55" t="str">
        <f t="shared" si="1"/>
        <v>http://www.thebureauinvestigates.com/2011/08/10/the-bush-years-2004-2009/#B41</v>
      </c>
      <c r="N42" s="54"/>
      <c r="O42" s="50" t="s">
        <v>184</v>
      </c>
    </row>
    <row r="43" ht="31.5" customHeight="1">
      <c r="A43" s="50" t="s">
        <v>185</v>
      </c>
      <c r="B43" s="51">
        <v>39774.0</v>
      </c>
      <c r="C43" s="52" t="s">
        <v>186</v>
      </c>
      <c r="D43" s="53" t="s">
        <v>70</v>
      </c>
      <c r="E43" s="54">
        <v>4.0</v>
      </c>
      <c r="F43" s="54">
        <v>6.0</v>
      </c>
      <c r="G43" s="54">
        <v>0.0</v>
      </c>
      <c r="H43" s="54">
        <v>1.0</v>
      </c>
      <c r="I43" s="54">
        <v>0.0</v>
      </c>
      <c r="J43" s="54">
        <v>0.0</v>
      </c>
      <c r="K43" s="54">
        <v>6.0</v>
      </c>
      <c r="L43" s="54">
        <v>6.0</v>
      </c>
      <c r="M43" s="55" t="str">
        <f t="shared" si="1"/>
        <v>http://www.thebureauinvestigates.com/2011/08/10/the-bush-years-2004-2009/#B42</v>
      </c>
      <c r="N43" s="54"/>
      <c r="O43" s="50" t="s">
        <v>187</v>
      </c>
    </row>
    <row r="44" ht="31.5" customHeight="1">
      <c r="A44" s="50" t="s">
        <v>188</v>
      </c>
      <c r="B44" s="51">
        <v>39779.0</v>
      </c>
      <c r="C44" s="52" t="s">
        <v>64</v>
      </c>
      <c r="D44" s="53" t="s">
        <v>65</v>
      </c>
      <c r="E44" s="54">
        <v>5.0</v>
      </c>
      <c r="F44" s="54">
        <v>5.0</v>
      </c>
      <c r="G44" s="54">
        <v>0.0</v>
      </c>
      <c r="H44" s="54">
        <v>0.0</v>
      </c>
      <c r="I44" s="54">
        <v>0.0</v>
      </c>
      <c r="J44" s="54">
        <v>0.0</v>
      </c>
      <c r="K44" s="54">
        <v>0.0</v>
      </c>
      <c r="L44" s="54">
        <v>0.0</v>
      </c>
      <c r="M44" s="55" t="str">
        <f t="shared" si="1"/>
        <v>http://www.thebureauinvestigates.com/2011/08/10/the-bush-years-2004-2009/#B43</v>
      </c>
      <c r="N44" s="54"/>
      <c r="O44" s="50" t="s">
        <v>189</v>
      </c>
    </row>
    <row r="45" ht="31.5" customHeight="1">
      <c r="A45" s="50" t="s">
        <v>190</v>
      </c>
      <c r="B45" s="51">
        <v>39781.0</v>
      </c>
      <c r="C45" s="52" t="s">
        <v>191</v>
      </c>
      <c r="D45" s="53" t="s">
        <v>70</v>
      </c>
      <c r="E45" s="54">
        <v>2.0</v>
      </c>
      <c r="F45" s="54">
        <v>3.0</v>
      </c>
      <c r="G45" s="54">
        <v>0.0</v>
      </c>
      <c r="H45" s="54">
        <v>3.0</v>
      </c>
      <c r="I45" s="54">
        <v>0.0</v>
      </c>
      <c r="J45" s="54">
        <v>0.0</v>
      </c>
      <c r="K45" s="54">
        <v>2.0</v>
      </c>
      <c r="L45" s="54">
        <v>3.0</v>
      </c>
      <c r="M45" s="55" t="str">
        <f t="shared" si="1"/>
        <v>http://www.thebureauinvestigates.com/2011/08/10/the-bush-years-2004-2009/#B44</v>
      </c>
      <c r="N45" s="54"/>
      <c r="O45" s="50" t="s">
        <v>192</v>
      </c>
    </row>
    <row r="46" ht="31.5" customHeight="1">
      <c r="A46" s="50" t="s">
        <v>193</v>
      </c>
      <c r="B46" s="51">
        <v>39787.0</v>
      </c>
      <c r="C46" s="52" t="s">
        <v>194</v>
      </c>
      <c r="D46" s="53" t="s">
        <v>70</v>
      </c>
      <c r="E46" s="54">
        <v>3.0</v>
      </c>
      <c r="F46" s="54">
        <v>4.0</v>
      </c>
      <c r="G46" s="54">
        <v>0.0</v>
      </c>
      <c r="H46" s="54">
        <v>0.0</v>
      </c>
      <c r="I46" s="54">
        <v>0.0</v>
      </c>
      <c r="J46" s="54">
        <v>0.0</v>
      </c>
      <c r="K46" s="54">
        <v>2.0</v>
      </c>
      <c r="L46" s="54">
        <v>2.0</v>
      </c>
      <c r="M46" s="55" t="str">
        <f t="shared" si="1"/>
        <v>http://www.thebureauinvestigates.com/2011/08/10/the-bush-years-2004-2009/#B45</v>
      </c>
      <c r="N46" s="54"/>
      <c r="O46" s="50" t="s">
        <v>195</v>
      </c>
    </row>
    <row r="47" ht="31.5" customHeight="1">
      <c r="A47" s="50" t="s">
        <v>196</v>
      </c>
      <c r="B47" s="51">
        <v>39793.0</v>
      </c>
      <c r="C47" s="52" t="s">
        <v>105</v>
      </c>
      <c r="D47" s="53" t="s">
        <v>65</v>
      </c>
      <c r="E47" s="54">
        <v>6.0</v>
      </c>
      <c r="F47" s="54">
        <v>7.0</v>
      </c>
      <c r="G47" s="54">
        <v>0.0</v>
      </c>
      <c r="H47" s="54">
        <v>7.0</v>
      </c>
      <c r="I47" s="54">
        <v>0.0</v>
      </c>
      <c r="J47" s="54">
        <v>0.0</v>
      </c>
      <c r="K47" s="54">
        <v>0.0</v>
      </c>
      <c r="L47" s="54">
        <v>0.0</v>
      </c>
      <c r="M47" s="55" t="str">
        <f t="shared" si="1"/>
        <v>http://www.thebureauinvestigates.com/2011/08/10/the-bush-years-2004-2009/#B46</v>
      </c>
      <c r="N47" s="54"/>
      <c r="O47" s="50" t="s">
        <v>197</v>
      </c>
    </row>
    <row r="48" ht="31.5" customHeight="1">
      <c r="A48" s="50" t="s">
        <v>198</v>
      </c>
      <c r="B48" s="51">
        <v>39797.0</v>
      </c>
      <c r="C48" s="52" t="s">
        <v>199</v>
      </c>
      <c r="D48" s="53" t="s">
        <v>70</v>
      </c>
      <c r="E48" s="54">
        <v>2.0</v>
      </c>
      <c r="F48" s="54">
        <v>3.0</v>
      </c>
      <c r="G48" s="54">
        <v>0.0</v>
      </c>
      <c r="H48" s="54">
        <v>3.0</v>
      </c>
      <c r="I48" s="54">
        <v>0.0</v>
      </c>
      <c r="J48" s="54">
        <v>0.0</v>
      </c>
      <c r="K48" s="54">
        <v>3.0</v>
      </c>
      <c r="L48" s="54">
        <v>3.0</v>
      </c>
      <c r="M48" s="55" t="str">
        <f t="shared" si="1"/>
        <v>http://www.thebureauinvestigates.com/2011/08/10/the-bush-years-2004-2009/#B47</v>
      </c>
      <c r="N48" s="54"/>
      <c r="O48" s="50" t="s">
        <v>200</v>
      </c>
    </row>
    <row r="49" ht="31.5" customHeight="1">
      <c r="A49" s="50" t="s">
        <v>201</v>
      </c>
      <c r="B49" s="51">
        <v>39804.0</v>
      </c>
      <c r="C49" s="52" t="s">
        <v>175</v>
      </c>
      <c r="D49" s="53" t="s">
        <v>65</v>
      </c>
      <c r="E49" s="54">
        <v>3.0</v>
      </c>
      <c r="F49" s="54">
        <v>3.0</v>
      </c>
      <c r="G49" s="54">
        <v>0.0</v>
      </c>
      <c r="H49" s="54">
        <v>0.0</v>
      </c>
      <c r="I49" s="54">
        <v>0.0</v>
      </c>
      <c r="J49" s="54">
        <v>0.0</v>
      </c>
      <c r="K49" s="54">
        <v>5.0</v>
      </c>
      <c r="L49" s="54">
        <v>5.0</v>
      </c>
      <c r="M49" s="55" t="str">
        <f t="shared" si="1"/>
        <v>http://www.thebureauinvestigates.com/2011/08/10/the-bush-years-2004-2009/#B48</v>
      </c>
      <c r="N49" s="54"/>
      <c r="O49" s="50" t="s">
        <v>202</v>
      </c>
    </row>
    <row r="50" ht="31.5" customHeight="1">
      <c r="A50" s="50" t="s">
        <v>203</v>
      </c>
      <c r="B50" s="51">
        <v>39804.0</v>
      </c>
      <c r="C50" s="52" t="s">
        <v>204</v>
      </c>
      <c r="D50" s="53" t="s">
        <v>65</v>
      </c>
      <c r="E50" s="54">
        <v>2.0</v>
      </c>
      <c r="F50" s="54">
        <v>4.0</v>
      </c>
      <c r="G50" s="54">
        <v>0.0</v>
      </c>
      <c r="H50" s="54">
        <v>0.0</v>
      </c>
      <c r="I50" s="54">
        <v>0.0</v>
      </c>
      <c r="J50" s="54">
        <v>0.0</v>
      </c>
      <c r="K50" s="54">
        <v>4.0</v>
      </c>
      <c r="L50" s="54">
        <v>4.0</v>
      </c>
      <c r="M50" s="55" t="str">
        <f t="shared" si="1"/>
        <v>http://www.thebureauinvestigates.com/2011/08/10/the-bush-years-2004-2009/#B49</v>
      </c>
      <c r="N50" s="54"/>
      <c r="O50" s="50" t="s">
        <v>205</v>
      </c>
    </row>
    <row r="51" ht="31.5" customHeight="1">
      <c r="A51" s="50" t="s">
        <v>206</v>
      </c>
      <c r="B51" s="51">
        <v>39814.0</v>
      </c>
      <c r="C51" s="52" t="s">
        <v>175</v>
      </c>
      <c r="D51" s="53" t="s">
        <v>65</v>
      </c>
      <c r="E51" s="54">
        <v>3.0</v>
      </c>
      <c r="F51" s="54">
        <v>5.0</v>
      </c>
      <c r="G51" s="54">
        <v>0.0</v>
      </c>
      <c r="H51" s="54">
        <v>0.0</v>
      </c>
      <c r="I51" s="54">
        <v>0.0</v>
      </c>
      <c r="J51" s="54">
        <v>0.0</v>
      </c>
      <c r="K51" s="54">
        <v>1.0</v>
      </c>
      <c r="L51" s="54">
        <v>2.0</v>
      </c>
      <c r="M51" s="55" t="str">
        <f t="shared" si="1"/>
        <v>http://www.thebureauinvestigates.com/2011/08/10/the-bush-years-2004-2009/#B50</v>
      </c>
      <c r="N51" s="54"/>
      <c r="O51" s="50" t="s">
        <v>207</v>
      </c>
    </row>
    <row r="52" ht="31.5" customHeight="1">
      <c r="A52" s="50" t="s">
        <v>208</v>
      </c>
      <c r="B52" s="51">
        <v>39815.0</v>
      </c>
      <c r="C52" s="52" t="s">
        <v>209</v>
      </c>
      <c r="D52" s="53" t="s">
        <v>65</v>
      </c>
      <c r="E52" s="54">
        <v>3.0</v>
      </c>
      <c r="F52" s="54">
        <v>4.0</v>
      </c>
      <c r="G52" s="54">
        <v>0.0</v>
      </c>
      <c r="H52" s="54">
        <v>0.0</v>
      </c>
      <c r="I52" s="54">
        <v>0.0</v>
      </c>
      <c r="J52" s="54">
        <v>0.0</v>
      </c>
      <c r="K52" s="54">
        <v>3.0</v>
      </c>
      <c r="L52" s="54">
        <v>5.0</v>
      </c>
      <c r="M52" s="55" t="str">
        <f t="shared" si="1"/>
        <v>http://www.thebureauinvestigates.com/2011/08/10/the-bush-years-2004-2009/#B51</v>
      </c>
      <c r="N52" s="54"/>
      <c r="O52" s="50" t="s">
        <v>210</v>
      </c>
    </row>
    <row r="53" ht="31.5" customHeight="1">
      <c r="A53" s="50" t="s">
        <v>211</v>
      </c>
      <c r="B53" s="51">
        <v>39836.0</v>
      </c>
      <c r="C53" s="52" t="s">
        <v>212</v>
      </c>
      <c r="D53" s="53" t="s">
        <v>70</v>
      </c>
      <c r="E53" s="54">
        <v>7.0</v>
      </c>
      <c r="F53" s="54">
        <v>15.0</v>
      </c>
      <c r="G53" s="54">
        <v>9.0</v>
      </c>
      <c r="H53" s="54">
        <v>11.0</v>
      </c>
      <c r="I53" s="54">
        <v>1.0</v>
      </c>
      <c r="J53" s="54">
        <v>1.0</v>
      </c>
      <c r="K53" s="54">
        <v>1.0</v>
      </c>
      <c r="L53" s="54">
        <v>1.0</v>
      </c>
      <c r="M53" s="55" t="str">
        <f t="shared" ref="M53:M104" si="2">$N$53&amp;$A53</f>
        <v>http://www.thebureauinvestigates.com/2011/08/10/obama-2009-strikes/#Ob1</v>
      </c>
      <c r="N53" s="56" t="s">
        <v>213</v>
      </c>
      <c r="O53" s="50" t="s">
        <v>214</v>
      </c>
    </row>
    <row r="54" ht="31.5" customHeight="1">
      <c r="A54" s="50" t="s">
        <v>215</v>
      </c>
      <c r="B54" s="51">
        <v>39836.0</v>
      </c>
      <c r="C54" s="52" t="s">
        <v>125</v>
      </c>
      <c r="D54" s="53" t="s">
        <v>65</v>
      </c>
      <c r="E54" s="54">
        <v>5.0</v>
      </c>
      <c r="F54" s="54">
        <v>10.0</v>
      </c>
      <c r="G54" s="54">
        <v>5.0</v>
      </c>
      <c r="H54" s="54">
        <v>10.0</v>
      </c>
      <c r="I54" s="54">
        <v>3.0</v>
      </c>
      <c r="J54" s="54">
        <v>4.0</v>
      </c>
      <c r="K54" s="54">
        <v>2.0</v>
      </c>
      <c r="L54" s="54">
        <v>2.0</v>
      </c>
      <c r="M54" s="55" t="str">
        <f t="shared" si="2"/>
        <v>http://www.thebureauinvestigates.com/2011/08/10/obama-2009-strikes/#Ob2</v>
      </c>
      <c r="N54" s="54"/>
      <c r="O54" s="50" t="s">
        <v>216</v>
      </c>
    </row>
    <row r="55" ht="31.5" customHeight="1">
      <c r="A55" s="50" t="s">
        <v>217</v>
      </c>
      <c r="B55" s="51">
        <v>39858.0</v>
      </c>
      <c r="C55" s="52" t="s">
        <v>218</v>
      </c>
      <c r="D55" s="53" t="s">
        <v>65</v>
      </c>
      <c r="E55" s="54">
        <v>25.0</v>
      </c>
      <c r="F55" s="54">
        <v>35.0</v>
      </c>
      <c r="G55" s="54">
        <v>1.0</v>
      </c>
      <c r="H55" s="54">
        <v>9.0</v>
      </c>
      <c r="I55" s="54">
        <v>1.0</v>
      </c>
      <c r="J55" s="54">
        <v>1.0</v>
      </c>
      <c r="K55" s="54">
        <v>11.0</v>
      </c>
      <c r="L55" s="54">
        <v>15.0</v>
      </c>
      <c r="M55" s="55" t="str">
        <f t="shared" si="2"/>
        <v>http://www.thebureauinvestigates.com/2011/08/10/obama-2009-strikes/#Ob3</v>
      </c>
      <c r="N55" s="54"/>
      <c r="O55" s="50" t="s">
        <v>219</v>
      </c>
    </row>
    <row r="56" ht="31.5" customHeight="1">
      <c r="A56" s="50" t="s">
        <v>220</v>
      </c>
      <c r="B56" s="51">
        <v>39860.0</v>
      </c>
      <c r="C56" s="52" t="s">
        <v>221</v>
      </c>
      <c r="D56" s="53" t="s">
        <v>222</v>
      </c>
      <c r="E56" s="54">
        <v>18.0</v>
      </c>
      <c r="F56" s="54">
        <v>31.0</v>
      </c>
      <c r="G56" s="54">
        <v>0.0</v>
      </c>
      <c r="H56" s="54">
        <v>0.0</v>
      </c>
      <c r="I56" s="54">
        <v>0.0</v>
      </c>
      <c r="J56" s="54">
        <v>0.0</v>
      </c>
      <c r="K56" s="54">
        <v>3.0</v>
      </c>
      <c r="L56" s="54">
        <v>7.0</v>
      </c>
      <c r="M56" s="55" t="str">
        <f t="shared" si="2"/>
        <v>http://www.thebureauinvestigates.com/2011/08/10/obama-2009-strikes/#Ob4</v>
      </c>
      <c r="N56" s="54"/>
      <c r="O56" s="50" t="s">
        <v>223</v>
      </c>
    </row>
    <row r="57" ht="31.5" customHeight="1">
      <c r="A57" s="50" t="s">
        <v>224</v>
      </c>
      <c r="B57" s="51">
        <v>39873.0</v>
      </c>
      <c r="C57" s="52" t="s">
        <v>225</v>
      </c>
      <c r="D57" s="53" t="s">
        <v>65</v>
      </c>
      <c r="E57" s="54">
        <v>3.0</v>
      </c>
      <c r="F57" s="54">
        <v>12.0</v>
      </c>
      <c r="G57" s="54">
        <v>0.0</v>
      </c>
      <c r="H57" s="54">
        <v>0.0</v>
      </c>
      <c r="I57" s="54">
        <v>0.0</v>
      </c>
      <c r="J57" s="54">
        <v>0.0</v>
      </c>
      <c r="K57" s="54">
        <v>1.0</v>
      </c>
      <c r="L57" s="54">
        <v>3.0</v>
      </c>
      <c r="M57" s="55" t="str">
        <f t="shared" si="2"/>
        <v>http://www.thebureauinvestigates.com/2011/08/10/obama-2009-strikes/#Ob5</v>
      </c>
      <c r="N57" s="54"/>
      <c r="O57" s="50" t="s">
        <v>226</v>
      </c>
    </row>
    <row r="58" ht="31.5" customHeight="1">
      <c r="A58" s="50" t="s">
        <v>227</v>
      </c>
      <c r="B58" s="51">
        <v>39884.0</v>
      </c>
      <c r="C58" s="52" t="s">
        <v>228</v>
      </c>
      <c r="D58" s="53" t="s">
        <v>222</v>
      </c>
      <c r="E58" s="54">
        <v>14.0</v>
      </c>
      <c r="F58" s="54">
        <v>26.0</v>
      </c>
      <c r="G58" s="54">
        <v>0.0</v>
      </c>
      <c r="H58" s="54">
        <v>0.0</v>
      </c>
      <c r="I58" s="54">
        <v>0.0</v>
      </c>
      <c r="J58" s="54">
        <v>0.0</v>
      </c>
      <c r="K58" s="54">
        <v>9.0</v>
      </c>
      <c r="L58" s="54">
        <v>50.0</v>
      </c>
      <c r="M58" s="55" t="str">
        <f t="shared" si="2"/>
        <v>http://www.thebureauinvestigates.com/2011/08/10/obama-2009-strikes/#Ob6</v>
      </c>
      <c r="N58" s="54"/>
      <c r="O58" s="50" t="s">
        <v>229</v>
      </c>
    </row>
    <row r="59" ht="31.5" customHeight="1">
      <c r="A59" s="50" t="s">
        <v>230</v>
      </c>
      <c r="B59" s="51">
        <v>39887.0</v>
      </c>
      <c r="C59" s="52" t="s">
        <v>98</v>
      </c>
      <c r="D59" s="53" t="s">
        <v>99</v>
      </c>
      <c r="E59" s="54">
        <v>2.0</v>
      </c>
      <c r="F59" s="54">
        <v>6.0</v>
      </c>
      <c r="G59" s="54">
        <v>0.0</v>
      </c>
      <c r="H59" s="54">
        <v>0.0</v>
      </c>
      <c r="I59" s="54">
        <v>0.0</v>
      </c>
      <c r="J59" s="54">
        <v>0.0</v>
      </c>
      <c r="K59" s="54">
        <v>3.0</v>
      </c>
      <c r="L59" s="54">
        <v>3.0</v>
      </c>
      <c r="M59" s="55" t="str">
        <f t="shared" si="2"/>
        <v>http://www.thebureauinvestigates.com/2011/08/10/obama-2009-strikes/#Ob7</v>
      </c>
      <c r="N59" s="54"/>
      <c r="O59" s="50" t="s">
        <v>231</v>
      </c>
    </row>
    <row r="60" ht="31.5" customHeight="1">
      <c r="A60" s="50" t="s">
        <v>232</v>
      </c>
      <c r="B60" s="51">
        <v>39897.0</v>
      </c>
      <c r="C60" s="52" t="s">
        <v>113</v>
      </c>
      <c r="D60" s="53" t="s">
        <v>65</v>
      </c>
      <c r="E60" s="54">
        <v>6.0</v>
      </c>
      <c r="F60" s="54">
        <v>8.0</v>
      </c>
      <c r="G60" s="54">
        <v>0.0</v>
      </c>
      <c r="H60" s="54">
        <v>0.0</v>
      </c>
      <c r="I60" s="54">
        <v>0.0</v>
      </c>
      <c r="J60" s="54">
        <v>0.0</v>
      </c>
      <c r="K60" s="54">
        <v>5.0</v>
      </c>
      <c r="L60" s="54">
        <v>5.0</v>
      </c>
      <c r="M60" s="55" t="str">
        <f t="shared" si="2"/>
        <v>http://www.thebureauinvestigates.com/2011/08/10/obama-2009-strikes/#Ob8</v>
      </c>
      <c r="N60" s="54"/>
      <c r="O60" s="50" t="s">
        <v>233</v>
      </c>
    </row>
    <row r="61" ht="31.5" customHeight="1">
      <c r="A61" s="50" t="s">
        <v>234</v>
      </c>
      <c r="B61" s="51">
        <v>39898.0</v>
      </c>
      <c r="C61" s="52" t="s">
        <v>235</v>
      </c>
      <c r="D61" s="53" t="s">
        <v>70</v>
      </c>
      <c r="E61" s="54">
        <v>4.0</v>
      </c>
      <c r="F61" s="54">
        <v>5.0</v>
      </c>
      <c r="G61" s="54">
        <v>0.0</v>
      </c>
      <c r="H61" s="54">
        <v>5.0</v>
      </c>
      <c r="I61" s="54">
        <v>0.0</v>
      </c>
      <c r="J61" s="54">
        <v>0.0</v>
      </c>
      <c r="K61" s="54">
        <v>5.0</v>
      </c>
      <c r="L61" s="54">
        <v>5.0</v>
      </c>
      <c r="M61" s="55" t="str">
        <f t="shared" si="2"/>
        <v>http://www.thebureauinvestigates.com/2011/08/10/obama-2009-strikes/#Ob9</v>
      </c>
      <c r="N61" s="54"/>
      <c r="O61" s="50" t="s">
        <v>236</v>
      </c>
    </row>
    <row r="62" ht="31.5" customHeight="1">
      <c r="A62" s="50" t="s">
        <v>237</v>
      </c>
      <c r="B62" s="51">
        <v>39904.0</v>
      </c>
      <c r="C62" s="52" t="s">
        <v>238</v>
      </c>
      <c r="D62" s="53" t="s">
        <v>239</v>
      </c>
      <c r="E62" s="54">
        <v>10.0</v>
      </c>
      <c r="F62" s="54">
        <v>14.0</v>
      </c>
      <c r="G62" s="54">
        <v>5.0</v>
      </c>
      <c r="H62" s="54">
        <v>5.0</v>
      </c>
      <c r="I62" s="54">
        <v>3.0</v>
      </c>
      <c r="J62" s="54">
        <v>3.0</v>
      </c>
      <c r="K62" s="54">
        <v>4.0</v>
      </c>
      <c r="L62" s="54">
        <v>16.0</v>
      </c>
      <c r="M62" s="55" t="str">
        <f t="shared" si="2"/>
        <v>http://www.thebureauinvestigates.com/2011/08/10/obama-2009-strikes/#Ob10</v>
      </c>
      <c r="N62" s="54"/>
      <c r="O62" s="50" t="s">
        <v>240</v>
      </c>
    </row>
    <row r="63" ht="31.5" customHeight="1">
      <c r="A63" s="50" t="s">
        <v>241</v>
      </c>
      <c r="B63" s="51">
        <v>39907.0</v>
      </c>
      <c r="C63" s="52" t="s">
        <v>154</v>
      </c>
      <c r="D63" s="53" t="s">
        <v>70</v>
      </c>
      <c r="E63" s="54">
        <v>13.0</v>
      </c>
      <c r="F63" s="54">
        <v>15.0</v>
      </c>
      <c r="G63" s="54">
        <v>8.0</v>
      </c>
      <c r="H63" s="54">
        <v>13.0</v>
      </c>
      <c r="I63" s="54">
        <v>3.0</v>
      </c>
      <c r="J63" s="54">
        <v>5.0</v>
      </c>
      <c r="K63" s="54">
        <v>1.0</v>
      </c>
      <c r="L63" s="54">
        <v>1.0</v>
      </c>
      <c r="M63" s="55" t="str">
        <f t="shared" si="2"/>
        <v>http://www.thebureauinvestigates.com/2011/08/10/obama-2009-strikes/#Ob11</v>
      </c>
      <c r="N63" s="54"/>
      <c r="O63" s="50" t="s">
        <v>242</v>
      </c>
    </row>
    <row r="64" ht="31.5" customHeight="1">
      <c r="A64" s="50" t="s">
        <v>243</v>
      </c>
      <c r="B64" s="51">
        <v>39911.0</v>
      </c>
      <c r="C64" s="52" t="s">
        <v>125</v>
      </c>
      <c r="D64" s="53" t="s">
        <v>65</v>
      </c>
      <c r="E64" s="54">
        <v>3.0</v>
      </c>
      <c r="F64" s="54">
        <v>4.0</v>
      </c>
      <c r="G64" s="54">
        <v>0.0</v>
      </c>
      <c r="H64" s="54">
        <v>0.0</v>
      </c>
      <c r="I64" s="54">
        <v>0.0</v>
      </c>
      <c r="J64" s="54">
        <v>0.0</v>
      </c>
      <c r="K64" s="54">
        <v>2.0</v>
      </c>
      <c r="L64" s="54">
        <v>5.0</v>
      </c>
      <c r="M64" s="55" t="str">
        <f t="shared" si="2"/>
        <v>http://www.thebureauinvestigates.com/2011/08/10/obama-2009-strikes/#Ob12</v>
      </c>
      <c r="N64" s="54"/>
      <c r="O64" s="50" t="s">
        <v>244</v>
      </c>
    </row>
    <row r="65" ht="31.5" customHeight="1">
      <c r="A65" s="50" t="s">
        <v>245</v>
      </c>
      <c r="B65" s="51">
        <v>39922.0</v>
      </c>
      <c r="C65" s="52" t="s">
        <v>125</v>
      </c>
      <c r="D65" s="53" t="s">
        <v>65</v>
      </c>
      <c r="E65" s="54">
        <v>0.0</v>
      </c>
      <c r="F65" s="54">
        <v>8.0</v>
      </c>
      <c r="G65" s="54">
        <v>0.0</v>
      </c>
      <c r="H65" s="54">
        <v>8.0</v>
      </c>
      <c r="I65" s="54">
        <v>0.0</v>
      </c>
      <c r="J65" s="54">
        <v>0.0</v>
      </c>
      <c r="K65" s="54">
        <v>3.0</v>
      </c>
      <c r="L65" s="54">
        <v>5.0</v>
      </c>
      <c r="M65" s="55" t="str">
        <f t="shared" si="2"/>
        <v>http://www.thebureauinvestigates.com/2011/08/10/obama-2009-strikes/#Ob13</v>
      </c>
      <c r="N65" s="54"/>
      <c r="O65" s="50" t="s">
        <v>246</v>
      </c>
    </row>
    <row r="66" ht="31.5" customHeight="1">
      <c r="A66" s="50" t="s">
        <v>247</v>
      </c>
      <c r="B66" s="51">
        <v>39932.0</v>
      </c>
      <c r="C66" s="52" t="s">
        <v>248</v>
      </c>
      <c r="D66" s="53" t="s">
        <v>65</v>
      </c>
      <c r="E66" s="54">
        <v>1.0</v>
      </c>
      <c r="F66" s="54">
        <v>10.0</v>
      </c>
      <c r="G66" s="54">
        <v>0.0</v>
      </c>
      <c r="H66" s="54">
        <v>4.0</v>
      </c>
      <c r="I66" s="54">
        <v>0.0</v>
      </c>
      <c r="J66" s="54">
        <v>0.0</v>
      </c>
      <c r="K66" s="54">
        <v>4.0</v>
      </c>
      <c r="L66" s="54">
        <v>4.0</v>
      </c>
      <c r="M66" s="55" t="str">
        <f t="shared" si="2"/>
        <v>http://www.thebureauinvestigates.com/2011/08/10/obama-2009-strikes/#Ob14</v>
      </c>
      <c r="N66" s="54"/>
      <c r="O66" s="50" t="s">
        <v>249</v>
      </c>
    </row>
    <row r="67" ht="31.5" customHeight="1">
      <c r="A67" s="50" t="s">
        <v>250</v>
      </c>
      <c r="B67" s="51">
        <v>39942.0</v>
      </c>
      <c r="C67" s="52" t="s">
        <v>251</v>
      </c>
      <c r="D67" s="53" t="s">
        <v>65</v>
      </c>
      <c r="E67" s="54">
        <v>6.0</v>
      </c>
      <c r="F67" s="54">
        <v>25.0</v>
      </c>
      <c r="G67" s="54">
        <v>0.0</v>
      </c>
      <c r="H67" s="54">
        <v>4.0</v>
      </c>
      <c r="I67" s="54">
        <v>0.0</v>
      </c>
      <c r="J67" s="54">
        <v>0.0</v>
      </c>
      <c r="K67" s="54">
        <v>7.0</v>
      </c>
      <c r="L67" s="54">
        <v>10.0</v>
      </c>
      <c r="M67" s="55" t="str">
        <f t="shared" si="2"/>
        <v>http://www.thebureauinvestigates.com/2011/08/10/obama-2009-strikes/#Ob15</v>
      </c>
      <c r="N67" s="54"/>
      <c r="O67" s="50" t="s">
        <v>252</v>
      </c>
    </row>
    <row r="68" ht="31.5" customHeight="1">
      <c r="A68" s="50" t="s">
        <v>253</v>
      </c>
      <c r="B68" s="51">
        <v>39945.0</v>
      </c>
      <c r="C68" s="52" t="s">
        <v>254</v>
      </c>
      <c r="D68" s="53" t="s">
        <v>65</v>
      </c>
      <c r="E68" s="54">
        <v>5.0</v>
      </c>
      <c r="F68" s="54">
        <v>9.0</v>
      </c>
      <c r="G68" s="54">
        <v>0.0</v>
      </c>
      <c r="H68" s="54">
        <v>0.0</v>
      </c>
      <c r="I68" s="54">
        <v>0.0</v>
      </c>
      <c r="J68" s="54">
        <v>0.0</v>
      </c>
      <c r="K68" s="54">
        <v>4.0</v>
      </c>
      <c r="L68" s="54">
        <v>4.0</v>
      </c>
      <c r="M68" s="55" t="str">
        <f t="shared" si="2"/>
        <v>http://www.thebureauinvestigates.com/2011/08/10/obama-2009-strikes/#Ob16</v>
      </c>
      <c r="N68" s="54"/>
      <c r="O68" s="50" t="s">
        <v>255</v>
      </c>
    </row>
    <row r="69" ht="31.5" customHeight="1">
      <c r="A69" s="50" t="s">
        <v>256</v>
      </c>
      <c r="B69" s="51">
        <v>39949.0</v>
      </c>
      <c r="C69" s="52" t="s">
        <v>257</v>
      </c>
      <c r="D69" s="53" t="s">
        <v>70</v>
      </c>
      <c r="E69" s="54">
        <v>25.0</v>
      </c>
      <c r="F69" s="54">
        <v>40.0</v>
      </c>
      <c r="G69" s="54">
        <v>9.0</v>
      </c>
      <c r="H69" s="54">
        <v>9.0</v>
      </c>
      <c r="I69" s="54">
        <v>0.0</v>
      </c>
      <c r="J69" s="54">
        <v>0.0</v>
      </c>
      <c r="K69" s="54">
        <v>2.0</v>
      </c>
      <c r="L69" s="54">
        <v>2.0</v>
      </c>
      <c r="M69" s="55" t="str">
        <f t="shared" si="2"/>
        <v>http://www.thebureauinvestigates.com/2011/08/10/obama-2009-strikes/#Ob17</v>
      </c>
      <c r="N69" s="54"/>
      <c r="O69" s="50" t="s">
        <v>258</v>
      </c>
    </row>
    <row r="70" ht="31.5" customHeight="1">
      <c r="A70" s="50" t="s">
        <v>259</v>
      </c>
      <c r="B70" s="51">
        <v>39978.0</v>
      </c>
      <c r="C70" s="52" t="s">
        <v>260</v>
      </c>
      <c r="D70" s="53" t="s">
        <v>65</v>
      </c>
      <c r="E70" s="54">
        <v>3.0</v>
      </c>
      <c r="F70" s="54">
        <v>5.0</v>
      </c>
      <c r="G70" s="54">
        <v>0.0</v>
      </c>
      <c r="H70" s="54">
        <v>3.0</v>
      </c>
      <c r="I70" s="54">
        <v>0.0</v>
      </c>
      <c r="J70" s="54">
        <v>0.0</v>
      </c>
      <c r="K70" s="54">
        <v>0.0</v>
      </c>
      <c r="L70" s="54">
        <v>0.0</v>
      </c>
      <c r="M70" s="55" t="str">
        <f t="shared" si="2"/>
        <v>http://www.thebureauinvestigates.com/2011/08/10/obama-2009-strikes/#Ob18</v>
      </c>
      <c r="N70" s="54"/>
      <c r="O70" s="50" t="s">
        <v>261</v>
      </c>
    </row>
    <row r="71" ht="31.5" customHeight="1">
      <c r="A71" s="50" t="s">
        <v>262</v>
      </c>
      <c r="B71" s="51">
        <v>39982.0</v>
      </c>
      <c r="C71" s="52" t="s">
        <v>64</v>
      </c>
      <c r="D71" s="53" t="s">
        <v>65</v>
      </c>
      <c r="E71" s="54">
        <v>12.0</v>
      </c>
      <c r="F71" s="54">
        <v>18.0</v>
      </c>
      <c r="G71" s="54">
        <v>4.0</v>
      </c>
      <c r="H71" s="54">
        <v>4.0</v>
      </c>
      <c r="I71" s="54">
        <v>0.0</v>
      </c>
      <c r="J71" s="54">
        <v>0.0</v>
      </c>
      <c r="K71" s="54">
        <v>10.0</v>
      </c>
      <c r="L71" s="54">
        <v>10.0</v>
      </c>
      <c r="M71" s="55" t="str">
        <f t="shared" si="2"/>
        <v>http://www.thebureauinvestigates.com/2011/08/10/obama-2009-strikes/#Ob19</v>
      </c>
      <c r="N71" s="54"/>
      <c r="O71" s="50" t="s">
        <v>263</v>
      </c>
    </row>
    <row r="72" ht="31.5" customHeight="1">
      <c r="A72" s="50" t="s">
        <v>264</v>
      </c>
      <c r="B72" s="51">
        <v>39987.0</v>
      </c>
      <c r="C72" s="52" t="s">
        <v>113</v>
      </c>
      <c r="D72" s="53" t="s">
        <v>65</v>
      </c>
      <c r="E72" s="54">
        <v>5.0</v>
      </c>
      <c r="F72" s="54">
        <v>6.0</v>
      </c>
      <c r="G72" s="54">
        <v>0.0</v>
      </c>
      <c r="H72" s="54">
        <v>0.0</v>
      </c>
      <c r="I72" s="54">
        <v>0.0</v>
      </c>
      <c r="J72" s="54">
        <v>0.0</v>
      </c>
      <c r="K72" s="54">
        <v>7.0</v>
      </c>
      <c r="L72" s="54">
        <v>7.0</v>
      </c>
      <c r="M72" s="55" t="str">
        <f t="shared" si="2"/>
        <v>http://www.thebureauinvestigates.com/2011/08/10/obama-2009-strikes/#Ob20</v>
      </c>
      <c r="N72" s="54"/>
      <c r="O72" s="50" t="s">
        <v>265</v>
      </c>
    </row>
    <row r="73" ht="31.5" customHeight="1">
      <c r="A73" s="50" t="s">
        <v>266</v>
      </c>
      <c r="B73" s="51">
        <v>39987.0</v>
      </c>
      <c r="C73" s="52" t="s">
        <v>113</v>
      </c>
      <c r="D73" s="53" t="s">
        <v>65</v>
      </c>
      <c r="E73" s="54">
        <v>60.0</v>
      </c>
      <c r="F73" s="54">
        <v>83.0</v>
      </c>
      <c r="G73" s="54">
        <v>18.0</v>
      </c>
      <c r="H73" s="54">
        <v>50.0</v>
      </c>
      <c r="I73" s="54">
        <v>10.0</v>
      </c>
      <c r="J73" s="54">
        <v>10.0</v>
      </c>
      <c r="K73" s="54">
        <v>27.0</v>
      </c>
      <c r="L73" s="54">
        <v>27.0</v>
      </c>
      <c r="M73" s="55" t="str">
        <f t="shared" si="2"/>
        <v>http://www.thebureauinvestigates.com/2011/08/10/obama-2009-strikes/#Ob21</v>
      </c>
      <c r="N73" s="54"/>
      <c r="O73" s="50" t="s">
        <v>267</v>
      </c>
    </row>
    <row r="74" ht="31.5" customHeight="1">
      <c r="A74" s="50" t="s">
        <v>268</v>
      </c>
      <c r="B74" s="51">
        <v>39997.0</v>
      </c>
      <c r="C74" s="52" t="s">
        <v>269</v>
      </c>
      <c r="D74" s="53" t="s">
        <v>65</v>
      </c>
      <c r="E74" s="54">
        <v>0.0</v>
      </c>
      <c r="F74" s="54">
        <v>5.0</v>
      </c>
      <c r="G74" s="54">
        <v>0.0</v>
      </c>
      <c r="H74" s="54">
        <v>5.0</v>
      </c>
      <c r="I74" s="54">
        <v>0.0</v>
      </c>
      <c r="J74" s="54">
        <v>0.0</v>
      </c>
      <c r="K74" s="54">
        <v>0.0</v>
      </c>
      <c r="L74" s="54">
        <v>0.0</v>
      </c>
      <c r="M74" s="55" t="str">
        <f t="shared" si="2"/>
        <v>http://www.thebureauinvestigates.com/2011/08/10/obama-2009-strikes/#Ob22</v>
      </c>
      <c r="N74" s="54"/>
      <c r="O74" s="50" t="s">
        <v>270</v>
      </c>
    </row>
    <row r="75" ht="31.5" customHeight="1">
      <c r="A75" s="50" t="s">
        <v>271</v>
      </c>
      <c r="B75" s="51">
        <v>39997.0</v>
      </c>
      <c r="C75" s="52" t="s">
        <v>272</v>
      </c>
      <c r="D75" s="53" t="s">
        <v>65</v>
      </c>
      <c r="E75" s="54">
        <v>10.0</v>
      </c>
      <c r="F75" s="54">
        <v>17.0</v>
      </c>
      <c r="G75" s="54">
        <v>0.0</v>
      </c>
      <c r="H75" s="54">
        <v>0.0</v>
      </c>
      <c r="I75" s="54">
        <v>0.0</v>
      </c>
      <c r="J75" s="54">
        <v>0.0</v>
      </c>
      <c r="K75" s="54">
        <v>27.0</v>
      </c>
      <c r="L75" s="54">
        <v>35.0</v>
      </c>
      <c r="M75" s="55" t="str">
        <f t="shared" si="2"/>
        <v>http://www.thebureauinvestigates.com/2011/08/10/obama-2009-strikes/#Ob23</v>
      </c>
      <c r="N75" s="54"/>
      <c r="O75" s="50" t="s">
        <v>273</v>
      </c>
    </row>
    <row r="76" ht="31.5" customHeight="1">
      <c r="A76" s="50" t="s">
        <v>274</v>
      </c>
      <c r="B76" s="51">
        <v>40001.0</v>
      </c>
      <c r="C76" s="52" t="s">
        <v>113</v>
      </c>
      <c r="D76" s="53" t="s">
        <v>65</v>
      </c>
      <c r="E76" s="54">
        <v>14.0</v>
      </c>
      <c r="F76" s="54">
        <v>18.0</v>
      </c>
      <c r="G76" s="54">
        <v>0.0</v>
      </c>
      <c r="H76" s="54">
        <v>0.0</v>
      </c>
      <c r="I76" s="54">
        <v>0.0</v>
      </c>
      <c r="J76" s="54">
        <v>0.0</v>
      </c>
      <c r="K76" s="54">
        <v>10.0</v>
      </c>
      <c r="L76" s="54">
        <v>10.0</v>
      </c>
      <c r="M76" s="55" t="str">
        <f t="shared" si="2"/>
        <v>http://www.thebureauinvestigates.com/2011/08/10/obama-2009-strikes/#Ob24</v>
      </c>
      <c r="N76" s="54"/>
      <c r="O76" s="50" t="s">
        <v>275</v>
      </c>
    </row>
    <row r="77" ht="31.5" customHeight="1">
      <c r="A77" s="50" t="s">
        <v>276</v>
      </c>
      <c r="B77" s="51">
        <v>40002.0</v>
      </c>
      <c r="C77" s="52" t="s">
        <v>277</v>
      </c>
      <c r="D77" s="53" t="s">
        <v>65</v>
      </c>
      <c r="E77" s="54">
        <v>8.0</v>
      </c>
      <c r="F77" s="54">
        <v>10.0</v>
      </c>
      <c r="G77" s="54">
        <v>0.0</v>
      </c>
      <c r="H77" s="54">
        <v>0.0</v>
      </c>
      <c r="I77" s="54">
        <v>0.0</v>
      </c>
      <c r="J77" s="54">
        <v>0.0</v>
      </c>
      <c r="K77" s="54">
        <v>5.0</v>
      </c>
      <c r="L77" s="54">
        <v>12.0</v>
      </c>
      <c r="M77" s="55" t="str">
        <f t="shared" si="2"/>
        <v>http://www.thebureauinvestigates.com/2011/08/10/obama-2009-strikes/#Ob25</v>
      </c>
      <c r="N77" s="54"/>
      <c r="O77" s="50" t="s">
        <v>278</v>
      </c>
    </row>
    <row r="78" ht="31.5" customHeight="1">
      <c r="A78" s="50" t="s">
        <v>279</v>
      </c>
      <c r="B78" s="51">
        <v>40002.0</v>
      </c>
      <c r="C78" s="52" t="s">
        <v>277</v>
      </c>
      <c r="D78" s="53" t="s">
        <v>65</v>
      </c>
      <c r="E78" s="54">
        <v>35.0</v>
      </c>
      <c r="F78" s="54">
        <v>40.0</v>
      </c>
      <c r="G78" s="54">
        <v>0.0</v>
      </c>
      <c r="H78" s="54">
        <v>0.0</v>
      </c>
      <c r="I78" s="54">
        <v>0.0</v>
      </c>
      <c r="J78" s="54">
        <v>0.0</v>
      </c>
      <c r="K78" s="54">
        <v>1.0</v>
      </c>
      <c r="L78" s="54">
        <v>1.0</v>
      </c>
      <c r="M78" s="55" t="str">
        <f t="shared" si="2"/>
        <v>http://www.thebureauinvestigates.com/2011/08/10/obama-2009-strikes/#Ob26</v>
      </c>
      <c r="N78" s="54"/>
      <c r="O78" s="50" t="s">
        <v>280</v>
      </c>
    </row>
    <row r="79" ht="31.5" customHeight="1">
      <c r="A79" s="50" t="s">
        <v>281</v>
      </c>
      <c r="B79" s="51">
        <v>40004.0</v>
      </c>
      <c r="C79" s="52" t="s">
        <v>282</v>
      </c>
      <c r="D79" s="53" t="s">
        <v>65</v>
      </c>
      <c r="E79" s="54">
        <v>3.0</v>
      </c>
      <c r="F79" s="54">
        <v>5.0</v>
      </c>
      <c r="G79" s="54">
        <v>0.0</v>
      </c>
      <c r="H79" s="54">
        <v>0.0</v>
      </c>
      <c r="I79" s="54">
        <v>0.0</v>
      </c>
      <c r="J79" s="54">
        <v>0.0</v>
      </c>
      <c r="K79" s="54">
        <v>3.0</v>
      </c>
      <c r="L79" s="54">
        <v>3.0</v>
      </c>
      <c r="M79" s="55" t="str">
        <f t="shared" si="2"/>
        <v>http://www.thebureauinvestigates.com/2011/08/10/obama-2009-strikes/#Ob27</v>
      </c>
      <c r="N79" s="54"/>
      <c r="O79" s="50" t="s">
        <v>283</v>
      </c>
    </row>
    <row r="80" ht="31.5" customHeight="1">
      <c r="A80" s="50" t="s">
        <v>284</v>
      </c>
      <c r="B80" s="51">
        <v>40011.0</v>
      </c>
      <c r="C80" s="52" t="s">
        <v>285</v>
      </c>
      <c r="D80" s="53" t="s">
        <v>70</v>
      </c>
      <c r="E80" s="54">
        <v>5.0</v>
      </c>
      <c r="F80" s="54">
        <v>6.0</v>
      </c>
      <c r="G80" s="54">
        <v>0.0</v>
      </c>
      <c r="H80" s="54">
        <v>0.0</v>
      </c>
      <c r="I80" s="54">
        <v>0.0</v>
      </c>
      <c r="J80" s="54">
        <v>0.0</v>
      </c>
      <c r="K80" s="54">
        <v>4.0</v>
      </c>
      <c r="L80" s="54">
        <v>6.0</v>
      </c>
      <c r="M80" s="55" t="str">
        <f t="shared" si="2"/>
        <v>http://www.thebureauinvestigates.com/2011/08/10/obama-2009-strikes/#Ob28</v>
      </c>
      <c r="N80" s="54"/>
      <c r="O80" s="50" t="s">
        <v>286</v>
      </c>
    </row>
    <row r="81" ht="31.5" customHeight="1">
      <c r="A81" s="50" t="s">
        <v>287</v>
      </c>
      <c r="B81" s="51">
        <v>40030.0</v>
      </c>
      <c r="C81" s="52" t="s">
        <v>277</v>
      </c>
      <c r="D81" s="53" t="s">
        <v>65</v>
      </c>
      <c r="E81" s="54">
        <v>1.0</v>
      </c>
      <c r="F81" s="54">
        <v>12.0</v>
      </c>
      <c r="G81" s="54">
        <v>1.0</v>
      </c>
      <c r="H81" s="54">
        <v>4.0</v>
      </c>
      <c r="I81" s="54">
        <v>0.0</v>
      </c>
      <c r="J81" s="54">
        <v>0.0</v>
      </c>
      <c r="K81" s="54">
        <v>5.0</v>
      </c>
      <c r="L81" s="54">
        <v>5.0</v>
      </c>
      <c r="M81" s="55" t="str">
        <f t="shared" si="2"/>
        <v>http://www.thebureauinvestigates.com/2011/08/10/obama-2009-strikes/#Ob29</v>
      </c>
      <c r="N81" s="54"/>
      <c r="O81" s="50" t="s">
        <v>288</v>
      </c>
    </row>
    <row r="82" ht="31.5" customHeight="1">
      <c r="A82" s="50" t="s">
        <v>289</v>
      </c>
      <c r="B82" s="51">
        <v>40036.0</v>
      </c>
      <c r="C82" s="52" t="s">
        <v>277</v>
      </c>
      <c r="D82" s="53" t="s">
        <v>65</v>
      </c>
      <c r="E82" s="54">
        <v>12.0</v>
      </c>
      <c r="F82" s="54">
        <v>25.0</v>
      </c>
      <c r="G82" s="54">
        <v>0.0</v>
      </c>
      <c r="H82" s="54">
        <v>6.0</v>
      </c>
      <c r="I82" s="54">
        <v>4.0</v>
      </c>
      <c r="J82" s="54">
        <v>4.0</v>
      </c>
      <c r="K82" s="54">
        <v>5.0</v>
      </c>
      <c r="L82" s="54">
        <v>7.0</v>
      </c>
      <c r="M82" s="55" t="str">
        <f t="shared" si="2"/>
        <v>http://www.thebureauinvestigates.com/2011/08/10/obama-2009-strikes/#Ob30</v>
      </c>
      <c r="N82" s="54"/>
      <c r="O82" s="50" t="s">
        <v>290</v>
      </c>
    </row>
    <row r="83" ht="31.5" customHeight="1">
      <c r="A83" s="50" t="s">
        <v>291</v>
      </c>
      <c r="B83" s="51">
        <v>40046.0</v>
      </c>
      <c r="C83" s="52" t="s">
        <v>95</v>
      </c>
      <c r="D83" s="53" t="s">
        <v>70</v>
      </c>
      <c r="E83" s="54">
        <v>17.0</v>
      </c>
      <c r="F83" s="54">
        <v>21.0</v>
      </c>
      <c r="G83" s="54">
        <v>9.0</v>
      </c>
      <c r="H83" s="54">
        <v>13.0</v>
      </c>
      <c r="I83" s="54">
        <v>6.0</v>
      </c>
      <c r="J83" s="54">
        <v>6.0</v>
      </c>
      <c r="K83" s="54">
        <v>2.0</v>
      </c>
      <c r="L83" s="54">
        <v>2.0</v>
      </c>
      <c r="M83" s="55" t="str">
        <f t="shared" si="2"/>
        <v>http://www.thebureauinvestigates.com/2011/08/10/obama-2009-strikes/#Ob31</v>
      </c>
      <c r="N83" s="54"/>
      <c r="O83" s="50" t="s">
        <v>292</v>
      </c>
    </row>
    <row r="84" ht="31.5" customHeight="1">
      <c r="A84" s="50" t="s">
        <v>293</v>
      </c>
      <c r="B84" s="51">
        <v>40052.0</v>
      </c>
      <c r="C84" s="52" t="s">
        <v>164</v>
      </c>
      <c r="D84" s="53" t="s">
        <v>65</v>
      </c>
      <c r="E84" s="54">
        <v>8.0</v>
      </c>
      <c r="F84" s="54">
        <v>10.0</v>
      </c>
      <c r="G84" s="54">
        <v>0.0</v>
      </c>
      <c r="H84" s="54">
        <v>0.0</v>
      </c>
      <c r="I84" s="54">
        <v>0.0</v>
      </c>
      <c r="J84" s="54">
        <v>0.0</v>
      </c>
      <c r="K84" s="54">
        <v>6.0</v>
      </c>
      <c r="L84" s="54">
        <v>9.0</v>
      </c>
      <c r="M84" s="55" t="str">
        <f t="shared" si="2"/>
        <v>http://www.thebureauinvestigates.com/2011/08/10/obama-2009-strikes/#Ob32</v>
      </c>
      <c r="N84" s="54"/>
      <c r="O84" s="50" t="s">
        <v>294</v>
      </c>
    </row>
    <row r="85" ht="31.5" customHeight="1">
      <c r="A85" s="50" t="s">
        <v>295</v>
      </c>
      <c r="B85" s="51">
        <v>40063.0</v>
      </c>
      <c r="C85" s="52" t="s">
        <v>296</v>
      </c>
      <c r="D85" s="53" t="s">
        <v>70</v>
      </c>
      <c r="E85" s="54">
        <v>5.0</v>
      </c>
      <c r="F85" s="54">
        <v>8.0</v>
      </c>
      <c r="G85" s="54">
        <v>3.0</v>
      </c>
      <c r="H85" s="54">
        <v>3.0</v>
      </c>
      <c r="I85" s="54">
        <v>0.0</v>
      </c>
      <c r="J85" s="54">
        <v>0.0</v>
      </c>
      <c r="K85" s="54">
        <v>2.0</v>
      </c>
      <c r="L85" s="54">
        <v>7.0</v>
      </c>
      <c r="M85" s="55" t="str">
        <f t="shared" si="2"/>
        <v>http://www.thebureauinvestigates.com/2011/08/10/obama-2009-strikes/#Ob33</v>
      </c>
      <c r="N85" s="54"/>
      <c r="O85" s="50" t="s">
        <v>297</v>
      </c>
    </row>
    <row r="86" ht="31.5" customHeight="1">
      <c r="A86" s="50" t="s">
        <v>298</v>
      </c>
      <c r="B86" s="51">
        <v>40064.0</v>
      </c>
      <c r="C86" s="52" t="s">
        <v>299</v>
      </c>
      <c r="D86" s="53" t="s">
        <v>70</v>
      </c>
      <c r="E86" s="54">
        <v>10.0</v>
      </c>
      <c r="F86" s="54">
        <v>15.0</v>
      </c>
      <c r="G86" s="54">
        <v>5.0</v>
      </c>
      <c r="H86" s="54">
        <v>5.0</v>
      </c>
      <c r="I86" s="54">
        <v>3.0</v>
      </c>
      <c r="J86" s="54">
        <v>3.0</v>
      </c>
      <c r="K86" s="54">
        <v>4.0</v>
      </c>
      <c r="L86" s="54">
        <v>5.0</v>
      </c>
      <c r="M86" s="55" t="str">
        <f t="shared" si="2"/>
        <v>http://www.thebureauinvestigates.com/2011/08/10/obama-2009-strikes/#Ob34</v>
      </c>
      <c r="N86" s="54"/>
      <c r="O86" s="50" t="s">
        <v>300</v>
      </c>
    </row>
    <row r="87" ht="31.5" customHeight="1">
      <c r="A87" s="50" t="s">
        <v>301</v>
      </c>
      <c r="B87" s="51">
        <v>40070.0</v>
      </c>
      <c r="C87" s="52" t="s">
        <v>69</v>
      </c>
      <c r="D87" s="53" t="s">
        <v>70</v>
      </c>
      <c r="E87" s="54">
        <v>5.0</v>
      </c>
      <c r="F87" s="54">
        <v>5.0</v>
      </c>
      <c r="G87" s="54">
        <v>0.0</v>
      </c>
      <c r="H87" s="54">
        <v>0.0</v>
      </c>
      <c r="I87" s="54">
        <v>0.0</v>
      </c>
      <c r="J87" s="54">
        <v>0.0</v>
      </c>
      <c r="K87" s="54">
        <v>2.0</v>
      </c>
      <c r="L87" s="54">
        <v>3.0</v>
      </c>
      <c r="M87" s="55" t="str">
        <f t="shared" si="2"/>
        <v>http://www.thebureauinvestigates.com/2011/08/10/obama-2009-strikes/#Ob35</v>
      </c>
      <c r="N87" s="54"/>
      <c r="O87" s="50" t="s">
        <v>302</v>
      </c>
    </row>
    <row r="88" ht="31.5" customHeight="1">
      <c r="A88" s="50" t="s">
        <v>303</v>
      </c>
      <c r="B88" s="51">
        <v>40080.0</v>
      </c>
      <c r="C88" s="52" t="s">
        <v>102</v>
      </c>
      <c r="D88" s="53" t="s">
        <v>70</v>
      </c>
      <c r="E88" s="54">
        <v>10.0</v>
      </c>
      <c r="F88" s="54">
        <v>12.0</v>
      </c>
      <c r="G88" s="54">
        <v>0.0</v>
      </c>
      <c r="H88" s="54">
        <v>12.0</v>
      </c>
      <c r="I88" s="54">
        <v>0.0</v>
      </c>
      <c r="J88" s="54">
        <v>0.0</v>
      </c>
      <c r="K88" s="54">
        <v>5.0</v>
      </c>
      <c r="L88" s="54">
        <v>5.0</v>
      </c>
      <c r="M88" s="55" t="str">
        <f t="shared" si="2"/>
        <v>http://www.thebureauinvestigates.com/2011/08/10/obama-2009-strikes/#Ob36</v>
      </c>
      <c r="N88" s="54"/>
      <c r="O88" s="50" t="s">
        <v>304</v>
      </c>
    </row>
    <row r="89" ht="31.5" customHeight="1">
      <c r="A89" s="50" t="s">
        <v>305</v>
      </c>
      <c r="B89" s="51">
        <v>40085.0</v>
      </c>
      <c r="C89" s="52" t="s">
        <v>225</v>
      </c>
      <c r="D89" s="53" t="s">
        <v>65</v>
      </c>
      <c r="E89" s="54">
        <v>5.0</v>
      </c>
      <c r="F89" s="54">
        <v>6.0</v>
      </c>
      <c r="G89" s="54">
        <v>0.0</v>
      </c>
      <c r="H89" s="54">
        <v>0.0</v>
      </c>
      <c r="I89" s="54">
        <v>0.0</v>
      </c>
      <c r="J89" s="54">
        <v>0.0</v>
      </c>
      <c r="K89" s="54">
        <v>2.0</v>
      </c>
      <c r="L89" s="54">
        <v>6.0</v>
      </c>
      <c r="M89" s="55" t="str">
        <f t="shared" si="2"/>
        <v>http://www.thebureauinvestigates.com/2011/08/10/obama-2009-strikes/#Ob37</v>
      </c>
      <c r="N89" s="54"/>
      <c r="O89" s="50" t="s">
        <v>306</v>
      </c>
    </row>
    <row r="90" ht="31.5" customHeight="1">
      <c r="A90" s="50" t="s">
        <v>307</v>
      </c>
      <c r="B90" s="51">
        <v>40085.0</v>
      </c>
      <c r="C90" s="52" t="s">
        <v>95</v>
      </c>
      <c r="D90" s="53" t="s">
        <v>70</v>
      </c>
      <c r="E90" s="54">
        <v>4.0</v>
      </c>
      <c r="F90" s="54">
        <v>9.0</v>
      </c>
      <c r="G90" s="54">
        <v>0.0</v>
      </c>
      <c r="H90" s="54">
        <v>4.0</v>
      </c>
      <c r="I90" s="54">
        <v>0.0</v>
      </c>
      <c r="J90" s="54">
        <v>0.0</v>
      </c>
      <c r="K90" s="54">
        <v>2.0</v>
      </c>
      <c r="L90" s="54">
        <v>6.0</v>
      </c>
      <c r="M90" s="55" t="str">
        <f t="shared" si="2"/>
        <v>http://www.thebureauinvestigates.com/2011/08/10/obama-2009-strikes/#Ob38</v>
      </c>
      <c r="N90" s="54"/>
      <c r="O90" s="50" t="s">
        <v>308</v>
      </c>
    </row>
    <row r="91" ht="31.5" customHeight="1">
      <c r="A91" s="50" t="s">
        <v>309</v>
      </c>
      <c r="B91" s="51">
        <v>40086.0</v>
      </c>
      <c r="C91" s="52" t="s">
        <v>310</v>
      </c>
      <c r="D91" s="53" t="s">
        <v>70</v>
      </c>
      <c r="E91" s="54">
        <v>6.0</v>
      </c>
      <c r="F91" s="54">
        <v>9.0</v>
      </c>
      <c r="G91" s="54">
        <v>0.0</v>
      </c>
      <c r="H91" s="54">
        <v>0.0</v>
      </c>
      <c r="I91" s="54">
        <v>0.0</v>
      </c>
      <c r="J91" s="54">
        <v>0.0</v>
      </c>
      <c r="K91" s="54">
        <v>2.0</v>
      </c>
      <c r="L91" s="54">
        <v>5.0</v>
      </c>
      <c r="M91" s="55" t="str">
        <f t="shared" si="2"/>
        <v>http://www.thebureauinvestigates.com/2011/08/10/obama-2009-strikes/#Ob39</v>
      </c>
      <c r="N91" s="54"/>
      <c r="O91" s="50" t="s">
        <v>311</v>
      </c>
    </row>
    <row r="92" ht="31.5" customHeight="1">
      <c r="A92" s="50" t="s">
        <v>312</v>
      </c>
      <c r="B92" s="51">
        <v>40101.0</v>
      </c>
      <c r="C92" s="52" t="s">
        <v>95</v>
      </c>
      <c r="D92" s="53" t="s">
        <v>70</v>
      </c>
      <c r="E92" s="54">
        <v>3.0</v>
      </c>
      <c r="F92" s="54">
        <v>4.0</v>
      </c>
      <c r="G92" s="54">
        <v>0.0</v>
      </c>
      <c r="H92" s="54">
        <v>0.0</v>
      </c>
      <c r="I92" s="54">
        <v>0.0</v>
      </c>
      <c r="J92" s="54">
        <v>0.0</v>
      </c>
      <c r="K92" s="54">
        <v>7.0</v>
      </c>
      <c r="L92" s="54">
        <v>7.0</v>
      </c>
      <c r="M92" s="55" t="str">
        <f t="shared" si="2"/>
        <v>http://www.thebureauinvestigates.com/2011/08/10/obama-2009-strikes/#Ob40</v>
      </c>
      <c r="N92" s="54"/>
      <c r="O92" s="50" t="s">
        <v>313</v>
      </c>
    </row>
    <row r="93" ht="31.5" customHeight="1">
      <c r="A93" s="50" t="s">
        <v>314</v>
      </c>
      <c r="B93" s="51">
        <v>40107.0</v>
      </c>
      <c r="C93" s="52" t="s">
        <v>315</v>
      </c>
      <c r="D93" s="53" t="s">
        <v>70</v>
      </c>
      <c r="E93" s="54">
        <v>3.0</v>
      </c>
      <c r="F93" s="54">
        <v>3.0</v>
      </c>
      <c r="G93" s="54">
        <v>0.0</v>
      </c>
      <c r="H93" s="54">
        <v>0.0</v>
      </c>
      <c r="I93" s="54">
        <v>0.0</v>
      </c>
      <c r="J93" s="54">
        <v>0.0</v>
      </c>
      <c r="K93" s="54">
        <v>8.0</v>
      </c>
      <c r="L93" s="54">
        <v>8.0</v>
      </c>
      <c r="M93" s="55" t="str">
        <f t="shared" si="2"/>
        <v>http://www.thebureauinvestigates.com/2011/08/10/obama-2009-strikes/#Ob41</v>
      </c>
      <c r="N93" s="54"/>
      <c r="O93" s="50" t="s">
        <v>316</v>
      </c>
    </row>
    <row r="94" ht="31.5" customHeight="1">
      <c r="A94" s="50" t="s">
        <v>317</v>
      </c>
      <c r="B94" s="51">
        <v>40110.0</v>
      </c>
      <c r="C94" s="52" t="s">
        <v>79</v>
      </c>
      <c r="D94" s="53" t="s">
        <v>80</v>
      </c>
      <c r="E94" s="54">
        <v>20.0</v>
      </c>
      <c r="F94" s="54">
        <v>30.0</v>
      </c>
      <c r="G94" s="54">
        <v>0.0</v>
      </c>
      <c r="H94" s="54">
        <v>0.0</v>
      </c>
      <c r="I94" s="54">
        <v>0.0</v>
      </c>
      <c r="J94" s="54">
        <v>0.0</v>
      </c>
      <c r="K94" s="54">
        <v>8.0</v>
      </c>
      <c r="L94" s="54">
        <v>8.0</v>
      </c>
      <c r="M94" s="55" t="str">
        <f t="shared" si="2"/>
        <v>http://www.thebureauinvestigates.com/2011/08/10/obama-2009-strikes/#Ob42</v>
      </c>
      <c r="N94" s="54"/>
      <c r="O94" s="50" t="s">
        <v>318</v>
      </c>
    </row>
    <row r="95" ht="31.5" customHeight="1">
      <c r="A95" s="50" t="s">
        <v>319</v>
      </c>
      <c r="B95" s="51">
        <v>40122.0</v>
      </c>
      <c r="C95" s="52" t="s">
        <v>310</v>
      </c>
      <c r="D95" s="53" t="s">
        <v>70</v>
      </c>
      <c r="E95" s="54">
        <v>4.0</v>
      </c>
      <c r="F95" s="54">
        <v>6.0</v>
      </c>
      <c r="G95" s="54">
        <v>0.0</v>
      </c>
      <c r="H95" s="54">
        <v>0.0</v>
      </c>
      <c r="I95" s="54">
        <v>0.0</v>
      </c>
      <c r="J95" s="54">
        <v>0.0</v>
      </c>
      <c r="K95" s="54">
        <v>8.0</v>
      </c>
      <c r="L95" s="54">
        <v>8.0</v>
      </c>
      <c r="M95" s="55" t="str">
        <f t="shared" si="2"/>
        <v>http://www.thebureauinvestigates.com/2011/08/10/obama-2009-strikes/#Ob43</v>
      </c>
      <c r="N95" s="54"/>
      <c r="O95" s="50" t="s">
        <v>320</v>
      </c>
    </row>
    <row r="96" ht="31.5" customHeight="1">
      <c r="A96" s="50" t="s">
        <v>321</v>
      </c>
      <c r="B96" s="51">
        <v>40135.0</v>
      </c>
      <c r="C96" s="52" t="s">
        <v>322</v>
      </c>
      <c r="D96" s="53" t="s">
        <v>70</v>
      </c>
      <c r="E96" s="54">
        <v>3.0</v>
      </c>
      <c r="F96" s="54">
        <v>6.0</v>
      </c>
      <c r="G96" s="54">
        <v>0.0</v>
      </c>
      <c r="H96" s="54">
        <v>0.0</v>
      </c>
      <c r="I96" s="54">
        <v>0.0</v>
      </c>
      <c r="J96" s="54">
        <v>0.0</v>
      </c>
      <c r="K96" s="54">
        <v>2.0</v>
      </c>
      <c r="L96" s="54">
        <v>15.0</v>
      </c>
      <c r="M96" s="55" t="str">
        <f t="shared" si="2"/>
        <v>http://www.thebureauinvestigates.com/2011/08/10/obama-2009-strikes/#Ob44</v>
      </c>
      <c r="N96" s="54"/>
      <c r="O96" s="50" t="s">
        <v>323</v>
      </c>
    </row>
    <row r="97" ht="31.5" customHeight="1">
      <c r="A97" s="50" t="s">
        <v>324</v>
      </c>
      <c r="B97" s="51">
        <v>40137.0</v>
      </c>
      <c r="C97" s="52" t="s">
        <v>296</v>
      </c>
      <c r="D97" s="53" t="s">
        <v>70</v>
      </c>
      <c r="E97" s="54">
        <v>3.0</v>
      </c>
      <c r="F97" s="54">
        <v>14.0</v>
      </c>
      <c r="G97" s="54">
        <v>3.0</v>
      </c>
      <c r="H97" s="54">
        <v>3.0</v>
      </c>
      <c r="I97" s="54">
        <v>1.0</v>
      </c>
      <c r="J97" s="54">
        <v>1.0</v>
      </c>
      <c r="K97" s="54">
        <v>2.0</v>
      </c>
      <c r="L97" s="54">
        <v>12.0</v>
      </c>
      <c r="M97" s="55" t="str">
        <f t="shared" si="2"/>
        <v>http://www.thebureauinvestigates.com/2011/08/10/obama-2009-strikes/#Ob45</v>
      </c>
      <c r="N97" s="54"/>
      <c r="O97" s="50" t="s">
        <v>325</v>
      </c>
    </row>
    <row r="98" ht="31.5" customHeight="1">
      <c r="A98" s="50" t="s">
        <v>326</v>
      </c>
      <c r="B98" s="51">
        <v>40155.0</v>
      </c>
      <c r="C98" s="52" t="s">
        <v>315</v>
      </c>
      <c r="D98" s="53" t="s">
        <v>70</v>
      </c>
      <c r="E98" s="54">
        <v>3.0</v>
      </c>
      <c r="F98" s="54">
        <v>4.0</v>
      </c>
      <c r="G98" s="54">
        <v>0.0</v>
      </c>
      <c r="H98" s="54">
        <v>0.0</v>
      </c>
      <c r="I98" s="54">
        <v>0.0</v>
      </c>
      <c r="J98" s="54">
        <v>0.0</v>
      </c>
      <c r="K98" s="54">
        <v>3.0</v>
      </c>
      <c r="L98" s="54">
        <v>3.0</v>
      </c>
      <c r="M98" s="55" t="str">
        <f t="shared" si="2"/>
        <v>http://www.thebureauinvestigates.com/2011/08/10/obama-2009-strikes/#Ob46</v>
      </c>
      <c r="N98" s="54"/>
      <c r="O98" s="50" t="s">
        <v>327</v>
      </c>
    </row>
    <row r="99" ht="31.5" customHeight="1">
      <c r="A99" s="50" t="s">
        <v>328</v>
      </c>
      <c r="B99" s="51">
        <v>40157.0</v>
      </c>
      <c r="C99" s="52" t="s">
        <v>277</v>
      </c>
      <c r="D99" s="53" t="s">
        <v>65</v>
      </c>
      <c r="E99" s="54">
        <v>6.0</v>
      </c>
      <c r="F99" s="54">
        <v>6.0</v>
      </c>
      <c r="G99" s="54">
        <v>0.0</v>
      </c>
      <c r="H99" s="54">
        <v>0.0</v>
      </c>
      <c r="I99" s="54">
        <v>0.0</v>
      </c>
      <c r="J99" s="54">
        <v>0.0</v>
      </c>
      <c r="K99" s="54">
        <v>8.0</v>
      </c>
      <c r="L99" s="54">
        <v>8.0</v>
      </c>
      <c r="M99" s="55" t="str">
        <f t="shared" si="2"/>
        <v>http://www.thebureauinvestigates.com/2011/08/10/obama-2009-strikes/#Ob47</v>
      </c>
      <c r="N99" s="54"/>
      <c r="O99" s="50" t="s">
        <v>329</v>
      </c>
    </row>
    <row r="100" ht="31.5" customHeight="1">
      <c r="A100" s="50" t="s">
        <v>330</v>
      </c>
      <c r="B100" s="51">
        <v>40164.0</v>
      </c>
      <c r="C100" s="52" t="s">
        <v>154</v>
      </c>
      <c r="D100" s="53" t="s">
        <v>70</v>
      </c>
      <c r="E100" s="54">
        <v>2.0</v>
      </c>
      <c r="F100" s="54">
        <v>2.0</v>
      </c>
      <c r="G100" s="54">
        <v>0.0</v>
      </c>
      <c r="H100" s="54">
        <v>0.0</v>
      </c>
      <c r="I100" s="54">
        <v>0.0</v>
      </c>
      <c r="J100" s="54">
        <v>0.0</v>
      </c>
      <c r="K100" s="54">
        <v>0.0</v>
      </c>
      <c r="L100" s="54">
        <v>0.0</v>
      </c>
      <c r="M100" s="55" t="str">
        <f t="shared" si="2"/>
        <v>http://www.thebureauinvestigates.com/2011/08/10/obama-2009-strikes/#Ob48</v>
      </c>
      <c r="N100" s="54"/>
      <c r="O100" s="50" t="s">
        <v>331</v>
      </c>
    </row>
    <row r="101" ht="31.5" customHeight="1">
      <c r="A101" s="50" t="s">
        <v>332</v>
      </c>
      <c r="B101" s="51">
        <v>40164.0</v>
      </c>
      <c r="C101" s="52" t="s">
        <v>333</v>
      </c>
      <c r="D101" s="53" t="s">
        <v>70</v>
      </c>
      <c r="E101" s="54">
        <v>12.0</v>
      </c>
      <c r="F101" s="54">
        <v>16.0</v>
      </c>
      <c r="G101" s="54">
        <v>6.0</v>
      </c>
      <c r="H101" s="54">
        <v>6.0</v>
      </c>
      <c r="I101" s="54">
        <v>0.0</v>
      </c>
      <c r="J101" s="54">
        <v>0.0</v>
      </c>
      <c r="K101" s="54">
        <v>0.0</v>
      </c>
      <c r="L101" s="54">
        <v>0.0</v>
      </c>
      <c r="M101" s="55" t="str">
        <f t="shared" si="2"/>
        <v>http://www.thebureauinvestigates.com/2011/08/10/obama-2009-strikes/#Ob49</v>
      </c>
      <c r="N101" s="54"/>
      <c r="O101" s="50" t="s">
        <v>334</v>
      </c>
    </row>
    <row r="102" ht="31.5" customHeight="1">
      <c r="A102" s="50" t="s">
        <v>335</v>
      </c>
      <c r="B102" s="51">
        <v>40165.0</v>
      </c>
      <c r="C102" s="52" t="s">
        <v>336</v>
      </c>
      <c r="D102" s="53" t="s">
        <v>70</v>
      </c>
      <c r="E102" s="54">
        <v>5.0</v>
      </c>
      <c r="F102" s="54">
        <v>8.0</v>
      </c>
      <c r="G102" s="54">
        <v>5.0</v>
      </c>
      <c r="H102" s="54">
        <v>5.0</v>
      </c>
      <c r="I102" s="54">
        <v>0.0</v>
      </c>
      <c r="J102" s="54">
        <v>0.0</v>
      </c>
      <c r="K102" s="54">
        <v>4.0</v>
      </c>
      <c r="L102" s="54">
        <v>5.0</v>
      </c>
      <c r="M102" s="55" t="str">
        <f t="shared" si="2"/>
        <v>http://www.thebureauinvestigates.com/2011/08/10/obama-2009-strikes/#Ob50</v>
      </c>
      <c r="N102" s="54"/>
      <c r="O102" s="50" t="s">
        <v>337</v>
      </c>
    </row>
    <row r="103" ht="31.5" customHeight="1">
      <c r="A103" s="50" t="s">
        <v>338</v>
      </c>
      <c r="B103" s="51">
        <v>40173.0</v>
      </c>
      <c r="C103" s="52" t="s">
        <v>89</v>
      </c>
      <c r="D103" s="53" t="s">
        <v>70</v>
      </c>
      <c r="E103" s="54">
        <v>13.0</v>
      </c>
      <c r="F103" s="54">
        <v>20.0</v>
      </c>
      <c r="G103" s="54">
        <v>6.0</v>
      </c>
      <c r="H103" s="54">
        <v>6.0</v>
      </c>
      <c r="I103" s="54">
        <v>0.0</v>
      </c>
      <c r="J103" s="54">
        <v>0.0</v>
      </c>
      <c r="K103" s="54">
        <v>12.0</v>
      </c>
      <c r="L103" s="54">
        <v>12.0</v>
      </c>
      <c r="M103" s="55" t="str">
        <f t="shared" si="2"/>
        <v>http://www.thebureauinvestigates.com/2011/08/10/obama-2009-strikes/#Ob51</v>
      </c>
      <c r="N103" s="54"/>
      <c r="O103" s="50" t="s">
        <v>339</v>
      </c>
    </row>
    <row r="104" ht="31.5" customHeight="1">
      <c r="A104" s="50" t="s">
        <v>340</v>
      </c>
      <c r="B104" s="51">
        <v>40178.0</v>
      </c>
      <c r="C104" s="52" t="s">
        <v>296</v>
      </c>
      <c r="D104" s="53" t="s">
        <v>70</v>
      </c>
      <c r="E104" s="54">
        <v>3.0</v>
      </c>
      <c r="F104" s="54">
        <v>7.0</v>
      </c>
      <c r="G104" s="54">
        <v>3.0</v>
      </c>
      <c r="H104" s="54">
        <v>3.0</v>
      </c>
      <c r="I104" s="54">
        <v>1.0</v>
      </c>
      <c r="J104" s="54">
        <v>1.0</v>
      </c>
      <c r="K104" s="54">
        <v>2.0</v>
      </c>
      <c r="L104" s="54">
        <v>2.0</v>
      </c>
      <c r="M104" s="55" t="str">
        <f t="shared" si="2"/>
        <v>http://www.thebureauinvestigates.com/2011/08/10/obama-2009-strikes/#Ob52</v>
      </c>
      <c r="N104" s="54"/>
      <c r="O104" s="50" t="s">
        <v>341</v>
      </c>
    </row>
    <row r="105" ht="31.5" customHeight="1">
      <c r="A105" s="50" t="s">
        <v>342</v>
      </c>
      <c r="B105" s="51">
        <v>40179.0</v>
      </c>
      <c r="C105" s="52" t="s">
        <v>343</v>
      </c>
      <c r="D105" s="53" t="s">
        <v>70</v>
      </c>
      <c r="E105" s="54">
        <v>2.0</v>
      </c>
      <c r="F105" s="54">
        <v>3.0</v>
      </c>
      <c r="G105" s="54">
        <v>0.0</v>
      </c>
      <c r="H105" s="54">
        <v>0.0</v>
      </c>
      <c r="I105" s="54">
        <v>0.0</v>
      </c>
      <c r="J105" s="54">
        <v>0.0</v>
      </c>
      <c r="K105" s="54">
        <v>3.0</v>
      </c>
      <c r="L105" s="54">
        <v>4.0</v>
      </c>
      <c r="M105" s="55" t="str">
        <f t="shared" ref="M105:M232" si="3">$N$105&amp;$A105</f>
        <v>http://www.thebureauinvestigates.com/2011/08/10/obama-2010-strikes/#Ob53</v>
      </c>
      <c r="N105" s="56" t="s">
        <v>344</v>
      </c>
      <c r="O105" s="50" t="s">
        <v>345</v>
      </c>
    </row>
    <row r="106" ht="31.5" customHeight="1">
      <c r="A106" s="50" t="s">
        <v>346</v>
      </c>
      <c r="B106" s="51">
        <v>40181.0</v>
      </c>
      <c r="C106" s="52" t="s">
        <v>73</v>
      </c>
      <c r="D106" s="53" t="s">
        <v>70</v>
      </c>
      <c r="E106" s="54">
        <v>5.0</v>
      </c>
      <c r="F106" s="54">
        <v>5.0</v>
      </c>
      <c r="G106" s="54">
        <v>1.0</v>
      </c>
      <c r="H106" s="54">
        <v>2.0</v>
      </c>
      <c r="I106" s="54">
        <v>1.0</v>
      </c>
      <c r="J106" s="54">
        <v>1.0</v>
      </c>
      <c r="K106" s="54">
        <v>2.0</v>
      </c>
      <c r="L106" s="54">
        <v>2.0</v>
      </c>
      <c r="M106" s="55" t="str">
        <f t="shared" si="3"/>
        <v>http://www.thebureauinvestigates.com/2011/08/10/obama-2010-strikes/#Ob54</v>
      </c>
      <c r="N106" s="54"/>
      <c r="O106" s="50" t="s">
        <v>347</v>
      </c>
    </row>
    <row r="107" ht="31.5" customHeight="1">
      <c r="A107" s="50" t="s">
        <v>348</v>
      </c>
      <c r="B107" s="51">
        <v>40184.0</v>
      </c>
      <c r="C107" s="52" t="s">
        <v>349</v>
      </c>
      <c r="D107" s="53" t="s">
        <v>70</v>
      </c>
      <c r="E107" s="54">
        <v>5.0</v>
      </c>
      <c r="F107" s="54">
        <v>7.0</v>
      </c>
      <c r="G107" s="54">
        <v>0.0</v>
      </c>
      <c r="H107" s="54">
        <v>6.0</v>
      </c>
      <c r="I107" s="54">
        <v>0.0</v>
      </c>
      <c r="J107" s="54">
        <v>0.0</v>
      </c>
      <c r="K107" s="54">
        <v>5.0</v>
      </c>
      <c r="L107" s="54">
        <v>5.0</v>
      </c>
      <c r="M107" s="55" t="str">
        <f t="shared" si="3"/>
        <v>http://www.thebureauinvestigates.com/2011/08/10/obama-2010-strikes/#Ob55</v>
      </c>
      <c r="N107" s="54"/>
      <c r="O107" s="50" t="s">
        <v>350</v>
      </c>
    </row>
    <row r="108" ht="31.5" customHeight="1">
      <c r="A108" s="50" t="s">
        <v>351</v>
      </c>
      <c r="B108" s="51">
        <v>40184.0</v>
      </c>
      <c r="C108" s="52" t="s">
        <v>349</v>
      </c>
      <c r="D108" s="53" t="s">
        <v>70</v>
      </c>
      <c r="E108" s="54">
        <v>5.0</v>
      </c>
      <c r="F108" s="54">
        <v>9.0</v>
      </c>
      <c r="G108" s="54">
        <v>5.0</v>
      </c>
      <c r="H108" s="54">
        <v>5.0</v>
      </c>
      <c r="I108" s="54">
        <v>0.0</v>
      </c>
      <c r="J108" s="54">
        <v>0.0</v>
      </c>
      <c r="K108" s="54">
        <v>3.0</v>
      </c>
      <c r="L108" s="54">
        <v>3.0</v>
      </c>
      <c r="M108" s="55" t="str">
        <f t="shared" si="3"/>
        <v>http://www.thebureauinvestigates.com/2011/08/10/obama-2010-strikes/#Ob56</v>
      </c>
      <c r="N108" s="54"/>
      <c r="O108" s="50" t="s">
        <v>352</v>
      </c>
    </row>
    <row r="109" ht="31.5" customHeight="1">
      <c r="A109" s="50" t="s">
        <v>353</v>
      </c>
      <c r="B109" s="51">
        <v>40186.0</v>
      </c>
      <c r="C109" s="52" t="s">
        <v>354</v>
      </c>
      <c r="D109" s="53" t="s">
        <v>70</v>
      </c>
      <c r="E109" s="54">
        <v>5.0</v>
      </c>
      <c r="F109" s="54">
        <v>6.0</v>
      </c>
      <c r="G109" s="54">
        <v>5.0</v>
      </c>
      <c r="H109" s="54">
        <v>5.0</v>
      </c>
      <c r="I109" s="54">
        <v>1.0</v>
      </c>
      <c r="J109" s="54">
        <v>1.0</v>
      </c>
      <c r="K109" s="54">
        <v>3.0</v>
      </c>
      <c r="L109" s="54">
        <v>3.0</v>
      </c>
      <c r="M109" s="55" t="str">
        <f t="shared" si="3"/>
        <v>http://www.thebureauinvestigates.com/2011/08/10/obama-2010-strikes/#Ob57</v>
      </c>
      <c r="N109" s="54"/>
      <c r="O109" s="50" t="s">
        <v>355</v>
      </c>
    </row>
    <row r="110" ht="31.5" customHeight="1">
      <c r="A110" s="50" t="s">
        <v>356</v>
      </c>
      <c r="B110" s="51">
        <v>40187.0</v>
      </c>
      <c r="C110" s="52" t="s">
        <v>357</v>
      </c>
      <c r="D110" s="53" t="s">
        <v>70</v>
      </c>
      <c r="E110" s="54">
        <v>4.0</v>
      </c>
      <c r="F110" s="54">
        <v>5.0</v>
      </c>
      <c r="G110" s="54">
        <v>0.0</v>
      </c>
      <c r="H110" s="54">
        <v>0.0</v>
      </c>
      <c r="I110" s="54">
        <v>0.0</v>
      </c>
      <c r="J110" s="54">
        <v>0.0</v>
      </c>
      <c r="K110" s="54">
        <v>5.0</v>
      </c>
      <c r="L110" s="54">
        <v>5.0</v>
      </c>
      <c r="M110" s="55" t="str">
        <f t="shared" si="3"/>
        <v>http://www.thebureauinvestigates.com/2011/08/10/obama-2010-strikes/#Ob58</v>
      </c>
      <c r="N110" s="54"/>
      <c r="O110" s="50" t="s">
        <v>358</v>
      </c>
    </row>
    <row r="111" ht="31.5" customHeight="1">
      <c r="A111" s="50" t="s">
        <v>359</v>
      </c>
      <c r="B111" s="51">
        <v>40187.0</v>
      </c>
      <c r="C111" s="52" t="s">
        <v>360</v>
      </c>
      <c r="D111" s="53" t="s">
        <v>70</v>
      </c>
      <c r="E111" s="54">
        <v>15.0</v>
      </c>
      <c r="F111" s="54">
        <v>18.0</v>
      </c>
      <c r="G111" s="54">
        <v>0.0</v>
      </c>
      <c r="H111" s="54">
        <v>0.0</v>
      </c>
      <c r="I111" s="54">
        <v>0.0</v>
      </c>
      <c r="J111" s="54">
        <v>0.0</v>
      </c>
      <c r="K111" s="54">
        <v>7.0</v>
      </c>
      <c r="L111" s="54">
        <v>14.0</v>
      </c>
      <c r="M111" s="55" t="str">
        <f t="shared" si="3"/>
        <v>http://www.thebureauinvestigates.com/2011/08/10/obama-2010-strikes/#Ob59</v>
      </c>
      <c r="N111" s="54"/>
      <c r="O111" s="50" t="s">
        <v>361</v>
      </c>
    </row>
    <row r="112" ht="31.5" customHeight="1">
      <c r="A112" s="50" t="s">
        <v>362</v>
      </c>
      <c r="B112" s="51">
        <v>40193.0</v>
      </c>
      <c r="C112" s="52" t="s">
        <v>363</v>
      </c>
      <c r="D112" s="53" t="s">
        <v>70</v>
      </c>
      <c r="E112" s="54">
        <v>5.0</v>
      </c>
      <c r="F112" s="54">
        <v>10.0</v>
      </c>
      <c r="G112" s="54">
        <v>0.0</v>
      </c>
      <c r="H112" s="54">
        <v>0.0</v>
      </c>
      <c r="I112" s="54">
        <v>0.0</v>
      </c>
      <c r="J112" s="54">
        <v>0.0</v>
      </c>
      <c r="K112" s="54">
        <v>3.0</v>
      </c>
      <c r="L112" s="54">
        <v>3.0</v>
      </c>
      <c r="M112" s="55" t="str">
        <f t="shared" si="3"/>
        <v>http://www.thebureauinvestigates.com/2011/08/10/obama-2010-strikes/#Ob60</v>
      </c>
      <c r="N112" s="54"/>
      <c r="O112" s="50" t="s">
        <v>364</v>
      </c>
    </row>
    <row r="113" ht="31.5" customHeight="1">
      <c r="A113" s="50" t="s">
        <v>365</v>
      </c>
      <c r="B113" s="51">
        <v>40193.0</v>
      </c>
      <c r="C113" s="52" t="s">
        <v>360</v>
      </c>
      <c r="D113" s="53" t="s">
        <v>70</v>
      </c>
      <c r="E113" s="54">
        <v>6.0</v>
      </c>
      <c r="F113" s="54">
        <v>10.0</v>
      </c>
      <c r="G113" s="54">
        <v>0.0</v>
      </c>
      <c r="H113" s="54">
        <v>0.0</v>
      </c>
      <c r="I113" s="54">
        <v>0.0</v>
      </c>
      <c r="J113" s="54">
        <v>0.0</v>
      </c>
      <c r="K113" s="54">
        <v>0.0</v>
      </c>
      <c r="L113" s="54">
        <v>0.0</v>
      </c>
      <c r="M113" s="55" t="str">
        <f t="shared" si="3"/>
        <v>http://www.thebureauinvestigates.com/2011/08/10/obama-2010-strikes/#Ob61</v>
      </c>
      <c r="N113" s="54"/>
      <c r="O113" s="50" t="s">
        <v>366</v>
      </c>
    </row>
    <row r="114" ht="31.5" customHeight="1">
      <c r="A114" s="50" t="s">
        <v>367</v>
      </c>
      <c r="B114" s="51">
        <v>40195.0</v>
      </c>
      <c r="C114" s="52" t="s">
        <v>360</v>
      </c>
      <c r="D114" s="53" t="s">
        <v>70</v>
      </c>
      <c r="E114" s="54">
        <v>14.0</v>
      </c>
      <c r="F114" s="54">
        <v>20.0</v>
      </c>
      <c r="G114" s="54">
        <v>0.0</v>
      </c>
      <c r="H114" s="54">
        <v>0.0</v>
      </c>
      <c r="I114" s="54">
        <v>0.0</v>
      </c>
      <c r="J114" s="54">
        <v>0.0</v>
      </c>
      <c r="K114" s="54">
        <v>4.0</v>
      </c>
      <c r="L114" s="54">
        <v>4.0</v>
      </c>
      <c r="M114" s="55" t="str">
        <f t="shared" si="3"/>
        <v>http://www.thebureauinvestigates.com/2011/08/10/obama-2010-strikes/#Ob62</v>
      </c>
      <c r="N114" s="54"/>
      <c r="O114" s="50" t="s">
        <v>368</v>
      </c>
    </row>
    <row r="115" ht="31.5" customHeight="1">
      <c r="A115" s="50" t="s">
        <v>369</v>
      </c>
      <c r="B115" s="51">
        <v>40197.0</v>
      </c>
      <c r="C115" s="52" t="s">
        <v>370</v>
      </c>
      <c r="D115" s="53" t="s">
        <v>70</v>
      </c>
      <c r="E115" s="54">
        <v>5.0</v>
      </c>
      <c r="F115" s="54">
        <v>9.0</v>
      </c>
      <c r="G115" s="54">
        <v>0.0</v>
      </c>
      <c r="H115" s="54">
        <v>0.0</v>
      </c>
      <c r="I115" s="54">
        <v>0.0</v>
      </c>
      <c r="J115" s="54">
        <v>0.0</v>
      </c>
      <c r="K115" s="54">
        <v>4.0</v>
      </c>
      <c r="L115" s="54">
        <v>4.0</v>
      </c>
      <c r="M115" s="55" t="str">
        <f t="shared" si="3"/>
        <v>http://www.thebureauinvestigates.com/2011/08/10/obama-2010-strikes/#Ob63</v>
      </c>
      <c r="N115" s="54"/>
      <c r="O115" s="50" t="s">
        <v>371</v>
      </c>
    </row>
    <row r="116" ht="31.5" customHeight="1">
      <c r="A116" s="50" t="s">
        <v>372</v>
      </c>
      <c r="B116" s="51">
        <v>40207.0</v>
      </c>
      <c r="C116" s="52" t="s">
        <v>137</v>
      </c>
      <c r="D116" s="53" t="s">
        <v>70</v>
      </c>
      <c r="E116" s="54">
        <v>2.0</v>
      </c>
      <c r="F116" s="54">
        <v>15.0</v>
      </c>
      <c r="G116" s="54">
        <v>0.0</v>
      </c>
      <c r="H116" s="54">
        <v>0.0</v>
      </c>
      <c r="I116" s="54">
        <v>0.0</v>
      </c>
      <c r="J116" s="54">
        <v>0.0</v>
      </c>
      <c r="K116" s="54">
        <v>4.0</v>
      </c>
      <c r="L116" s="54">
        <v>4.0</v>
      </c>
      <c r="M116" s="55" t="str">
        <f t="shared" si="3"/>
        <v>http://www.thebureauinvestigates.com/2011/08/10/obama-2010-strikes/#Ob64</v>
      </c>
      <c r="N116" s="54"/>
      <c r="O116" s="50" t="s">
        <v>373</v>
      </c>
    </row>
    <row r="117" ht="31.5" customHeight="1">
      <c r="A117" s="50" t="s">
        <v>374</v>
      </c>
      <c r="B117" s="51">
        <v>40211.0</v>
      </c>
      <c r="C117" s="52" t="s">
        <v>375</v>
      </c>
      <c r="D117" s="53" t="s">
        <v>70</v>
      </c>
      <c r="E117" s="54">
        <v>23.0</v>
      </c>
      <c r="F117" s="54">
        <v>24.0</v>
      </c>
      <c r="G117" s="54">
        <v>0.0</v>
      </c>
      <c r="H117" s="54">
        <v>0.0</v>
      </c>
      <c r="I117" s="54">
        <v>0.0</v>
      </c>
      <c r="J117" s="54">
        <v>0.0</v>
      </c>
      <c r="K117" s="54">
        <v>0.0</v>
      </c>
      <c r="L117" s="54">
        <v>0.0</v>
      </c>
      <c r="M117" s="55" t="str">
        <f t="shared" si="3"/>
        <v>http://www.thebureauinvestigates.com/2011/08/10/obama-2010-strikes/#Ob65</v>
      </c>
      <c r="N117" s="54"/>
      <c r="O117" s="50" t="s">
        <v>376</v>
      </c>
    </row>
    <row r="118" ht="31.5" customHeight="1">
      <c r="A118" s="50" t="s">
        <v>377</v>
      </c>
      <c r="B118" s="51">
        <v>40211.0</v>
      </c>
      <c r="C118" s="52" t="s">
        <v>370</v>
      </c>
      <c r="D118" s="53" t="s">
        <v>70</v>
      </c>
      <c r="E118" s="54">
        <v>0.0</v>
      </c>
      <c r="F118" s="54">
        <v>0.0</v>
      </c>
      <c r="G118" s="54">
        <v>0.0</v>
      </c>
      <c r="H118" s="54">
        <v>0.0</v>
      </c>
      <c r="I118" s="54">
        <v>0.0</v>
      </c>
      <c r="J118" s="54">
        <v>0.0</v>
      </c>
      <c r="K118" s="54">
        <v>0.0</v>
      </c>
      <c r="L118" s="54">
        <v>0.0</v>
      </c>
      <c r="M118" s="55" t="str">
        <f t="shared" si="3"/>
        <v>http://www.thebureauinvestigates.com/2011/08/10/obama-2010-strikes/#Ob66</v>
      </c>
      <c r="N118" s="54"/>
      <c r="O118" s="50" t="s">
        <v>378</v>
      </c>
    </row>
    <row r="119" ht="31.5" customHeight="1">
      <c r="A119" s="50" t="s">
        <v>379</v>
      </c>
      <c r="B119" s="51">
        <v>40211.0</v>
      </c>
      <c r="C119" s="52" t="s">
        <v>137</v>
      </c>
      <c r="D119" s="53" t="s">
        <v>70</v>
      </c>
      <c r="E119" s="54">
        <v>0.0</v>
      </c>
      <c r="F119" s="54">
        <v>0.0</v>
      </c>
      <c r="G119" s="54">
        <v>0.0</v>
      </c>
      <c r="H119" s="54">
        <v>0.0</v>
      </c>
      <c r="I119" s="54">
        <v>0.0</v>
      </c>
      <c r="J119" s="54">
        <v>0.0</v>
      </c>
      <c r="K119" s="54">
        <v>0.0</v>
      </c>
      <c r="L119" s="54">
        <v>0.0</v>
      </c>
      <c r="M119" s="55" t="str">
        <f t="shared" si="3"/>
        <v>http://www.thebureauinvestigates.com/2011/08/10/obama-2010-strikes/#Ob67</v>
      </c>
      <c r="N119" s="54"/>
      <c r="O119" s="50" t="s">
        <v>380</v>
      </c>
    </row>
    <row r="120" ht="31.5" customHeight="1">
      <c r="A120" s="50" t="s">
        <v>381</v>
      </c>
      <c r="B120" s="51">
        <v>40211.0</v>
      </c>
      <c r="C120" s="52" t="s">
        <v>382</v>
      </c>
      <c r="D120" s="53" t="s">
        <v>70</v>
      </c>
      <c r="E120" s="54">
        <v>9.0</v>
      </c>
      <c r="F120" s="54">
        <v>9.0</v>
      </c>
      <c r="G120" s="54">
        <v>5.0</v>
      </c>
      <c r="H120" s="54">
        <v>5.0</v>
      </c>
      <c r="I120" s="54">
        <v>0.0</v>
      </c>
      <c r="J120" s="54">
        <v>0.0</v>
      </c>
      <c r="K120" s="54">
        <v>0.0</v>
      </c>
      <c r="L120" s="54">
        <v>0.0</v>
      </c>
      <c r="M120" s="55" t="str">
        <f t="shared" si="3"/>
        <v>http://www.thebureauinvestigates.com/2011/08/10/obama-2010-strikes/#Ob68</v>
      </c>
      <c r="N120" s="54"/>
      <c r="O120" s="50" t="s">
        <v>383</v>
      </c>
    </row>
    <row r="121" ht="31.5" customHeight="1">
      <c r="A121" s="50" t="s">
        <v>384</v>
      </c>
      <c r="B121" s="51">
        <v>40223.0</v>
      </c>
      <c r="C121" s="52" t="s">
        <v>102</v>
      </c>
      <c r="D121" s="53" t="s">
        <v>70</v>
      </c>
      <c r="E121" s="54">
        <v>5.0</v>
      </c>
      <c r="F121" s="54">
        <v>7.0</v>
      </c>
      <c r="G121" s="54">
        <v>0.0</v>
      </c>
      <c r="H121" s="54">
        <v>0.0</v>
      </c>
      <c r="I121" s="54">
        <v>0.0</v>
      </c>
      <c r="J121" s="54">
        <v>0.0</v>
      </c>
      <c r="K121" s="54">
        <v>4.0</v>
      </c>
      <c r="L121" s="54">
        <v>4.0</v>
      </c>
      <c r="M121" s="55" t="str">
        <f t="shared" si="3"/>
        <v>http://www.thebureauinvestigates.com/2011/08/10/obama-2010-strikes/#Ob69</v>
      </c>
      <c r="N121" s="54"/>
      <c r="O121" s="50" t="s">
        <v>385</v>
      </c>
    </row>
    <row r="122" ht="31.5" customHeight="1">
      <c r="A122" s="50" t="s">
        <v>386</v>
      </c>
      <c r="B122" s="51">
        <v>40224.0</v>
      </c>
      <c r="C122" s="52" t="s">
        <v>354</v>
      </c>
      <c r="D122" s="53" t="s">
        <v>70</v>
      </c>
      <c r="E122" s="54">
        <v>4.0</v>
      </c>
      <c r="F122" s="54">
        <v>5.0</v>
      </c>
      <c r="G122" s="54">
        <v>0.0</v>
      </c>
      <c r="H122" s="54">
        <v>0.0</v>
      </c>
      <c r="I122" s="54">
        <v>0.0</v>
      </c>
      <c r="J122" s="54">
        <v>0.0</v>
      </c>
      <c r="K122" s="54">
        <v>0.0</v>
      </c>
      <c r="L122" s="54">
        <v>0.0</v>
      </c>
      <c r="M122" s="55" t="str">
        <f t="shared" si="3"/>
        <v>http://www.thebureauinvestigates.com/2011/08/10/obama-2010-strikes/#Ob70</v>
      </c>
      <c r="N122" s="54"/>
      <c r="O122" s="50" t="s">
        <v>387</v>
      </c>
    </row>
    <row r="123" ht="31.5" customHeight="1">
      <c r="A123" s="50" t="s">
        <v>388</v>
      </c>
      <c r="B123" s="51">
        <v>40226.0</v>
      </c>
      <c r="C123" s="52" t="s">
        <v>389</v>
      </c>
      <c r="D123" s="53" t="s">
        <v>70</v>
      </c>
      <c r="E123" s="54">
        <v>4.0</v>
      </c>
      <c r="F123" s="54">
        <v>4.0</v>
      </c>
      <c r="G123" s="54">
        <v>0.0</v>
      </c>
      <c r="H123" s="54">
        <v>0.0</v>
      </c>
      <c r="I123" s="54">
        <v>0.0</v>
      </c>
      <c r="J123" s="54">
        <v>0.0</v>
      </c>
      <c r="K123" s="54">
        <v>2.0</v>
      </c>
      <c r="L123" s="54">
        <v>3.0</v>
      </c>
      <c r="M123" s="55" t="str">
        <f t="shared" si="3"/>
        <v>http://www.thebureauinvestigates.com/2011/08/10/obama-2010-strikes/#Ob71</v>
      </c>
      <c r="N123" s="54"/>
      <c r="O123" s="50" t="s">
        <v>390</v>
      </c>
    </row>
    <row r="124" ht="31.5" customHeight="1">
      <c r="A124" s="50" t="s">
        <v>391</v>
      </c>
      <c r="B124" s="51">
        <v>40227.0</v>
      </c>
      <c r="C124" s="52" t="s">
        <v>95</v>
      </c>
      <c r="D124" s="53" t="s">
        <v>70</v>
      </c>
      <c r="E124" s="54">
        <v>3.0</v>
      </c>
      <c r="F124" s="54">
        <v>5.0</v>
      </c>
      <c r="G124" s="54">
        <v>0.0</v>
      </c>
      <c r="H124" s="54">
        <v>0.0</v>
      </c>
      <c r="I124" s="54">
        <v>0.0</v>
      </c>
      <c r="J124" s="54">
        <v>0.0</v>
      </c>
      <c r="K124" s="54">
        <v>4.0</v>
      </c>
      <c r="L124" s="54">
        <v>4.0</v>
      </c>
      <c r="M124" s="55" t="str">
        <f t="shared" si="3"/>
        <v>http://www.thebureauinvestigates.com/2011/08/10/obama-2010-strikes/#Ob72</v>
      </c>
      <c r="N124" s="54"/>
      <c r="O124" s="50" t="s">
        <v>392</v>
      </c>
    </row>
    <row r="125" ht="31.5" customHeight="1">
      <c r="A125" s="50" t="s">
        <v>393</v>
      </c>
      <c r="B125" s="51">
        <v>40233.0</v>
      </c>
      <c r="C125" s="52" t="s">
        <v>299</v>
      </c>
      <c r="D125" s="53" t="s">
        <v>70</v>
      </c>
      <c r="E125" s="54">
        <v>5.0</v>
      </c>
      <c r="F125" s="54">
        <v>13.0</v>
      </c>
      <c r="G125" s="54">
        <v>5.0</v>
      </c>
      <c r="H125" s="54">
        <v>6.0</v>
      </c>
      <c r="I125" s="54">
        <v>1.0</v>
      </c>
      <c r="J125" s="54">
        <v>1.0</v>
      </c>
      <c r="K125" s="54">
        <v>6.0</v>
      </c>
      <c r="L125" s="54">
        <v>6.0</v>
      </c>
      <c r="M125" s="55" t="str">
        <f t="shared" si="3"/>
        <v>http://www.thebureauinvestigates.com/2011/08/10/obama-2010-strikes/#Ob73</v>
      </c>
      <c r="N125" s="54"/>
      <c r="O125" s="50" t="s">
        <v>394</v>
      </c>
    </row>
    <row r="126" ht="31.5" customHeight="1">
      <c r="A126" s="50" t="s">
        <v>395</v>
      </c>
      <c r="B126" s="51">
        <v>40245.0</v>
      </c>
      <c r="C126" s="52" t="s">
        <v>131</v>
      </c>
      <c r="D126" s="53" t="s">
        <v>70</v>
      </c>
      <c r="E126" s="54">
        <v>9.0</v>
      </c>
      <c r="F126" s="54">
        <v>9.0</v>
      </c>
      <c r="G126" s="54">
        <v>0.0</v>
      </c>
      <c r="H126" s="54">
        <v>0.0</v>
      </c>
      <c r="I126" s="54">
        <v>0.0</v>
      </c>
      <c r="J126" s="54">
        <v>0.0</v>
      </c>
      <c r="K126" s="54">
        <v>2.0</v>
      </c>
      <c r="L126" s="54">
        <v>2.0</v>
      </c>
      <c r="M126" s="55" t="str">
        <f t="shared" si="3"/>
        <v>http://www.thebureauinvestigates.com/2011/08/10/obama-2010-strikes/#Ob74</v>
      </c>
      <c r="N126" s="54"/>
      <c r="O126" s="50" t="s">
        <v>396</v>
      </c>
    </row>
    <row r="127" ht="31.5" customHeight="1">
      <c r="A127" s="50" t="s">
        <v>397</v>
      </c>
      <c r="B127" s="51">
        <v>40247.0</v>
      </c>
      <c r="C127" s="52" t="s">
        <v>398</v>
      </c>
      <c r="D127" s="53" t="s">
        <v>70</v>
      </c>
      <c r="E127" s="54">
        <v>7.0</v>
      </c>
      <c r="F127" s="54">
        <v>8.0</v>
      </c>
      <c r="G127" s="54">
        <v>0.0</v>
      </c>
      <c r="H127" s="54">
        <v>0.0</v>
      </c>
      <c r="I127" s="54">
        <v>0.0</v>
      </c>
      <c r="J127" s="54">
        <v>0.0</v>
      </c>
      <c r="K127" s="54">
        <v>12.0</v>
      </c>
      <c r="L127" s="54">
        <v>12.0</v>
      </c>
      <c r="M127" s="55" t="str">
        <f t="shared" si="3"/>
        <v>http://www.thebureauinvestigates.com/2011/08/10/obama-2010-strikes/#Ob75</v>
      </c>
      <c r="N127" s="54"/>
      <c r="O127" s="50" t="s">
        <v>399</v>
      </c>
    </row>
    <row r="128" ht="31.5" customHeight="1">
      <c r="A128" s="50" t="s">
        <v>400</v>
      </c>
      <c r="B128" s="51">
        <v>40247.0</v>
      </c>
      <c r="C128" s="52" t="s">
        <v>398</v>
      </c>
      <c r="D128" s="53" t="s">
        <v>70</v>
      </c>
      <c r="E128" s="54">
        <v>7.0</v>
      </c>
      <c r="F128" s="54">
        <v>7.0</v>
      </c>
      <c r="G128" s="54">
        <v>4.0</v>
      </c>
      <c r="H128" s="54">
        <v>7.0</v>
      </c>
      <c r="I128" s="54">
        <v>0.0</v>
      </c>
      <c r="J128" s="54">
        <v>0.0</v>
      </c>
      <c r="K128" s="54">
        <v>0.0</v>
      </c>
      <c r="L128" s="54">
        <v>0.0</v>
      </c>
      <c r="M128" s="55" t="str">
        <f t="shared" si="3"/>
        <v>http://www.thebureauinvestigates.com/2011/08/10/obama-2010-strikes/#Ob76</v>
      </c>
      <c r="N128" s="54"/>
      <c r="O128" s="50" t="s">
        <v>401</v>
      </c>
    </row>
    <row r="129" ht="31.5" customHeight="1">
      <c r="A129" s="50" t="s">
        <v>402</v>
      </c>
      <c r="B129" s="51">
        <v>40253.0</v>
      </c>
      <c r="C129" s="52" t="s">
        <v>154</v>
      </c>
      <c r="D129" s="53" t="s">
        <v>70</v>
      </c>
      <c r="E129" s="54">
        <v>7.0</v>
      </c>
      <c r="F129" s="54">
        <v>11.0</v>
      </c>
      <c r="G129" s="54">
        <v>0.0</v>
      </c>
      <c r="H129" s="54">
        <v>0.0</v>
      </c>
      <c r="I129" s="54">
        <v>0.0</v>
      </c>
      <c r="J129" s="54">
        <v>0.0</v>
      </c>
      <c r="K129" s="54">
        <v>2.0</v>
      </c>
      <c r="L129" s="54">
        <v>2.0</v>
      </c>
      <c r="M129" s="55" t="str">
        <f t="shared" si="3"/>
        <v>http://www.thebureauinvestigates.com/2011/08/10/obama-2010-strikes/#Ob77</v>
      </c>
      <c r="N129" s="54"/>
      <c r="O129" s="50" t="s">
        <v>403</v>
      </c>
    </row>
    <row r="130" ht="31.5" customHeight="1">
      <c r="A130" s="50" t="s">
        <v>404</v>
      </c>
      <c r="B130" s="51">
        <v>40254.0</v>
      </c>
      <c r="C130" s="52" t="s">
        <v>405</v>
      </c>
      <c r="D130" s="53" t="s">
        <v>70</v>
      </c>
      <c r="E130" s="54">
        <v>3.0</v>
      </c>
      <c r="F130" s="54">
        <v>5.0</v>
      </c>
      <c r="G130" s="54">
        <v>0.0</v>
      </c>
      <c r="H130" s="54">
        <v>0.0</v>
      </c>
      <c r="I130" s="54">
        <v>0.0</v>
      </c>
      <c r="J130" s="54">
        <v>0.0</v>
      </c>
      <c r="K130" s="54">
        <v>4.0</v>
      </c>
      <c r="L130" s="54">
        <v>4.0</v>
      </c>
      <c r="M130" s="55" t="str">
        <f t="shared" si="3"/>
        <v>http://www.thebureauinvestigates.com/2011/08/10/obama-2010-strikes/#Ob78</v>
      </c>
      <c r="N130" s="54"/>
      <c r="O130" s="50" t="s">
        <v>406</v>
      </c>
    </row>
    <row r="131" ht="31.5" customHeight="1">
      <c r="A131" s="50" t="s">
        <v>407</v>
      </c>
      <c r="B131" s="51">
        <v>40254.0</v>
      </c>
      <c r="C131" s="52" t="s">
        <v>398</v>
      </c>
      <c r="D131" s="53" t="s">
        <v>70</v>
      </c>
      <c r="E131" s="54">
        <v>5.0</v>
      </c>
      <c r="F131" s="54">
        <v>5.0</v>
      </c>
      <c r="G131" s="54">
        <v>0.0</v>
      </c>
      <c r="H131" s="54">
        <v>0.0</v>
      </c>
      <c r="I131" s="54">
        <v>0.0</v>
      </c>
      <c r="J131" s="54">
        <v>0.0</v>
      </c>
      <c r="K131" s="54">
        <v>0.0</v>
      </c>
      <c r="L131" s="54">
        <v>0.0</v>
      </c>
      <c r="M131" s="55" t="str">
        <f t="shared" si="3"/>
        <v>http://www.thebureauinvestigates.com/2011/08/10/obama-2010-strikes/#Ob79</v>
      </c>
      <c r="N131" s="54"/>
      <c r="O131" s="50" t="s">
        <v>408</v>
      </c>
    </row>
    <row r="132" ht="31.5" customHeight="1">
      <c r="A132" s="50" t="s">
        <v>409</v>
      </c>
      <c r="B132" s="51">
        <v>40258.0</v>
      </c>
      <c r="C132" s="52" t="s">
        <v>410</v>
      </c>
      <c r="D132" s="53" t="s">
        <v>70</v>
      </c>
      <c r="E132" s="54">
        <v>5.0</v>
      </c>
      <c r="F132" s="54">
        <v>8.0</v>
      </c>
      <c r="G132" s="54">
        <v>0.0</v>
      </c>
      <c r="H132" s="54">
        <v>0.0</v>
      </c>
      <c r="I132" s="54">
        <v>0.0</v>
      </c>
      <c r="J132" s="54">
        <v>0.0</v>
      </c>
      <c r="K132" s="54">
        <v>0.0</v>
      </c>
      <c r="L132" s="54">
        <v>0.0</v>
      </c>
      <c r="M132" s="55" t="str">
        <f t="shared" si="3"/>
        <v>http://www.thebureauinvestigates.com/2011/08/10/obama-2010-strikes/#Ob80</v>
      </c>
      <c r="N132" s="54"/>
      <c r="O132" s="50" t="s">
        <v>411</v>
      </c>
    </row>
    <row r="133" ht="31.5" customHeight="1">
      <c r="A133" s="50" t="s">
        <v>412</v>
      </c>
      <c r="B133" s="51">
        <v>40260.0</v>
      </c>
      <c r="C133" s="52" t="s">
        <v>413</v>
      </c>
      <c r="D133" s="53" t="s">
        <v>70</v>
      </c>
      <c r="E133" s="54">
        <v>6.0</v>
      </c>
      <c r="F133" s="54">
        <v>6.0</v>
      </c>
      <c r="G133" s="54">
        <v>0.0</v>
      </c>
      <c r="H133" s="54">
        <v>0.0</v>
      </c>
      <c r="I133" s="54">
        <v>0.0</v>
      </c>
      <c r="J133" s="54">
        <v>0.0</v>
      </c>
      <c r="K133" s="54">
        <v>3.0</v>
      </c>
      <c r="L133" s="54">
        <v>3.0</v>
      </c>
      <c r="M133" s="55" t="str">
        <f t="shared" si="3"/>
        <v>http://www.thebureauinvestigates.com/2011/08/10/obama-2010-strikes/#Ob81</v>
      </c>
      <c r="N133" s="54"/>
      <c r="O133" s="50" t="s">
        <v>414</v>
      </c>
    </row>
    <row r="134" ht="31.5" customHeight="1">
      <c r="A134" s="50" t="s">
        <v>415</v>
      </c>
      <c r="B134" s="51">
        <v>40264.0</v>
      </c>
      <c r="C134" s="52" t="s">
        <v>416</v>
      </c>
      <c r="D134" s="53" t="s">
        <v>70</v>
      </c>
      <c r="E134" s="54">
        <v>4.0</v>
      </c>
      <c r="F134" s="54">
        <v>4.0</v>
      </c>
      <c r="G134" s="54">
        <v>0.0</v>
      </c>
      <c r="H134" s="54">
        <v>4.0</v>
      </c>
      <c r="I134" s="54">
        <v>0.0</v>
      </c>
      <c r="J134" s="54">
        <v>0.0</v>
      </c>
      <c r="K134" s="54">
        <v>5.0</v>
      </c>
      <c r="L134" s="54">
        <v>5.0</v>
      </c>
      <c r="M134" s="55" t="str">
        <f t="shared" si="3"/>
        <v>http://www.thebureauinvestigates.com/2011/08/10/obama-2010-strikes/#Ob82</v>
      </c>
      <c r="N134" s="54"/>
      <c r="O134" s="50" t="s">
        <v>417</v>
      </c>
    </row>
    <row r="135" ht="31.5" customHeight="1">
      <c r="A135" s="50" t="s">
        <v>418</v>
      </c>
      <c r="B135" s="51">
        <v>40268.0</v>
      </c>
      <c r="C135" s="52" t="s">
        <v>354</v>
      </c>
      <c r="D135" s="53" t="s">
        <v>70</v>
      </c>
      <c r="E135" s="54">
        <v>5.0</v>
      </c>
      <c r="F135" s="54">
        <v>6.0</v>
      </c>
      <c r="G135" s="54">
        <v>5.0</v>
      </c>
      <c r="H135" s="54">
        <v>6.0</v>
      </c>
      <c r="I135" s="54">
        <v>1.0</v>
      </c>
      <c r="J135" s="54">
        <v>1.0</v>
      </c>
      <c r="K135" s="54">
        <v>2.0</v>
      </c>
      <c r="L135" s="54">
        <v>2.0</v>
      </c>
      <c r="M135" s="55" t="str">
        <f t="shared" si="3"/>
        <v>http://www.thebureauinvestigates.com/2011/08/10/obama-2010-strikes/#Ob83</v>
      </c>
      <c r="N135" s="54"/>
      <c r="O135" s="50" t="s">
        <v>419</v>
      </c>
    </row>
    <row r="136" ht="31.5" customHeight="1">
      <c r="A136" s="50" t="s">
        <v>420</v>
      </c>
      <c r="B136" s="51">
        <v>40280.0</v>
      </c>
      <c r="C136" s="52" t="s">
        <v>421</v>
      </c>
      <c r="D136" s="53" t="s">
        <v>70</v>
      </c>
      <c r="E136" s="54">
        <v>13.0</v>
      </c>
      <c r="F136" s="54">
        <v>13.0</v>
      </c>
      <c r="G136" s="54">
        <v>8.0</v>
      </c>
      <c r="H136" s="54">
        <v>13.0</v>
      </c>
      <c r="I136" s="54">
        <v>2.0</v>
      </c>
      <c r="J136" s="54">
        <v>2.0</v>
      </c>
      <c r="K136" s="54">
        <v>2.0</v>
      </c>
      <c r="L136" s="54">
        <v>3.0</v>
      </c>
      <c r="M136" s="55" t="str">
        <f t="shared" si="3"/>
        <v>http://www.thebureauinvestigates.com/2011/08/10/obama-2010-strikes/#Ob84</v>
      </c>
      <c r="N136" s="54"/>
      <c r="O136" s="50" t="s">
        <v>422</v>
      </c>
    </row>
    <row r="137" ht="31.5" customHeight="1">
      <c r="A137" s="50" t="s">
        <v>423</v>
      </c>
      <c r="B137" s="51">
        <v>40282.0</v>
      </c>
      <c r="C137" s="52" t="s">
        <v>333</v>
      </c>
      <c r="D137" s="53" t="s">
        <v>70</v>
      </c>
      <c r="E137" s="54">
        <v>4.0</v>
      </c>
      <c r="F137" s="54">
        <v>5.0</v>
      </c>
      <c r="G137" s="54">
        <v>0.0</v>
      </c>
      <c r="H137" s="54">
        <v>0.0</v>
      </c>
      <c r="I137" s="54">
        <v>0.0</v>
      </c>
      <c r="J137" s="54">
        <v>0.0</v>
      </c>
      <c r="K137" s="54">
        <v>1.0</v>
      </c>
      <c r="L137" s="54">
        <v>3.0</v>
      </c>
      <c r="M137" s="55" t="str">
        <f t="shared" si="3"/>
        <v>http://www.thebureauinvestigates.com/2011/08/10/obama-2010-strikes/#Ob85</v>
      </c>
      <c r="N137" s="54"/>
      <c r="O137" s="50" t="s">
        <v>424</v>
      </c>
    </row>
    <row r="138" ht="31.5" customHeight="1">
      <c r="A138" s="50" t="s">
        <v>425</v>
      </c>
      <c r="B138" s="51">
        <v>40284.0</v>
      </c>
      <c r="C138" s="52" t="s">
        <v>69</v>
      </c>
      <c r="D138" s="53" t="s">
        <v>70</v>
      </c>
      <c r="E138" s="54">
        <v>3.0</v>
      </c>
      <c r="F138" s="54">
        <v>4.0</v>
      </c>
      <c r="G138" s="54">
        <v>0.0</v>
      </c>
      <c r="H138" s="54">
        <v>0.0</v>
      </c>
      <c r="I138" s="54">
        <v>0.0</v>
      </c>
      <c r="J138" s="54">
        <v>0.0</v>
      </c>
      <c r="K138" s="54">
        <v>2.0</v>
      </c>
      <c r="L138" s="54">
        <v>2.0</v>
      </c>
      <c r="M138" s="55" t="str">
        <f t="shared" si="3"/>
        <v>http://www.thebureauinvestigates.com/2011/08/10/obama-2010-strikes/#Ob86</v>
      </c>
      <c r="N138" s="54"/>
      <c r="O138" s="50" t="s">
        <v>426</v>
      </c>
    </row>
    <row r="139" ht="31.5" customHeight="1">
      <c r="A139" s="50" t="s">
        <v>427</v>
      </c>
      <c r="B139" s="51">
        <v>40292.0</v>
      </c>
      <c r="C139" s="52" t="s">
        <v>296</v>
      </c>
      <c r="D139" s="53" t="s">
        <v>70</v>
      </c>
      <c r="E139" s="54">
        <v>7.0</v>
      </c>
      <c r="F139" s="54">
        <v>9.0</v>
      </c>
      <c r="G139" s="54">
        <v>0.0</v>
      </c>
      <c r="H139" s="54">
        <v>0.0</v>
      </c>
      <c r="I139" s="54">
        <v>0.0</v>
      </c>
      <c r="J139" s="54">
        <v>0.0</v>
      </c>
      <c r="K139" s="54">
        <v>0.0</v>
      </c>
      <c r="L139" s="54">
        <v>0.0</v>
      </c>
      <c r="M139" s="55" t="str">
        <f t="shared" si="3"/>
        <v>http://www.thebureauinvestigates.com/2011/08/10/obama-2010-strikes/#Ob87</v>
      </c>
      <c r="N139" s="54"/>
      <c r="O139" s="50" t="s">
        <v>428</v>
      </c>
    </row>
    <row r="140" ht="31.5" customHeight="1">
      <c r="A140" s="50" t="s">
        <v>429</v>
      </c>
      <c r="B140" s="51">
        <v>40294.0</v>
      </c>
      <c r="C140" s="52" t="s">
        <v>151</v>
      </c>
      <c r="D140" s="53" t="s">
        <v>70</v>
      </c>
      <c r="E140" s="54">
        <v>3.0</v>
      </c>
      <c r="F140" s="54">
        <v>8.0</v>
      </c>
      <c r="G140" s="54">
        <v>0.0</v>
      </c>
      <c r="H140" s="54">
        <v>0.0</v>
      </c>
      <c r="I140" s="54">
        <v>0.0</v>
      </c>
      <c r="J140" s="54">
        <v>0.0</v>
      </c>
      <c r="K140" s="54">
        <v>3.0</v>
      </c>
      <c r="L140" s="54">
        <v>3.0</v>
      </c>
      <c r="M140" s="55" t="str">
        <f t="shared" si="3"/>
        <v>http://www.thebureauinvestigates.com/2011/08/10/obama-2010-strikes/#Ob88</v>
      </c>
      <c r="N140" s="54"/>
      <c r="O140" s="50" t="s">
        <v>430</v>
      </c>
    </row>
    <row r="141" ht="31.5" customHeight="1">
      <c r="A141" s="50" t="s">
        <v>431</v>
      </c>
      <c r="B141" s="51">
        <v>40301.0</v>
      </c>
      <c r="C141" s="52" t="s">
        <v>296</v>
      </c>
      <c r="D141" s="53" t="s">
        <v>70</v>
      </c>
      <c r="E141" s="54">
        <v>4.0</v>
      </c>
      <c r="F141" s="54">
        <v>6.0</v>
      </c>
      <c r="G141" s="54">
        <v>0.0</v>
      </c>
      <c r="H141" s="54">
        <v>2.0</v>
      </c>
      <c r="I141" s="54">
        <v>0.0</v>
      </c>
      <c r="J141" s="54">
        <v>0.0</v>
      </c>
      <c r="K141" s="54">
        <v>0.0</v>
      </c>
      <c r="L141" s="54">
        <v>0.0</v>
      </c>
      <c r="M141" s="55" t="str">
        <f t="shared" si="3"/>
        <v>http://www.thebureauinvestigates.com/2011/08/10/obama-2010-strikes/#Ob89</v>
      </c>
      <c r="N141" s="54"/>
      <c r="O141" s="50" t="s">
        <v>432</v>
      </c>
    </row>
    <row r="142" ht="31.5" customHeight="1">
      <c r="A142" s="50" t="s">
        <v>433</v>
      </c>
      <c r="B142" s="51">
        <v>40307.0</v>
      </c>
      <c r="C142" s="52" t="s">
        <v>154</v>
      </c>
      <c r="D142" s="53" t="s">
        <v>70</v>
      </c>
      <c r="E142" s="54">
        <v>5.0</v>
      </c>
      <c r="F142" s="54">
        <v>10.0</v>
      </c>
      <c r="G142" s="54">
        <v>0.0</v>
      </c>
      <c r="H142" s="54">
        <v>4.0</v>
      </c>
      <c r="I142" s="54">
        <v>0.0</v>
      </c>
      <c r="J142" s="54">
        <v>0.0</v>
      </c>
      <c r="K142" s="54">
        <v>4.0</v>
      </c>
      <c r="L142" s="54">
        <v>4.0</v>
      </c>
      <c r="M142" s="55" t="str">
        <f t="shared" si="3"/>
        <v>http://www.thebureauinvestigates.com/2011/08/10/obama-2010-strikes/#Ob90</v>
      </c>
      <c r="N142" s="54"/>
      <c r="O142" s="50" t="s">
        <v>434</v>
      </c>
    </row>
    <row r="143" ht="31.5" customHeight="1">
      <c r="A143" s="50" t="s">
        <v>435</v>
      </c>
      <c r="B143" s="51">
        <v>40309.0</v>
      </c>
      <c r="C143" s="52" t="s">
        <v>154</v>
      </c>
      <c r="D143" s="53" t="s">
        <v>70</v>
      </c>
      <c r="E143" s="54">
        <v>8.0</v>
      </c>
      <c r="F143" s="54">
        <v>14.0</v>
      </c>
      <c r="G143" s="54">
        <v>0.0</v>
      </c>
      <c r="H143" s="54">
        <v>4.0</v>
      </c>
      <c r="I143" s="54">
        <v>0.0</v>
      </c>
      <c r="J143" s="54">
        <v>0.0</v>
      </c>
      <c r="K143" s="54">
        <v>12.0</v>
      </c>
      <c r="L143" s="54">
        <v>12.0</v>
      </c>
      <c r="M143" s="55" t="str">
        <f t="shared" si="3"/>
        <v>http://www.thebureauinvestigates.com/2011/08/10/obama-2010-strikes/#Ob91</v>
      </c>
      <c r="N143" s="54"/>
      <c r="O143" s="50" t="s">
        <v>436</v>
      </c>
    </row>
    <row r="144" ht="31.5" customHeight="1">
      <c r="A144" s="50" t="s">
        <v>437</v>
      </c>
      <c r="B144" s="51">
        <v>40309.0</v>
      </c>
      <c r="C144" s="52" t="s">
        <v>140</v>
      </c>
      <c r="D144" s="53" t="s">
        <v>70</v>
      </c>
      <c r="E144" s="54">
        <v>7.0</v>
      </c>
      <c r="F144" s="54">
        <v>15.0</v>
      </c>
      <c r="G144" s="54">
        <v>0.0</v>
      </c>
      <c r="H144" s="54">
        <v>0.0</v>
      </c>
      <c r="I144" s="54">
        <v>0.0</v>
      </c>
      <c r="J144" s="54">
        <v>0.0</v>
      </c>
      <c r="K144" s="54">
        <v>4.0</v>
      </c>
      <c r="L144" s="54">
        <v>4.0</v>
      </c>
      <c r="M144" s="55" t="str">
        <f t="shared" si="3"/>
        <v>http://www.thebureauinvestigates.com/2011/08/10/obama-2010-strikes/#Ob92</v>
      </c>
      <c r="N144" s="54"/>
      <c r="O144" s="50" t="s">
        <v>438</v>
      </c>
    </row>
    <row r="145" ht="31.5" customHeight="1">
      <c r="A145" s="50" t="s">
        <v>439</v>
      </c>
      <c r="B145" s="51">
        <v>40313.0</v>
      </c>
      <c r="C145" s="52" t="s">
        <v>440</v>
      </c>
      <c r="D145" s="53" t="s">
        <v>441</v>
      </c>
      <c r="E145" s="54">
        <v>5.0</v>
      </c>
      <c r="F145" s="54">
        <v>15.0</v>
      </c>
      <c r="G145" s="54">
        <v>0.0</v>
      </c>
      <c r="H145" s="54">
        <v>2.0</v>
      </c>
      <c r="I145" s="54">
        <v>0.0</v>
      </c>
      <c r="J145" s="54">
        <v>0.0</v>
      </c>
      <c r="K145" s="54">
        <v>15.0</v>
      </c>
      <c r="L145" s="54">
        <v>15.0</v>
      </c>
      <c r="M145" s="55" t="str">
        <f t="shared" si="3"/>
        <v>http://www.thebureauinvestigates.com/2011/08/10/obama-2010-strikes/#Ob93</v>
      </c>
      <c r="N145" s="54"/>
      <c r="O145" s="50" t="s">
        <v>442</v>
      </c>
    </row>
    <row r="146" ht="31.5" customHeight="1">
      <c r="A146" s="50" t="s">
        <v>443</v>
      </c>
      <c r="B146" s="51">
        <v>40319.0</v>
      </c>
      <c r="C146" s="52" t="s">
        <v>421</v>
      </c>
      <c r="D146" s="53" t="s">
        <v>70</v>
      </c>
      <c r="E146" s="54">
        <v>11.0</v>
      </c>
      <c r="F146" s="54">
        <v>11.0</v>
      </c>
      <c r="G146" s="54">
        <v>10.0</v>
      </c>
      <c r="H146" s="54">
        <v>10.0</v>
      </c>
      <c r="I146" s="54">
        <v>7.0</v>
      </c>
      <c r="J146" s="54">
        <v>7.0</v>
      </c>
      <c r="K146" s="54">
        <v>7.0</v>
      </c>
      <c r="L146" s="54">
        <v>10.0</v>
      </c>
      <c r="M146" s="55" t="str">
        <f t="shared" si="3"/>
        <v>http://www.thebureauinvestigates.com/2011/08/10/obama-2010-strikes/#Ob94</v>
      </c>
      <c r="N146" s="54"/>
      <c r="O146" s="50" t="s">
        <v>444</v>
      </c>
    </row>
    <row r="147" ht="31.5" customHeight="1">
      <c r="A147" s="50" t="s">
        <v>445</v>
      </c>
      <c r="B147" s="51">
        <v>40326.0</v>
      </c>
      <c r="C147" s="52" t="s">
        <v>446</v>
      </c>
      <c r="D147" s="53" t="s">
        <v>65</v>
      </c>
      <c r="E147" s="54">
        <v>8.0</v>
      </c>
      <c r="F147" s="54">
        <v>12.0</v>
      </c>
      <c r="G147" s="54">
        <v>0.0</v>
      </c>
      <c r="H147" s="54">
        <v>11.0</v>
      </c>
      <c r="I147" s="54">
        <v>0.0</v>
      </c>
      <c r="J147" s="54">
        <v>0.0</v>
      </c>
      <c r="K147" s="54">
        <v>4.0</v>
      </c>
      <c r="L147" s="54">
        <v>4.0</v>
      </c>
      <c r="M147" s="55" t="str">
        <f t="shared" si="3"/>
        <v>http://www.thebureauinvestigates.com/2011/08/10/obama-2010-strikes/#Ob95</v>
      </c>
      <c r="N147" s="54"/>
      <c r="O147" s="50" t="s">
        <v>447</v>
      </c>
    </row>
    <row r="148" ht="31.5" customHeight="1">
      <c r="A148" s="50" t="s">
        <v>448</v>
      </c>
      <c r="B148" s="51">
        <v>40339.0</v>
      </c>
      <c r="C148" s="52" t="s">
        <v>310</v>
      </c>
      <c r="D148" s="53" t="s">
        <v>70</v>
      </c>
      <c r="E148" s="54">
        <v>2.0</v>
      </c>
      <c r="F148" s="54">
        <v>7.0</v>
      </c>
      <c r="G148" s="54">
        <v>4.0</v>
      </c>
      <c r="H148" s="54">
        <v>4.0</v>
      </c>
      <c r="I148" s="54">
        <v>0.0</v>
      </c>
      <c r="J148" s="54">
        <v>0.0</v>
      </c>
      <c r="K148" s="54">
        <v>3.0</v>
      </c>
      <c r="L148" s="54">
        <v>3.0</v>
      </c>
      <c r="M148" s="55" t="str">
        <f t="shared" si="3"/>
        <v>http://www.thebureauinvestigates.com/2011/08/10/obama-2010-strikes/#Ob96</v>
      </c>
      <c r="N148" s="54"/>
      <c r="O148" s="50" t="s">
        <v>449</v>
      </c>
    </row>
    <row r="149" ht="31.5" customHeight="1">
      <c r="A149" s="50" t="s">
        <v>450</v>
      </c>
      <c r="B149" s="51">
        <v>40340.0</v>
      </c>
      <c r="C149" s="52" t="s">
        <v>451</v>
      </c>
      <c r="D149" s="53" t="s">
        <v>70</v>
      </c>
      <c r="E149" s="54">
        <v>10.0</v>
      </c>
      <c r="F149" s="54">
        <v>15.0</v>
      </c>
      <c r="G149" s="54">
        <v>0.0</v>
      </c>
      <c r="H149" s="54">
        <v>0.0</v>
      </c>
      <c r="I149" s="54">
        <v>0.0</v>
      </c>
      <c r="J149" s="54">
        <v>0.0</v>
      </c>
      <c r="K149" s="54">
        <v>10.0</v>
      </c>
      <c r="L149" s="54">
        <v>12.0</v>
      </c>
      <c r="M149" s="55" t="str">
        <f t="shared" si="3"/>
        <v>http://www.thebureauinvestigates.com/2011/08/10/obama-2010-strikes/#Ob97</v>
      </c>
      <c r="N149" s="54"/>
      <c r="O149" s="50" t="s">
        <v>452</v>
      </c>
    </row>
    <row r="150" ht="31.5" customHeight="1">
      <c r="A150" s="50" t="s">
        <v>453</v>
      </c>
      <c r="B150" s="51">
        <v>40348.0</v>
      </c>
      <c r="C150" s="52" t="s">
        <v>454</v>
      </c>
      <c r="D150" s="53" t="s">
        <v>70</v>
      </c>
      <c r="E150" s="54">
        <v>16.0</v>
      </c>
      <c r="F150" s="54">
        <v>17.0</v>
      </c>
      <c r="G150" s="54">
        <v>0.0</v>
      </c>
      <c r="H150" s="54">
        <v>0.0</v>
      </c>
      <c r="I150" s="54">
        <v>0.0</v>
      </c>
      <c r="J150" s="54">
        <v>0.0</v>
      </c>
      <c r="K150" s="54">
        <v>10.0</v>
      </c>
      <c r="L150" s="54">
        <v>18.0</v>
      </c>
      <c r="M150" s="55" t="str">
        <f t="shared" si="3"/>
        <v>http://www.thebureauinvestigates.com/2011/08/10/obama-2010-strikes/#Ob98</v>
      </c>
      <c r="N150" s="54"/>
      <c r="O150" s="50" t="s">
        <v>455</v>
      </c>
    </row>
    <row r="151" ht="31.5" customHeight="1">
      <c r="A151" s="50" t="s">
        <v>456</v>
      </c>
      <c r="B151" s="51">
        <v>40355.0</v>
      </c>
      <c r="C151" s="52" t="s">
        <v>151</v>
      </c>
      <c r="D151" s="53" t="s">
        <v>70</v>
      </c>
      <c r="E151" s="54">
        <v>2.0</v>
      </c>
      <c r="F151" s="54">
        <v>4.0</v>
      </c>
      <c r="G151" s="54">
        <v>0.0</v>
      </c>
      <c r="H151" s="54">
        <v>0.0</v>
      </c>
      <c r="I151" s="54">
        <v>0.0</v>
      </c>
      <c r="J151" s="54">
        <v>0.0</v>
      </c>
      <c r="K151" s="54">
        <v>1.0</v>
      </c>
      <c r="L151" s="54">
        <v>3.0</v>
      </c>
      <c r="M151" s="55" t="str">
        <f t="shared" si="3"/>
        <v>http://www.thebureauinvestigates.com/2011/08/10/obama-2010-strikes/#Ob99</v>
      </c>
      <c r="N151" s="54"/>
      <c r="O151" s="50" t="s">
        <v>457</v>
      </c>
    </row>
    <row r="152" ht="31.5" customHeight="1">
      <c r="A152" s="50" t="s">
        <v>458</v>
      </c>
      <c r="B152" s="51">
        <v>40356.0</v>
      </c>
      <c r="C152" s="52" t="s">
        <v>389</v>
      </c>
      <c r="D152" s="53" t="s">
        <v>70</v>
      </c>
      <c r="E152" s="54">
        <v>5.0</v>
      </c>
      <c r="F152" s="54">
        <v>6.0</v>
      </c>
      <c r="G152" s="54">
        <v>0.0</v>
      </c>
      <c r="H152" s="54">
        <v>0.0</v>
      </c>
      <c r="I152" s="54">
        <v>0.0</v>
      </c>
      <c r="J152" s="54">
        <v>0.0</v>
      </c>
      <c r="K152" s="54">
        <v>4.0</v>
      </c>
      <c r="L152" s="54">
        <v>4.0</v>
      </c>
      <c r="M152" s="55" t="str">
        <f t="shared" si="3"/>
        <v>http://www.thebureauinvestigates.com/2011/08/10/obama-2010-strikes/#Ob100</v>
      </c>
      <c r="N152" s="54"/>
      <c r="O152" s="50" t="s">
        <v>459</v>
      </c>
    </row>
    <row r="153" ht="31.5" customHeight="1">
      <c r="A153" s="50" t="s">
        <v>460</v>
      </c>
      <c r="B153" s="51">
        <v>40358.0</v>
      </c>
      <c r="C153" s="52" t="s">
        <v>175</v>
      </c>
      <c r="D153" s="53" t="s">
        <v>65</v>
      </c>
      <c r="E153" s="54">
        <v>7.0</v>
      </c>
      <c r="F153" s="54">
        <v>10.0</v>
      </c>
      <c r="G153" s="54">
        <v>0.0</v>
      </c>
      <c r="H153" s="54">
        <v>0.0</v>
      </c>
      <c r="I153" s="54">
        <v>0.0</v>
      </c>
      <c r="J153" s="54">
        <v>0.0</v>
      </c>
      <c r="K153" s="54">
        <v>1.0</v>
      </c>
      <c r="L153" s="54">
        <v>4.0</v>
      </c>
      <c r="M153" s="55" t="str">
        <f t="shared" si="3"/>
        <v>http://www.thebureauinvestigates.com/2011/08/10/obama-2010-strikes/#Ob101</v>
      </c>
      <c r="N153" s="54"/>
      <c r="O153" s="50" t="s">
        <v>461</v>
      </c>
    </row>
    <row r="154" ht="31.5" customHeight="1">
      <c r="A154" s="50" t="s">
        <v>462</v>
      </c>
      <c r="B154" s="51">
        <v>40374.0</v>
      </c>
      <c r="C154" s="52" t="s">
        <v>463</v>
      </c>
      <c r="D154" s="53" t="s">
        <v>70</v>
      </c>
      <c r="E154" s="54">
        <v>9.0</v>
      </c>
      <c r="F154" s="54">
        <v>14.0</v>
      </c>
      <c r="G154" s="54">
        <v>0.0</v>
      </c>
      <c r="H154" s="54">
        <v>7.0</v>
      </c>
      <c r="I154" s="54">
        <v>0.0</v>
      </c>
      <c r="J154" s="54">
        <v>0.0</v>
      </c>
      <c r="K154" s="54">
        <v>3.0</v>
      </c>
      <c r="L154" s="54">
        <v>3.0</v>
      </c>
      <c r="M154" s="55" t="str">
        <f t="shared" si="3"/>
        <v>http://www.thebureauinvestigates.com/2011/08/10/obama-2010-strikes/#Ob102</v>
      </c>
      <c r="N154" s="54"/>
      <c r="O154" s="50" t="s">
        <v>464</v>
      </c>
    </row>
    <row r="155" ht="31.5" customHeight="1">
      <c r="A155" s="50" t="s">
        <v>465</v>
      </c>
      <c r="B155" s="51">
        <v>40383.0</v>
      </c>
      <c r="C155" s="52" t="s">
        <v>466</v>
      </c>
      <c r="D155" s="53" t="s">
        <v>65</v>
      </c>
      <c r="E155" s="54">
        <v>16.0</v>
      </c>
      <c r="F155" s="54">
        <v>18.0</v>
      </c>
      <c r="G155" s="54">
        <v>0.0</v>
      </c>
      <c r="H155" s="54">
        <v>0.0</v>
      </c>
      <c r="I155" s="54">
        <v>0.0</v>
      </c>
      <c r="J155" s="54">
        <v>0.0</v>
      </c>
      <c r="K155" s="54">
        <v>24.0</v>
      </c>
      <c r="L155" s="54">
        <v>24.0</v>
      </c>
      <c r="M155" s="55" t="str">
        <f t="shared" si="3"/>
        <v>http://www.thebureauinvestigates.com/2011/08/10/obama-2010-strikes/#Ob103</v>
      </c>
      <c r="N155" s="54"/>
      <c r="O155" s="50" t="s">
        <v>467</v>
      </c>
    </row>
    <row r="156" ht="31.5" customHeight="1">
      <c r="A156" s="50" t="s">
        <v>468</v>
      </c>
      <c r="B156" s="51">
        <v>40384.0</v>
      </c>
      <c r="C156" s="52" t="s">
        <v>360</v>
      </c>
      <c r="D156" s="53" t="s">
        <v>70</v>
      </c>
      <c r="E156" s="54">
        <v>14.0</v>
      </c>
      <c r="F156" s="54">
        <v>32.0</v>
      </c>
      <c r="G156" s="54">
        <v>0.0</v>
      </c>
      <c r="H156" s="54">
        <v>0.0</v>
      </c>
      <c r="I156" s="54">
        <v>0.0</v>
      </c>
      <c r="J156" s="54">
        <v>0.0</v>
      </c>
      <c r="K156" s="54">
        <v>7.0</v>
      </c>
      <c r="L156" s="54">
        <v>12.0</v>
      </c>
      <c r="M156" s="55" t="str">
        <f t="shared" si="3"/>
        <v>http://www.thebureauinvestigates.com/2011/08/10/obama-2010-strikes/#Ob104</v>
      </c>
      <c r="N156" s="54"/>
      <c r="O156" s="50" t="s">
        <v>469</v>
      </c>
    </row>
    <row r="157" ht="31.5" customHeight="1">
      <c r="A157" s="50" t="s">
        <v>470</v>
      </c>
      <c r="B157" s="51">
        <v>40384.0</v>
      </c>
      <c r="C157" s="52" t="s">
        <v>389</v>
      </c>
      <c r="D157" s="53" t="s">
        <v>70</v>
      </c>
      <c r="E157" s="54">
        <v>4.0</v>
      </c>
      <c r="F157" s="54">
        <v>12.0</v>
      </c>
      <c r="G157" s="54">
        <v>0.0</v>
      </c>
      <c r="H157" s="54">
        <v>0.0</v>
      </c>
      <c r="I157" s="54">
        <v>0.0</v>
      </c>
      <c r="J157" s="54">
        <v>0.0</v>
      </c>
      <c r="K157" s="54">
        <v>2.0</v>
      </c>
      <c r="L157" s="54">
        <v>4.0</v>
      </c>
      <c r="M157" s="55" t="str">
        <f t="shared" si="3"/>
        <v>http://www.thebureauinvestigates.com/2011/08/10/obama-2010-strikes/#Ob105</v>
      </c>
      <c r="N157" s="54"/>
      <c r="O157" s="50" t="s">
        <v>471</v>
      </c>
    </row>
    <row r="158" ht="31.5" customHeight="1">
      <c r="A158" s="50" t="s">
        <v>472</v>
      </c>
      <c r="B158" s="51">
        <v>40384.0</v>
      </c>
      <c r="C158" s="52" t="s">
        <v>225</v>
      </c>
      <c r="D158" s="53" t="s">
        <v>65</v>
      </c>
      <c r="E158" s="54">
        <v>4.0</v>
      </c>
      <c r="F158" s="54">
        <v>4.0</v>
      </c>
      <c r="G158" s="54">
        <v>0.0</v>
      </c>
      <c r="H158" s="54">
        <v>0.0</v>
      </c>
      <c r="I158" s="54">
        <v>0.0</v>
      </c>
      <c r="J158" s="54">
        <v>0.0</v>
      </c>
      <c r="K158" s="54">
        <v>5.0</v>
      </c>
      <c r="L158" s="54">
        <v>5.0</v>
      </c>
      <c r="M158" s="55" t="str">
        <f t="shared" si="3"/>
        <v>http://www.thebureauinvestigates.com/2011/08/10/obama-2010-strikes/#Ob106</v>
      </c>
      <c r="N158" s="54"/>
      <c r="O158" s="50" t="s">
        <v>473</v>
      </c>
    </row>
    <row r="159" ht="31.5" customHeight="1">
      <c r="A159" s="50" t="s">
        <v>474</v>
      </c>
      <c r="B159" s="51">
        <v>40404.0</v>
      </c>
      <c r="C159" s="52" t="s">
        <v>475</v>
      </c>
      <c r="D159" s="53" t="s">
        <v>70</v>
      </c>
      <c r="E159" s="54">
        <v>13.0</v>
      </c>
      <c r="F159" s="54">
        <v>14.0</v>
      </c>
      <c r="G159" s="54">
        <v>7.0</v>
      </c>
      <c r="H159" s="54">
        <v>7.0</v>
      </c>
      <c r="I159" s="54">
        <v>1.0</v>
      </c>
      <c r="J159" s="54">
        <v>1.0</v>
      </c>
      <c r="K159" s="54">
        <v>5.0</v>
      </c>
      <c r="L159" s="54">
        <v>6.0</v>
      </c>
      <c r="M159" s="55" t="str">
        <f t="shared" si="3"/>
        <v>http://www.thebureauinvestigates.com/2011/08/10/obama-2010-strikes/#Ob107</v>
      </c>
      <c r="N159" s="54"/>
      <c r="O159" s="50" t="s">
        <v>476</v>
      </c>
    </row>
    <row r="160" ht="31.5" customHeight="1">
      <c r="A160" s="50" t="s">
        <v>477</v>
      </c>
      <c r="B160" s="51">
        <v>40411.0</v>
      </c>
      <c r="C160" s="52" t="s">
        <v>478</v>
      </c>
      <c r="D160" s="53" t="s">
        <v>70</v>
      </c>
      <c r="E160" s="54">
        <v>4.0</v>
      </c>
      <c r="F160" s="54">
        <v>6.0</v>
      </c>
      <c r="G160" s="54">
        <v>0.0</v>
      </c>
      <c r="H160" s="54">
        <v>4.0</v>
      </c>
      <c r="I160" s="54">
        <v>0.0</v>
      </c>
      <c r="J160" s="54">
        <v>0.0</v>
      </c>
      <c r="K160" s="54">
        <v>2.0</v>
      </c>
      <c r="L160" s="54">
        <v>2.0</v>
      </c>
      <c r="M160" s="55" t="str">
        <f t="shared" si="3"/>
        <v>http://www.thebureauinvestigates.com/2011/08/10/obama-2010-strikes/#Ob108</v>
      </c>
      <c r="N160" s="54"/>
      <c r="O160" s="50" t="s">
        <v>479</v>
      </c>
    </row>
    <row r="161" ht="31.5" customHeight="1">
      <c r="A161" s="50" t="s">
        <v>480</v>
      </c>
      <c r="B161" s="51">
        <v>40413.0</v>
      </c>
      <c r="C161" s="52" t="s">
        <v>95</v>
      </c>
      <c r="D161" s="53" t="s">
        <v>70</v>
      </c>
      <c r="E161" s="54">
        <v>20.0</v>
      </c>
      <c r="F161" s="54">
        <v>20.0</v>
      </c>
      <c r="G161" s="54">
        <v>7.0</v>
      </c>
      <c r="H161" s="54">
        <v>9.0</v>
      </c>
      <c r="I161" s="54">
        <v>3.0</v>
      </c>
      <c r="J161" s="54">
        <v>3.0</v>
      </c>
      <c r="K161" s="54">
        <v>15.0</v>
      </c>
      <c r="L161" s="54">
        <v>15.0</v>
      </c>
      <c r="M161" s="55" t="str">
        <f t="shared" si="3"/>
        <v>http://www.thebureauinvestigates.com/2011/08/10/obama-2010-strikes/#Ob109</v>
      </c>
      <c r="N161" s="54"/>
      <c r="O161" s="50" t="s">
        <v>481</v>
      </c>
    </row>
    <row r="162" ht="31.5" customHeight="1">
      <c r="A162" s="50" t="s">
        <v>482</v>
      </c>
      <c r="B162" s="51">
        <v>40413.0</v>
      </c>
      <c r="C162" s="52" t="s">
        <v>299</v>
      </c>
      <c r="D162" s="53" t="s">
        <v>70</v>
      </c>
      <c r="E162" s="54">
        <v>5.0</v>
      </c>
      <c r="F162" s="54">
        <v>7.0</v>
      </c>
      <c r="G162" s="54">
        <v>0.0</v>
      </c>
      <c r="H162" s="54">
        <v>0.0</v>
      </c>
      <c r="I162" s="54">
        <v>0.0</v>
      </c>
      <c r="J162" s="54">
        <v>0.0</v>
      </c>
      <c r="K162" s="54">
        <v>3.0</v>
      </c>
      <c r="L162" s="54">
        <v>12.0</v>
      </c>
      <c r="M162" s="55" t="str">
        <f t="shared" si="3"/>
        <v>http://www.thebureauinvestigates.com/2011/08/10/obama-2010-strikes/#Ob110</v>
      </c>
      <c r="N162" s="54"/>
      <c r="O162" s="50" t="s">
        <v>483</v>
      </c>
    </row>
    <row r="163" ht="31.5" customHeight="1">
      <c r="A163" s="50" t="s">
        <v>484</v>
      </c>
      <c r="B163" s="51">
        <v>40417.0</v>
      </c>
      <c r="C163" s="52" t="s">
        <v>485</v>
      </c>
      <c r="D163" s="53" t="s">
        <v>222</v>
      </c>
      <c r="E163" s="54">
        <v>3.0</v>
      </c>
      <c r="F163" s="54">
        <v>9.0</v>
      </c>
      <c r="G163" s="54">
        <v>0.0</v>
      </c>
      <c r="H163" s="54">
        <v>0.0</v>
      </c>
      <c r="I163" s="54">
        <v>0.0</v>
      </c>
      <c r="J163" s="54">
        <v>0.0</v>
      </c>
      <c r="K163" s="54">
        <v>2.0</v>
      </c>
      <c r="L163" s="54">
        <v>2.0</v>
      </c>
      <c r="M163" s="55" t="str">
        <f t="shared" si="3"/>
        <v>http://www.thebureauinvestigates.com/2011/08/10/obama-2010-strikes/#Ob111</v>
      </c>
      <c r="N163" s="54"/>
      <c r="O163" s="50" t="s">
        <v>486</v>
      </c>
    </row>
    <row r="164" ht="31.5" customHeight="1">
      <c r="A164" s="50" t="s">
        <v>487</v>
      </c>
      <c r="B164" s="51">
        <v>40417.0</v>
      </c>
      <c r="C164" s="52" t="s">
        <v>488</v>
      </c>
      <c r="D164" s="53" t="s">
        <v>222</v>
      </c>
      <c r="E164" s="54">
        <v>0.0</v>
      </c>
      <c r="F164" s="54">
        <v>0.0</v>
      </c>
      <c r="G164" s="54">
        <v>0.0</v>
      </c>
      <c r="H164" s="54">
        <v>0.0</v>
      </c>
      <c r="I164" s="54">
        <v>0.0</v>
      </c>
      <c r="J164" s="54">
        <v>0.0</v>
      </c>
      <c r="K164" s="54">
        <v>0.0</v>
      </c>
      <c r="L164" s="54">
        <v>0.0</v>
      </c>
      <c r="M164" s="55" t="str">
        <f t="shared" si="3"/>
        <v>http://www.thebureauinvestigates.com/2011/08/10/obama-2010-strikes/#Ob112</v>
      </c>
      <c r="N164" s="54"/>
      <c r="O164" s="50" t="s">
        <v>489</v>
      </c>
    </row>
    <row r="165" ht="31.5" customHeight="1">
      <c r="A165" s="50" t="s">
        <v>490</v>
      </c>
      <c r="B165" s="51">
        <v>40417.0</v>
      </c>
      <c r="C165" s="52" t="s">
        <v>491</v>
      </c>
      <c r="D165" s="53" t="s">
        <v>222</v>
      </c>
      <c r="E165" s="54">
        <v>2.0</v>
      </c>
      <c r="F165" s="54">
        <v>3.0</v>
      </c>
      <c r="G165" s="54">
        <v>0.0</v>
      </c>
      <c r="H165" s="54">
        <v>3.0</v>
      </c>
      <c r="I165" s="54">
        <v>0.0</v>
      </c>
      <c r="J165" s="54">
        <v>0.0</v>
      </c>
      <c r="K165" s="54">
        <v>0.0</v>
      </c>
      <c r="L165" s="54">
        <v>0.0</v>
      </c>
      <c r="M165" s="55" t="str">
        <f t="shared" si="3"/>
        <v>http://www.thebureauinvestigates.com/2011/08/10/obama-2010-strikes/#Ob113</v>
      </c>
      <c r="N165" s="54"/>
      <c r="O165" s="50" t="s">
        <v>492</v>
      </c>
    </row>
    <row r="166" ht="31.5" customHeight="1">
      <c r="A166" s="50" t="s">
        <v>493</v>
      </c>
      <c r="B166" s="51">
        <v>40424.0</v>
      </c>
      <c r="C166" s="52" t="s">
        <v>131</v>
      </c>
      <c r="D166" s="53" t="s">
        <v>70</v>
      </c>
      <c r="E166" s="54">
        <v>6.0</v>
      </c>
      <c r="F166" s="54">
        <v>9.0</v>
      </c>
      <c r="G166" s="54">
        <v>0.0</v>
      </c>
      <c r="H166" s="54">
        <v>0.0</v>
      </c>
      <c r="I166" s="54">
        <v>0.0</v>
      </c>
      <c r="J166" s="54">
        <v>0.0</v>
      </c>
      <c r="K166" s="54">
        <v>2.0</v>
      </c>
      <c r="L166" s="54">
        <v>3.0</v>
      </c>
      <c r="M166" s="55" t="str">
        <f t="shared" si="3"/>
        <v>http://www.thebureauinvestigates.com/2011/08/10/obama-2010-strikes/#Ob114</v>
      </c>
      <c r="N166" s="54"/>
      <c r="O166" s="50" t="s">
        <v>494</v>
      </c>
    </row>
    <row r="167" ht="31.5" customHeight="1">
      <c r="A167" s="50" t="s">
        <v>495</v>
      </c>
      <c r="B167" s="51">
        <v>40424.0</v>
      </c>
      <c r="C167" s="52" t="s">
        <v>154</v>
      </c>
      <c r="D167" s="53" t="s">
        <v>70</v>
      </c>
      <c r="E167" s="54">
        <v>2.0</v>
      </c>
      <c r="F167" s="54">
        <v>4.0</v>
      </c>
      <c r="G167" s="54">
        <v>0.0</v>
      </c>
      <c r="H167" s="54">
        <v>0.0</v>
      </c>
      <c r="I167" s="54">
        <v>0.0</v>
      </c>
      <c r="J167" s="54">
        <v>0.0</v>
      </c>
      <c r="K167" s="54">
        <v>2.0</v>
      </c>
      <c r="L167" s="54">
        <v>2.0</v>
      </c>
      <c r="M167" s="55" t="str">
        <f t="shared" si="3"/>
        <v>http://www.thebureauinvestigates.com/2011/08/10/obama-2010-strikes/#Ob115</v>
      </c>
      <c r="N167" s="54"/>
      <c r="O167" s="50" t="s">
        <v>496</v>
      </c>
    </row>
    <row r="168" ht="31.5" customHeight="1">
      <c r="A168" s="50" t="s">
        <v>497</v>
      </c>
      <c r="B168" s="51">
        <v>40425.0</v>
      </c>
      <c r="C168" s="52" t="s">
        <v>154</v>
      </c>
      <c r="D168" s="53" t="s">
        <v>70</v>
      </c>
      <c r="E168" s="54">
        <v>7.0</v>
      </c>
      <c r="F168" s="54">
        <v>8.0</v>
      </c>
      <c r="G168" s="54">
        <v>0.0</v>
      </c>
      <c r="H168" s="54">
        <v>0.0</v>
      </c>
      <c r="I168" s="54">
        <v>0.0</v>
      </c>
      <c r="J168" s="54">
        <v>0.0</v>
      </c>
      <c r="K168" s="54">
        <v>12.0</v>
      </c>
      <c r="L168" s="54">
        <v>12.0</v>
      </c>
      <c r="M168" s="55" t="str">
        <f t="shared" si="3"/>
        <v>http://www.thebureauinvestigates.com/2011/08/10/obama-2010-strikes/#Ob116</v>
      </c>
      <c r="N168" s="54"/>
      <c r="O168" s="50" t="s">
        <v>498</v>
      </c>
    </row>
    <row r="169" ht="31.5" customHeight="1">
      <c r="A169" s="50" t="s">
        <v>499</v>
      </c>
      <c r="B169" s="51">
        <v>40427.0</v>
      </c>
      <c r="C169" s="52" t="s">
        <v>500</v>
      </c>
      <c r="D169" s="53" t="s">
        <v>70</v>
      </c>
      <c r="E169" s="54">
        <v>3.0</v>
      </c>
      <c r="F169" s="54">
        <v>6.0</v>
      </c>
      <c r="G169" s="54">
        <v>0.0</v>
      </c>
      <c r="H169" s="54">
        <v>0.0</v>
      </c>
      <c r="I169" s="54">
        <v>0.0</v>
      </c>
      <c r="J169" s="54">
        <v>0.0</v>
      </c>
      <c r="K169" s="54">
        <v>1.0</v>
      </c>
      <c r="L169" s="54">
        <v>1.0</v>
      </c>
      <c r="M169" s="55" t="str">
        <f t="shared" si="3"/>
        <v>http://www.thebureauinvestigates.com/2011/08/10/obama-2010-strikes/#Ob117</v>
      </c>
      <c r="N169" s="54"/>
      <c r="O169" s="50" t="s">
        <v>501</v>
      </c>
    </row>
    <row r="170" ht="31.5" customHeight="1">
      <c r="A170" s="50" t="s">
        <v>502</v>
      </c>
      <c r="B170" s="51">
        <v>40429.0</v>
      </c>
      <c r="C170" s="52" t="s">
        <v>95</v>
      </c>
      <c r="D170" s="53" t="s">
        <v>70</v>
      </c>
      <c r="E170" s="54">
        <v>5.0</v>
      </c>
      <c r="F170" s="54">
        <v>10.0</v>
      </c>
      <c r="G170" s="54">
        <v>4.0</v>
      </c>
      <c r="H170" s="54">
        <v>4.0</v>
      </c>
      <c r="I170" s="54">
        <v>4.0</v>
      </c>
      <c r="J170" s="54">
        <v>4.0</v>
      </c>
      <c r="K170" s="54">
        <v>2.0</v>
      </c>
      <c r="L170" s="54">
        <v>2.0</v>
      </c>
      <c r="M170" s="55" t="str">
        <f t="shared" si="3"/>
        <v>http://www.thebureauinvestigates.com/2011/08/10/obama-2010-strikes/#Ob118</v>
      </c>
      <c r="N170" s="54"/>
      <c r="O170" s="50" t="s">
        <v>503</v>
      </c>
    </row>
    <row r="171" ht="31.5" customHeight="1">
      <c r="A171" s="50" t="s">
        <v>504</v>
      </c>
      <c r="B171" s="51">
        <v>40429.0</v>
      </c>
      <c r="C171" s="52" t="s">
        <v>333</v>
      </c>
      <c r="D171" s="53" t="s">
        <v>70</v>
      </c>
      <c r="E171" s="54">
        <v>3.0</v>
      </c>
      <c r="F171" s="54">
        <v>4.0</v>
      </c>
      <c r="G171" s="54">
        <v>0.0</v>
      </c>
      <c r="H171" s="54">
        <v>4.0</v>
      </c>
      <c r="I171" s="54">
        <v>0.0</v>
      </c>
      <c r="J171" s="54">
        <v>0.0</v>
      </c>
      <c r="K171" s="54">
        <v>1.0</v>
      </c>
      <c r="L171" s="54">
        <v>2.0</v>
      </c>
      <c r="M171" s="55" t="str">
        <f t="shared" si="3"/>
        <v>http://www.thebureauinvestigates.com/2011/08/10/obama-2010-strikes/#Ob119</v>
      </c>
      <c r="N171" s="54"/>
      <c r="O171" s="50" t="s">
        <v>505</v>
      </c>
    </row>
    <row r="172" ht="31.5" customHeight="1">
      <c r="A172" s="50" t="s">
        <v>506</v>
      </c>
      <c r="B172" s="51">
        <v>40429.0</v>
      </c>
      <c r="C172" s="52" t="s">
        <v>95</v>
      </c>
      <c r="D172" s="53" t="s">
        <v>70</v>
      </c>
      <c r="E172" s="54">
        <v>10.0</v>
      </c>
      <c r="F172" s="54">
        <v>10.0</v>
      </c>
      <c r="G172" s="54">
        <v>0.0</v>
      </c>
      <c r="H172" s="54">
        <v>0.0</v>
      </c>
      <c r="I172" s="54">
        <v>0.0</v>
      </c>
      <c r="J172" s="54">
        <v>0.0</v>
      </c>
      <c r="K172" s="54">
        <v>2.0</v>
      </c>
      <c r="L172" s="54">
        <v>5.0</v>
      </c>
      <c r="M172" s="55" t="str">
        <f t="shared" si="3"/>
        <v>http://www.thebureauinvestigates.com/2011/08/10/obama-2010-strikes/#Ob120</v>
      </c>
      <c r="N172" s="54"/>
      <c r="O172" s="50" t="s">
        <v>507</v>
      </c>
    </row>
    <row r="173" ht="31.5" customHeight="1">
      <c r="A173" s="50" t="s">
        <v>508</v>
      </c>
      <c r="B173" s="51">
        <v>40430.0</v>
      </c>
      <c r="C173" s="52" t="s">
        <v>131</v>
      </c>
      <c r="D173" s="53" t="s">
        <v>70</v>
      </c>
      <c r="E173" s="54">
        <v>3.0</v>
      </c>
      <c r="F173" s="54">
        <v>6.0</v>
      </c>
      <c r="G173" s="54">
        <v>0.0</v>
      </c>
      <c r="H173" s="54">
        <v>0.0</v>
      </c>
      <c r="I173" s="54">
        <v>0.0</v>
      </c>
      <c r="J173" s="54">
        <v>0.0</v>
      </c>
      <c r="K173" s="54">
        <v>3.0</v>
      </c>
      <c r="L173" s="54">
        <v>5.0</v>
      </c>
      <c r="M173" s="55" t="str">
        <f t="shared" si="3"/>
        <v>http://www.thebureauinvestigates.com/2011/08/10/obama-2010-strikes/#Ob121</v>
      </c>
      <c r="N173" s="54"/>
      <c r="O173" s="50" t="s">
        <v>509</v>
      </c>
    </row>
    <row r="174" ht="31.5" customHeight="1">
      <c r="A174" s="50" t="s">
        <v>510</v>
      </c>
      <c r="B174" s="51">
        <v>40433.0</v>
      </c>
      <c r="C174" s="52" t="s">
        <v>511</v>
      </c>
      <c r="D174" s="53" t="s">
        <v>70</v>
      </c>
      <c r="E174" s="54">
        <v>5.0</v>
      </c>
      <c r="F174" s="54">
        <v>7.0</v>
      </c>
      <c r="G174" s="54">
        <v>0.0</v>
      </c>
      <c r="H174" s="54">
        <v>0.0</v>
      </c>
      <c r="I174" s="54">
        <v>0.0</v>
      </c>
      <c r="J174" s="54">
        <v>0.0</v>
      </c>
      <c r="K174" s="54">
        <v>2.0</v>
      </c>
      <c r="L174" s="54">
        <v>3.0</v>
      </c>
      <c r="M174" s="55" t="str">
        <f t="shared" si="3"/>
        <v>http://www.thebureauinvestigates.com/2011/08/10/obama-2010-strikes/#Ob122</v>
      </c>
      <c r="N174" s="54"/>
      <c r="O174" s="50" t="s">
        <v>512</v>
      </c>
    </row>
    <row r="175" ht="31.5" customHeight="1">
      <c r="A175" s="50" t="s">
        <v>513</v>
      </c>
      <c r="B175" s="51">
        <v>40435.0</v>
      </c>
      <c r="C175" s="52" t="s">
        <v>514</v>
      </c>
      <c r="D175" s="53" t="s">
        <v>70</v>
      </c>
      <c r="E175" s="54">
        <v>11.0</v>
      </c>
      <c r="F175" s="54">
        <v>12.0</v>
      </c>
      <c r="G175" s="54">
        <v>0.0</v>
      </c>
      <c r="H175" s="54">
        <v>0.0</v>
      </c>
      <c r="I175" s="54">
        <v>0.0</v>
      </c>
      <c r="J175" s="54">
        <v>0.0</v>
      </c>
      <c r="K175" s="54">
        <v>4.0</v>
      </c>
      <c r="L175" s="54">
        <v>4.0</v>
      </c>
      <c r="M175" s="55" t="str">
        <f t="shared" si="3"/>
        <v>http://www.thebureauinvestigates.com/2011/08/10/obama-2010-strikes/#Ob123</v>
      </c>
      <c r="N175" s="54"/>
      <c r="O175" s="50" t="s">
        <v>515</v>
      </c>
    </row>
    <row r="176" ht="31.5" customHeight="1">
      <c r="A176" s="50" t="s">
        <v>516</v>
      </c>
      <c r="B176" s="51">
        <v>40435.0</v>
      </c>
      <c r="C176" s="52" t="s">
        <v>478</v>
      </c>
      <c r="D176" s="53" t="s">
        <v>70</v>
      </c>
      <c r="E176" s="54">
        <v>1.0</v>
      </c>
      <c r="F176" s="54">
        <v>4.0</v>
      </c>
      <c r="G176" s="54">
        <v>0.0</v>
      </c>
      <c r="H176" s="54">
        <v>0.0</v>
      </c>
      <c r="I176" s="54">
        <v>0.0</v>
      </c>
      <c r="J176" s="54">
        <v>0.0</v>
      </c>
      <c r="K176" s="54">
        <v>4.0</v>
      </c>
      <c r="L176" s="54">
        <v>4.0</v>
      </c>
      <c r="M176" s="55" t="str">
        <f t="shared" si="3"/>
        <v>http://www.thebureauinvestigates.com/2011/08/10/obama-2010-strikes/#Ob124</v>
      </c>
      <c r="N176" s="54"/>
      <c r="O176" s="50" t="s">
        <v>517</v>
      </c>
    </row>
    <row r="177" ht="31.5" customHeight="1">
      <c r="A177" s="50" t="s">
        <v>518</v>
      </c>
      <c r="B177" s="51">
        <v>40436.0</v>
      </c>
      <c r="C177" s="52" t="s">
        <v>299</v>
      </c>
      <c r="D177" s="53" t="s">
        <v>70</v>
      </c>
      <c r="E177" s="54">
        <v>11.0</v>
      </c>
      <c r="F177" s="54">
        <v>15.0</v>
      </c>
      <c r="G177" s="54">
        <v>5.0</v>
      </c>
      <c r="H177" s="54">
        <v>5.0</v>
      </c>
      <c r="I177" s="54">
        <v>0.0</v>
      </c>
      <c r="J177" s="54">
        <v>0.0</v>
      </c>
      <c r="K177" s="54">
        <v>1.0</v>
      </c>
      <c r="L177" s="54">
        <v>5.0</v>
      </c>
      <c r="M177" s="55" t="str">
        <f t="shared" si="3"/>
        <v>http://www.thebureauinvestigates.com/2011/08/10/obama-2010-strikes/#Ob125</v>
      </c>
      <c r="N177" s="54"/>
      <c r="O177" s="50" t="s">
        <v>519</v>
      </c>
    </row>
    <row r="178" ht="31.5" customHeight="1">
      <c r="A178" s="50" t="s">
        <v>520</v>
      </c>
      <c r="B178" s="51">
        <v>40436.0</v>
      </c>
      <c r="C178" s="52" t="s">
        <v>382</v>
      </c>
      <c r="D178" s="53" t="s">
        <v>70</v>
      </c>
      <c r="E178" s="54">
        <v>4.0</v>
      </c>
      <c r="F178" s="54">
        <v>7.0</v>
      </c>
      <c r="G178" s="54">
        <v>0.0</v>
      </c>
      <c r="H178" s="54">
        <v>0.0</v>
      </c>
      <c r="I178" s="54">
        <v>0.0</v>
      </c>
      <c r="J178" s="54">
        <v>0.0</v>
      </c>
      <c r="K178" s="54">
        <v>3.0</v>
      </c>
      <c r="L178" s="54">
        <v>3.0</v>
      </c>
      <c r="M178" s="55" t="str">
        <f t="shared" si="3"/>
        <v>http://www.thebureauinvestigates.com/2011/08/10/obama-2010-strikes/#Ob126</v>
      </c>
      <c r="N178" s="54"/>
      <c r="O178" s="50" t="s">
        <v>521</v>
      </c>
    </row>
    <row r="179" ht="31.5" customHeight="1">
      <c r="A179" s="50" t="s">
        <v>522</v>
      </c>
      <c r="B179" s="51">
        <v>40440.0</v>
      </c>
      <c r="C179" s="52" t="s">
        <v>370</v>
      </c>
      <c r="D179" s="53" t="s">
        <v>70</v>
      </c>
      <c r="E179" s="54">
        <v>3.0</v>
      </c>
      <c r="F179" s="54">
        <v>9.0</v>
      </c>
      <c r="G179" s="54">
        <v>5.0</v>
      </c>
      <c r="H179" s="54">
        <v>5.0</v>
      </c>
      <c r="I179" s="54">
        <v>0.0</v>
      </c>
      <c r="J179" s="54">
        <v>0.0</v>
      </c>
      <c r="K179" s="54">
        <v>0.0</v>
      </c>
      <c r="L179" s="54">
        <v>0.0</v>
      </c>
      <c r="M179" s="55" t="str">
        <f t="shared" si="3"/>
        <v>http://www.thebureauinvestigates.com/2011/08/10/obama-2010-strikes/#Ob127</v>
      </c>
      <c r="N179" s="54"/>
      <c r="O179" s="50" t="s">
        <v>523</v>
      </c>
    </row>
    <row r="180" ht="31.5" customHeight="1">
      <c r="A180" s="50" t="s">
        <v>524</v>
      </c>
      <c r="B180" s="51">
        <v>40441.0</v>
      </c>
      <c r="C180" s="52" t="s">
        <v>525</v>
      </c>
      <c r="D180" s="53" t="s">
        <v>70</v>
      </c>
      <c r="E180" s="54">
        <v>3.0</v>
      </c>
      <c r="F180" s="54">
        <v>6.0</v>
      </c>
      <c r="G180" s="54">
        <v>0.0</v>
      </c>
      <c r="H180" s="54">
        <v>3.0</v>
      </c>
      <c r="I180" s="54">
        <v>0.0</v>
      </c>
      <c r="J180" s="54">
        <v>0.0</v>
      </c>
      <c r="K180" s="54">
        <v>0.0</v>
      </c>
      <c r="L180" s="54">
        <v>0.0</v>
      </c>
      <c r="M180" s="55" t="str">
        <f t="shared" si="3"/>
        <v>http://www.thebureauinvestigates.com/2011/08/10/obama-2010-strikes/#Ob128</v>
      </c>
      <c r="N180" s="54"/>
      <c r="O180" s="50" t="s">
        <v>526</v>
      </c>
    </row>
    <row r="181" ht="31.5" customHeight="1">
      <c r="A181" s="50" t="s">
        <v>527</v>
      </c>
      <c r="B181" s="51">
        <v>40442.0</v>
      </c>
      <c r="C181" s="52" t="s">
        <v>528</v>
      </c>
      <c r="D181" s="53" t="s">
        <v>65</v>
      </c>
      <c r="E181" s="54">
        <v>7.0</v>
      </c>
      <c r="F181" s="54">
        <v>8.0</v>
      </c>
      <c r="G181" s="54">
        <v>0.0</v>
      </c>
      <c r="H181" s="54">
        <v>0.0</v>
      </c>
      <c r="I181" s="54">
        <v>0.0</v>
      </c>
      <c r="J181" s="54">
        <v>0.0</v>
      </c>
      <c r="K181" s="54">
        <v>4.0</v>
      </c>
      <c r="L181" s="54">
        <v>5.0</v>
      </c>
      <c r="M181" s="55" t="str">
        <f t="shared" si="3"/>
        <v>http://www.thebureauinvestigates.com/2011/08/10/obama-2010-strikes/#Ob129</v>
      </c>
      <c r="N181" s="54"/>
      <c r="O181" s="50" t="s">
        <v>529</v>
      </c>
    </row>
    <row r="182" ht="31.5" customHeight="1">
      <c r="A182" s="50" t="s">
        <v>530</v>
      </c>
      <c r="B182" s="51">
        <v>40442.0</v>
      </c>
      <c r="C182" s="52" t="s">
        <v>105</v>
      </c>
      <c r="D182" s="53" t="s">
        <v>65</v>
      </c>
      <c r="E182" s="54">
        <v>0.0</v>
      </c>
      <c r="F182" s="54">
        <v>16.0</v>
      </c>
      <c r="G182" s="54">
        <v>0.0</v>
      </c>
      <c r="H182" s="54">
        <v>0.0</v>
      </c>
      <c r="I182" s="54">
        <v>0.0</v>
      </c>
      <c r="J182" s="54">
        <v>0.0</v>
      </c>
      <c r="K182" s="54">
        <v>0.0</v>
      </c>
      <c r="L182" s="54">
        <v>0.0</v>
      </c>
      <c r="M182" s="55" t="str">
        <f t="shared" si="3"/>
        <v>http://www.thebureauinvestigates.com/2011/08/10/obama-2010-strikes/#Ob130</v>
      </c>
      <c r="N182" s="54"/>
      <c r="O182" s="50" t="s">
        <v>531</v>
      </c>
    </row>
    <row r="183" ht="31.5" customHeight="1">
      <c r="A183" s="50" t="s">
        <v>532</v>
      </c>
      <c r="B183" s="51">
        <v>40446.0</v>
      </c>
      <c r="C183" s="52" t="s">
        <v>154</v>
      </c>
      <c r="D183" s="53" t="s">
        <v>70</v>
      </c>
      <c r="E183" s="54">
        <v>2.0</v>
      </c>
      <c r="F183" s="54">
        <v>4.0</v>
      </c>
      <c r="G183" s="54">
        <v>0.0</v>
      </c>
      <c r="H183" s="54">
        <v>0.0</v>
      </c>
      <c r="I183" s="54">
        <v>0.0</v>
      </c>
      <c r="J183" s="54">
        <v>0.0</v>
      </c>
      <c r="K183" s="54">
        <v>0.0</v>
      </c>
      <c r="L183" s="54">
        <v>0.0</v>
      </c>
      <c r="M183" s="55" t="str">
        <f t="shared" si="3"/>
        <v>http://www.thebureauinvestigates.com/2011/08/10/obama-2010-strikes/#Ob131</v>
      </c>
      <c r="N183" s="54"/>
      <c r="O183" s="50" t="s">
        <v>533</v>
      </c>
    </row>
    <row r="184" ht="31.5" customHeight="1">
      <c r="A184" s="50" t="s">
        <v>534</v>
      </c>
      <c r="B184" s="51">
        <v>40447.0</v>
      </c>
      <c r="C184" s="52" t="s">
        <v>535</v>
      </c>
      <c r="D184" s="53" t="s">
        <v>70</v>
      </c>
      <c r="E184" s="54">
        <v>4.0</v>
      </c>
      <c r="F184" s="54">
        <v>5.0</v>
      </c>
      <c r="G184" s="54">
        <v>0.0</v>
      </c>
      <c r="H184" s="54">
        <v>0.0</v>
      </c>
      <c r="I184" s="54">
        <v>0.0</v>
      </c>
      <c r="J184" s="54">
        <v>0.0</v>
      </c>
      <c r="K184" s="54">
        <v>2.0</v>
      </c>
      <c r="L184" s="54">
        <v>2.0</v>
      </c>
      <c r="M184" s="55" t="str">
        <f t="shared" si="3"/>
        <v>http://www.thebureauinvestigates.com/2011/08/10/obama-2010-strikes/#Ob132</v>
      </c>
      <c r="N184" s="54"/>
      <c r="O184" s="50" t="s">
        <v>536</v>
      </c>
    </row>
    <row r="185" ht="31.5" customHeight="1">
      <c r="A185" s="50" t="s">
        <v>537</v>
      </c>
      <c r="B185" s="51">
        <v>40447.0</v>
      </c>
      <c r="C185" s="52" t="s">
        <v>131</v>
      </c>
      <c r="D185" s="53" t="s">
        <v>70</v>
      </c>
      <c r="E185" s="54">
        <v>3.0</v>
      </c>
      <c r="F185" s="54">
        <v>5.0</v>
      </c>
      <c r="G185" s="54">
        <v>0.0</v>
      </c>
      <c r="H185" s="54">
        <v>0.0</v>
      </c>
      <c r="I185" s="54">
        <v>0.0</v>
      </c>
      <c r="J185" s="54">
        <v>0.0</v>
      </c>
      <c r="K185" s="54">
        <v>1.0</v>
      </c>
      <c r="L185" s="54">
        <v>2.0</v>
      </c>
      <c r="M185" s="55" t="str">
        <f t="shared" si="3"/>
        <v>http://www.thebureauinvestigates.com/2011/08/10/obama-2010-strikes/#Ob133</v>
      </c>
      <c r="N185" s="54"/>
      <c r="O185" s="50" t="s">
        <v>538</v>
      </c>
    </row>
    <row r="186" ht="31.5" customHeight="1">
      <c r="A186" s="50" t="s">
        <v>539</v>
      </c>
      <c r="B186" s="51">
        <v>40447.0</v>
      </c>
      <c r="C186" s="52" t="s">
        <v>463</v>
      </c>
      <c r="D186" s="53" t="s">
        <v>70</v>
      </c>
      <c r="E186" s="54">
        <v>2.0</v>
      </c>
      <c r="F186" s="54">
        <v>3.0</v>
      </c>
      <c r="G186" s="54">
        <v>0.0</v>
      </c>
      <c r="H186" s="54">
        <v>0.0</v>
      </c>
      <c r="I186" s="54">
        <v>0.0</v>
      </c>
      <c r="J186" s="54">
        <v>0.0</v>
      </c>
      <c r="K186" s="54">
        <v>0.0</v>
      </c>
      <c r="L186" s="54">
        <v>0.0</v>
      </c>
      <c r="M186" s="55" t="str">
        <f t="shared" si="3"/>
        <v>http://www.thebureauinvestigates.com/2011/08/10/obama-2010-strikes/#Ob134</v>
      </c>
      <c r="N186" s="54"/>
      <c r="O186" s="50" t="s">
        <v>540</v>
      </c>
    </row>
    <row r="187" ht="31.5" customHeight="1">
      <c r="A187" s="50" t="s">
        <v>541</v>
      </c>
      <c r="B187" s="51">
        <v>40448.0</v>
      </c>
      <c r="C187" s="52" t="s">
        <v>151</v>
      </c>
      <c r="D187" s="53" t="s">
        <v>70</v>
      </c>
      <c r="E187" s="54">
        <v>3.0</v>
      </c>
      <c r="F187" s="54">
        <v>4.0</v>
      </c>
      <c r="G187" s="54">
        <v>0.0</v>
      </c>
      <c r="H187" s="54">
        <v>0.0</v>
      </c>
      <c r="I187" s="54">
        <v>0.0</v>
      </c>
      <c r="J187" s="54">
        <v>0.0</v>
      </c>
      <c r="K187" s="54">
        <v>0.0</v>
      </c>
      <c r="L187" s="54">
        <v>0.0</v>
      </c>
      <c r="M187" s="55" t="str">
        <f t="shared" si="3"/>
        <v>http://www.thebureauinvestigates.com/2011/08/10/obama-2010-strikes/#Ob135</v>
      </c>
      <c r="N187" s="54"/>
      <c r="O187" s="50" t="s">
        <v>542</v>
      </c>
    </row>
    <row r="188" ht="31.5" customHeight="1">
      <c r="A188" s="50" t="s">
        <v>543</v>
      </c>
      <c r="B188" s="51">
        <v>40449.0</v>
      </c>
      <c r="C188" s="52" t="s">
        <v>544</v>
      </c>
      <c r="D188" s="53" t="s">
        <v>65</v>
      </c>
      <c r="E188" s="54">
        <v>4.0</v>
      </c>
      <c r="F188" s="54">
        <v>4.0</v>
      </c>
      <c r="G188" s="54">
        <v>0.0</v>
      </c>
      <c r="H188" s="54">
        <v>0.0</v>
      </c>
      <c r="I188" s="54">
        <v>0.0</v>
      </c>
      <c r="J188" s="54">
        <v>0.0</v>
      </c>
      <c r="K188" s="54">
        <v>2.0</v>
      </c>
      <c r="L188" s="54">
        <v>2.0</v>
      </c>
      <c r="M188" s="55" t="str">
        <f t="shared" si="3"/>
        <v>http://www.thebureauinvestigates.com/2011/08/10/obama-2010-strikes/#Ob136</v>
      </c>
      <c r="N188" s="54"/>
      <c r="O188" s="50" t="s">
        <v>545</v>
      </c>
    </row>
    <row r="189" ht="31.5" customHeight="1">
      <c r="A189" s="50" t="s">
        <v>546</v>
      </c>
      <c r="B189" s="51">
        <v>40453.0</v>
      </c>
      <c r="C189" s="52" t="s">
        <v>547</v>
      </c>
      <c r="D189" s="53" t="s">
        <v>70</v>
      </c>
      <c r="E189" s="54">
        <v>8.0</v>
      </c>
      <c r="F189" s="54">
        <v>10.0</v>
      </c>
      <c r="G189" s="54">
        <v>0.0</v>
      </c>
      <c r="H189" s="54">
        <v>0.0</v>
      </c>
      <c r="I189" s="54">
        <v>0.0</v>
      </c>
      <c r="J189" s="54">
        <v>0.0</v>
      </c>
      <c r="K189" s="54">
        <v>2.0</v>
      </c>
      <c r="L189" s="54">
        <v>4.0</v>
      </c>
      <c r="M189" s="55" t="str">
        <f t="shared" si="3"/>
        <v>http://www.thebureauinvestigates.com/2011/08/10/obama-2010-strikes/#Ob137</v>
      </c>
      <c r="N189" s="54"/>
      <c r="O189" s="50" t="s">
        <v>548</v>
      </c>
    </row>
    <row r="190" ht="31.5" customHeight="1">
      <c r="A190" s="50" t="s">
        <v>549</v>
      </c>
      <c r="B190" s="51">
        <v>40453.0</v>
      </c>
      <c r="C190" s="52" t="s">
        <v>550</v>
      </c>
      <c r="D190" s="53" t="s">
        <v>70</v>
      </c>
      <c r="E190" s="54">
        <v>7.0</v>
      </c>
      <c r="F190" s="54">
        <v>14.0</v>
      </c>
      <c r="G190" s="54">
        <v>0.0</v>
      </c>
      <c r="H190" s="54">
        <v>0.0</v>
      </c>
      <c r="I190" s="54">
        <v>0.0</v>
      </c>
      <c r="J190" s="54">
        <v>0.0</v>
      </c>
      <c r="K190" s="54">
        <v>2.0</v>
      </c>
      <c r="L190" s="54">
        <v>2.0</v>
      </c>
      <c r="M190" s="55" t="str">
        <f t="shared" si="3"/>
        <v>http://www.thebureauinvestigates.com/2011/08/10/obama-2010-strikes/#Ob138</v>
      </c>
      <c r="N190" s="54"/>
      <c r="O190" s="50" t="s">
        <v>551</v>
      </c>
    </row>
    <row r="191" ht="31.5" customHeight="1">
      <c r="A191" s="50" t="s">
        <v>552</v>
      </c>
      <c r="B191" s="51">
        <v>40455.0</v>
      </c>
      <c r="C191" s="52" t="s">
        <v>102</v>
      </c>
      <c r="D191" s="53" t="s">
        <v>70</v>
      </c>
      <c r="E191" s="54">
        <v>5.0</v>
      </c>
      <c r="F191" s="54">
        <v>9.0</v>
      </c>
      <c r="G191" s="54">
        <v>0.0</v>
      </c>
      <c r="H191" s="54">
        <v>3.0</v>
      </c>
      <c r="I191" s="54">
        <v>0.0</v>
      </c>
      <c r="J191" s="54">
        <v>0.0</v>
      </c>
      <c r="K191" s="54">
        <v>2.0</v>
      </c>
      <c r="L191" s="54">
        <v>2.0</v>
      </c>
      <c r="M191" s="55" t="str">
        <f t="shared" si="3"/>
        <v>http://www.thebureauinvestigates.com/2011/08/10/obama-2010-strikes/#Ob139</v>
      </c>
      <c r="N191" s="54"/>
      <c r="O191" s="50" t="s">
        <v>553</v>
      </c>
    </row>
    <row r="192" ht="31.5" customHeight="1">
      <c r="A192" s="50" t="s">
        <v>554</v>
      </c>
      <c r="B192" s="51">
        <v>40457.0</v>
      </c>
      <c r="C192" s="52" t="s">
        <v>131</v>
      </c>
      <c r="D192" s="53" t="s">
        <v>70</v>
      </c>
      <c r="E192" s="54">
        <v>5.0</v>
      </c>
      <c r="F192" s="54">
        <v>11.0</v>
      </c>
      <c r="G192" s="54">
        <v>0.0</v>
      </c>
      <c r="H192" s="54">
        <v>0.0</v>
      </c>
      <c r="I192" s="54">
        <v>0.0</v>
      </c>
      <c r="J192" s="54">
        <v>0.0</v>
      </c>
      <c r="K192" s="54">
        <v>4.0</v>
      </c>
      <c r="L192" s="54">
        <v>4.0</v>
      </c>
      <c r="M192" s="55" t="str">
        <f t="shared" si="3"/>
        <v>http://www.thebureauinvestigates.com/2011/08/10/obama-2010-strikes/#Ob140</v>
      </c>
      <c r="N192" s="54"/>
      <c r="O192" s="50" t="s">
        <v>555</v>
      </c>
    </row>
    <row r="193" ht="31.5" customHeight="1">
      <c r="A193" s="50" t="s">
        <v>556</v>
      </c>
      <c r="B193" s="51">
        <v>40457.0</v>
      </c>
      <c r="C193" s="52" t="s">
        <v>416</v>
      </c>
      <c r="D193" s="53" t="s">
        <v>70</v>
      </c>
      <c r="E193" s="54">
        <v>3.0</v>
      </c>
      <c r="F193" s="54">
        <v>5.0</v>
      </c>
      <c r="G193" s="54">
        <v>0.0</v>
      </c>
      <c r="H193" s="54">
        <v>0.0</v>
      </c>
      <c r="I193" s="54">
        <v>0.0</v>
      </c>
      <c r="J193" s="54">
        <v>0.0</v>
      </c>
      <c r="K193" s="54">
        <v>3.0</v>
      </c>
      <c r="L193" s="54">
        <v>3.0</v>
      </c>
      <c r="M193" s="55" t="str">
        <f t="shared" si="3"/>
        <v>http://www.thebureauinvestigates.com/2011/08/10/obama-2010-strikes/#Ob141</v>
      </c>
      <c r="N193" s="54"/>
      <c r="O193" s="50" t="s">
        <v>557</v>
      </c>
    </row>
    <row r="194" ht="31.5" customHeight="1">
      <c r="A194" s="50" t="s">
        <v>558</v>
      </c>
      <c r="B194" s="51">
        <v>40458.0</v>
      </c>
      <c r="C194" s="52" t="s">
        <v>559</v>
      </c>
      <c r="D194" s="53" t="s">
        <v>70</v>
      </c>
      <c r="E194" s="54">
        <v>4.0</v>
      </c>
      <c r="F194" s="54">
        <v>4.0</v>
      </c>
      <c r="G194" s="54">
        <v>0.0</v>
      </c>
      <c r="H194" s="54">
        <v>0.0</v>
      </c>
      <c r="I194" s="54">
        <v>0.0</v>
      </c>
      <c r="J194" s="54">
        <v>0.0</v>
      </c>
      <c r="K194" s="54">
        <v>2.0</v>
      </c>
      <c r="L194" s="54">
        <v>2.0</v>
      </c>
      <c r="M194" s="55" t="str">
        <f t="shared" si="3"/>
        <v>http://www.thebureauinvestigates.com/2011/08/10/obama-2010-strikes/#Ob142</v>
      </c>
      <c r="N194" s="54"/>
      <c r="O194" s="50" t="s">
        <v>560</v>
      </c>
    </row>
    <row r="195" ht="31.5" customHeight="1">
      <c r="A195" s="50" t="s">
        <v>561</v>
      </c>
      <c r="B195" s="51">
        <v>40459.0</v>
      </c>
      <c r="C195" s="52" t="s">
        <v>137</v>
      </c>
      <c r="D195" s="53" t="s">
        <v>70</v>
      </c>
      <c r="E195" s="54">
        <v>4.0</v>
      </c>
      <c r="F195" s="54">
        <v>6.0</v>
      </c>
      <c r="G195" s="54">
        <v>0.0</v>
      </c>
      <c r="H195" s="54">
        <v>0.0</v>
      </c>
      <c r="I195" s="54">
        <v>0.0</v>
      </c>
      <c r="J195" s="54">
        <v>0.0</v>
      </c>
      <c r="K195" s="54">
        <v>0.0</v>
      </c>
      <c r="L195" s="54">
        <v>0.0</v>
      </c>
      <c r="M195" s="55" t="str">
        <f t="shared" si="3"/>
        <v>http://www.thebureauinvestigates.com/2011/08/10/obama-2010-strikes/#Ob143</v>
      </c>
      <c r="N195" s="54"/>
      <c r="O195" s="50" t="s">
        <v>562</v>
      </c>
    </row>
    <row r="196" ht="31.5" customHeight="1">
      <c r="A196" s="50" t="s">
        <v>563</v>
      </c>
      <c r="B196" s="51">
        <v>40459.0</v>
      </c>
      <c r="C196" s="52" t="s">
        <v>564</v>
      </c>
      <c r="D196" s="53" t="s">
        <v>70</v>
      </c>
      <c r="E196" s="54">
        <v>5.0</v>
      </c>
      <c r="F196" s="54">
        <v>8.0</v>
      </c>
      <c r="G196" s="54">
        <v>0.0</v>
      </c>
      <c r="H196" s="54">
        <v>4.0</v>
      </c>
      <c r="I196" s="54">
        <v>0.0</v>
      </c>
      <c r="J196" s="54">
        <v>0.0</v>
      </c>
      <c r="K196" s="54">
        <v>0.0</v>
      </c>
      <c r="L196" s="54">
        <v>0.0</v>
      </c>
      <c r="M196" s="55" t="str">
        <f t="shared" si="3"/>
        <v>http://www.thebureauinvestigates.com/2011/08/10/obama-2010-strikes/#Ob144</v>
      </c>
      <c r="N196" s="54"/>
      <c r="O196" s="50" t="s">
        <v>565</v>
      </c>
    </row>
    <row r="197" ht="31.5" customHeight="1">
      <c r="A197" s="50" t="s">
        <v>566</v>
      </c>
      <c r="B197" s="51">
        <v>40461.0</v>
      </c>
      <c r="C197" s="52" t="s">
        <v>567</v>
      </c>
      <c r="D197" s="53" t="s">
        <v>70</v>
      </c>
      <c r="E197" s="54">
        <v>4.0</v>
      </c>
      <c r="F197" s="54">
        <v>9.0</v>
      </c>
      <c r="G197" s="54">
        <v>0.0</v>
      </c>
      <c r="H197" s="54">
        <v>0.0</v>
      </c>
      <c r="I197" s="54">
        <v>0.0</v>
      </c>
      <c r="J197" s="54">
        <v>0.0</v>
      </c>
      <c r="K197" s="54">
        <v>3.0</v>
      </c>
      <c r="L197" s="54">
        <v>3.0</v>
      </c>
      <c r="M197" s="55" t="str">
        <f t="shared" si="3"/>
        <v>http://www.thebureauinvestigates.com/2011/08/10/obama-2010-strikes/#Ob145</v>
      </c>
      <c r="N197" s="54"/>
      <c r="O197" s="50" t="s">
        <v>568</v>
      </c>
    </row>
    <row r="198" ht="31.5" customHeight="1">
      <c r="A198" s="50" t="s">
        <v>569</v>
      </c>
      <c r="B198" s="51">
        <v>40464.0</v>
      </c>
      <c r="C198" s="52" t="s">
        <v>154</v>
      </c>
      <c r="D198" s="53" t="s">
        <v>70</v>
      </c>
      <c r="E198" s="54">
        <v>6.0</v>
      </c>
      <c r="F198" s="54">
        <v>14.0</v>
      </c>
      <c r="G198" s="54">
        <v>3.0</v>
      </c>
      <c r="H198" s="54">
        <v>6.0</v>
      </c>
      <c r="I198" s="54">
        <v>0.0</v>
      </c>
      <c r="J198" s="54">
        <v>0.0</v>
      </c>
      <c r="K198" s="54">
        <v>0.0</v>
      </c>
      <c r="L198" s="54">
        <v>0.0</v>
      </c>
      <c r="M198" s="55" t="str">
        <f t="shared" si="3"/>
        <v>http://www.thebureauinvestigates.com/2011/08/10/obama-2010-strikes/#Ob146</v>
      </c>
      <c r="N198" s="54"/>
      <c r="O198" s="50" t="s">
        <v>570</v>
      </c>
    </row>
    <row r="199" ht="31.5" customHeight="1">
      <c r="A199" s="50" t="s">
        <v>571</v>
      </c>
      <c r="B199" s="51">
        <v>40466.0</v>
      </c>
      <c r="C199" s="52" t="s">
        <v>572</v>
      </c>
      <c r="D199" s="53" t="s">
        <v>70</v>
      </c>
      <c r="E199" s="54">
        <v>4.0</v>
      </c>
      <c r="F199" s="54">
        <v>6.0</v>
      </c>
      <c r="G199" s="54">
        <v>0.0</v>
      </c>
      <c r="H199" s="54">
        <v>0.0</v>
      </c>
      <c r="I199" s="54">
        <v>0.0</v>
      </c>
      <c r="J199" s="54">
        <v>0.0</v>
      </c>
      <c r="K199" s="54">
        <v>3.0</v>
      </c>
      <c r="L199" s="54">
        <v>3.0</v>
      </c>
      <c r="M199" s="55" t="str">
        <f t="shared" si="3"/>
        <v>http://www.thebureauinvestigates.com/2011/08/10/obama-2010-strikes/#Ob147</v>
      </c>
      <c r="N199" s="54"/>
      <c r="O199" s="50" t="s">
        <v>573</v>
      </c>
    </row>
    <row r="200" ht="31.5" customHeight="1">
      <c r="A200" s="50" t="s">
        <v>574</v>
      </c>
      <c r="B200" s="51">
        <v>40466.0</v>
      </c>
      <c r="C200" s="52" t="s">
        <v>296</v>
      </c>
      <c r="D200" s="53" t="s">
        <v>70</v>
      </c>
      <c r="E200" s="54">
        <v>3.0</v>
      </c>
      <c r="F200" s="54">
        <v>5.0</v>
      </c>
      <c r="G200" s="54">
        <v>0.0</v>
      </c>
      <c r="H200" s="54">
        <v>0.0</v>
      </c>
      <c r="I200" s="54">
        <v>0.0</v>
      </c>
      <c r="J200" s="54">
        <v>0.0</v>
      </c>
      <c r="K200" s="54">
        <v>0.0</v>
      </c>
      <c r="L200" s="54">
        <v>0.0</v>
      </c>
      <c r="M200" s="55" t="str">
        <f t="shared" si="3"/>
        <v>http://www.thebureauinvestigates.com/2011/08/10/obama-2010-strikes/#Ob148</v>
      </c>
      <c r="N200" s="54"/>
      <c r="O200" s="50" t="s">
        <v>575</v>
      </c>
    </row>
    <row r="201" ht="31.5" customHeight="1">
      <c r="A201" s="50" t="s">
        <v>576</v>
      </c>
      <c r="B201" s="51">
        <v>40469.0</v>
      </c>
      <c r="C201" s="52" t="s">
        <v>154</v>
      </c>
      <c r="D201" s="53" t="s">
        <v>70</v>
      </c>
      <c r="E201" s="54">
        <v>6.0</v>
      </c>
      <c r="F201" s="54">
        <v>7.0</v>
      </c>
      <c r="G201" s="54">
        <v>1.0</v>
      </c>
      <c r="H201" s="54">
        <v>1.0</v>
      </c>
      <c r="I201" s="54">
        <v>1.0</v>
      </c>
      <c r="J201" s="54">
        <v>1.0</v>
      </c>
      <c r="K201" s="54">
        <v>1.0</v>
      </c>
      <c r="L201" s="54">
        <v>6.0</v>
      </c>
      <c r="M201" s="55" t="str">
        <f t="shared" si="3"/>
        <v>http://www.thebureauinvestigates.com/2011/08/10/obama-2010-strikes/#Ob149</v>
      </c>
      <c r="N201" s="54"/>
      <c r="O201" s="50" t="s">
        <v>577</v>
      </c>
    </row>
    <row r="202" ht="31.5" customHeight="1">
      <c r="A202" s="50" t="s">
        <v>578</v>
      </c>
      <c r="B202" s="51">
        <v>40478.0</v>
      </c>
      <c r="C202" s="52" t="s">
        <v>102</v>
      </c>
      <c r="D202" s="53" t="s">
        <v>70</v>
      </c>
      <c r="E202" s="54">
        <v>2.0</v>
      </c>
      <c r="F202" s="54">
        <v>5.0</v>
      </c>
      <c r="G202" s="54">
        <v>0.0</v>
      </c>
      <c r="H202" s="54">
        <v>0.0</v>
      </c>
      <c r="I202" s="54">
        <v>0.0</v>
      </c>
      <c r="J202" s="54">
        <v>0.0</v>
      </c>
      <c r="K202" s="54">
        <v>1.0</v>
      </c>
      <c r="L202" s="54">
        <v>1.0</v>
      </c>
      <c r="M202" s="55" t="str">
        <f t="shared" si="3"/>
        <v>http://www.thebureauinvestigates.com/2011/08/10/obama-2010-strikes/#Ob150</v>
      </c>
      <c r="N202" s="54"/>
      <c r="O202" s="50" t="s">
        <v>579</v>
      </c>
    </row>
    <row r="203" ht="31.5" customHeight="1">
      <c r="A203" s="50" t="s">
        <v>580</v>
      </c>
      <c r="B203" s="51">
        <v>40478.0</v>
      </c>
      <c r="C203" s="52" t="s">
        <v>370</v>
      </c>
      <c r="D203" s="53" t="s">
        <v>70</v>
      </c>
      <c r="E203" s="54">
        <v>2.0</v>
      </c>
      <c r="F203" s="54">
        <v>4.0</v>
      </c>
      <c r="G203" s="54">
        <v>0.0</v>
      </c>
      <c r="H203" s="54">
        <v>0.0</v>
      </c>
      <c r="I203" s="54">
        <v>0.0</v>
      </c>
      <c r="J203" s="54">
        <v>0.0</v>
      </c>
      <c r="K203" s="54">
        <v>1.0</v>
      </c>
      <c r="L203" s="54">
        <v>1.0</v>
      </c>
      <c r="M203" s="55" t="str">
        <f t="shared" si="3"/>
        <v>http://www.thebureauinvestigates.com/2011/08/10/obama-2010-strikes/#Ob151</v>
      </c>
      <c r="N203" s="54"/>
      <c r="O203" s="50" t="s">
        <v>581</v>
      </c>
    </row>
    <row r="204" ht="31.5" customHeight="1">
      <c r="A204" s="50" t="s">
        <v>582</v>
      </c>
      <c r="B204" s="51">
        <v>40479.0</v>
      </c>
      <c r="C204" s="52" t="s">
        <v>357</v>
      </c>
      <c r="D204" s="53" t="s">
        <v>70</v>
      </c>
      <c r="E204" s="54">
        <v>4.0</v>
      </c>
      <c r="F204" s="54">
        <v>8.0</v>
      </c>
      <c r="G204" s="54">
        <v>0.0</v>
      </c>
      <c r="H204" s="54">
        <v>4.0</v>
      </c>
      <c r="I204" s="54">
        <v>0.0</v>
      </c>
      <c r="J204" s="54">
        <v>0.0</v>
      </c>
      <c r="K204" s="54">
        <v>0.0</v>
      </c>
      <c r="L204" s="54">
        <v>0.0</v>
      </c>
      <c r="M204" s="55" t="str">
        <f t="shared" si="3"/>
        <v>http://www.thebureauinvestigates.com/2011/08/10/obama-2010-strikes/#Ob152</v>
      </c>
      <c r="N204" s="54"/>
      <c r="O204" s="50" t="s">
        <v>583</v>
      </c>
    </row>
    <row r="205" ht="31.5" customHeight="1">
      <c r="A205" s="50" t="s">
        <v>584</v>
      </c>
      <c r="B205" s="51">
        <v>40483.0</v>
      </c>
      <c r="C205" s="52" t="s">
        <v>454</v>
      </c>
      <c r="D205" s="53" t="s">
        <v>70</v>
      </c>
      <c r="E205" s="54">
        <v>5.0</v>
      </c>
      <c r="F205" s="54">
        <v>6.0</v>
      </c>
      <c r="G205" s="54">
        <v>0.0</v>
      </c>
      <c r="H205" s="54">
        <v>0.0</v>
      </c>
      <c r="I205" s="54">
        <v>0.0</v>
      </c>
      <c r="J205" s="54">
        <v>0.0</v>
      </c>
      <c r="K205" s="54">
        <v>2.0</v>
      </c>
      <c r="L205" s="54">
        <v>2.0</v>
      </c>
      <c r="M205" s="55" t="str">
        <f t="shared" si="3"/>
        <v>http://www.thebureauinvestigates.com/2011/08/10/obama-2010-strikes/#Ob153</v>
      </c>
      <c r="N205" s="54"/>
      <c r="O205" s="50" t="s">
        <v>585</v>
      </c>
    </row>
    <row r="206" ht="31.5" customHeight="1">
      <c r="A206" s="50" t="s">
        <v>586</v>
      </c>
      <c r="B206" s="51">
        <v>40485.0</v>
      </c>
      <c r="C206" s="52" t="s">
        <v>478</v>
      </c>
      <c r="D206" s="53" t="s">
        <v>70</v>
      </c>
      <c r="E206" s="54">
        <v>4.0</v>
      </c>
      <c r="F206" s="54">
        <v>5.0</v>
      </c>
      <c r="G206" s="54">
        <v>0.0</v>
      </c>
      <c r="H206" s="54">
        <v>0.0</v>
      </c>
      <c r="I206" s="54">
        <v>0.0</v>
      </c>
      <c r="J206" s="54">
        <v>0.0</v>
      </c>
      <c r="K206" s="54">
        <v>0.0</v>
      </c>
      <c r="L206" s="54">
        <v>0.0</v>
      </c>
      <c r="M206" s="55" t="str">
        <f t="shared" si="3"/>
        <v>http://www.thebureauinvestigates.com/2011/08/10/obama-2010-strikes/#Ob154</v>
      </c>
      <c r="N206" s="54"/>
      <c r="O206" s="50" t="s">
        <v>587</v>
      </c>
    </row>
    <row r="207" ht="31.5" customHeight="1">
      <c r="A207" s="50" t="s">
        <v>588</v>
      </c>
      <c r="B207" s="51">
        <v>40485.0</v>
      </c>
      <c r="C207" s="52" t="s">
        <v>589</v>
      </c>
      <c r="D207" s="53" t="s">
        <v>70</v>
      </c>
      <c r="E207" s="54">
        <v>4.0</v>
      </c>
      <c r="F207" s="54">
        <v>5.0</v>
      </c>
      <c r="G207" s="54">
        <v>0.0</v>
      </c>
      <c r="H207" s="54">
        <v>0.0</v>
      </c>
      <c r="I207" s="54">
        <v>0.0</v>
      </c>
      <c r="J207" s="54">
        <v>0.0</v>
      </c>
      <c r="K207" s="54">
        <v>0.0</v>
      </c>
      <c r="L207" s="54">
        <v>0.0</v>
      </c>
      <c r="M207" s="55" t="str">
        <f t="shared" si="3"/>
        <v>http://www.thebureauinvestigates.com/2011/08/10/obama-2010-strikes/#Ob155</v>
      </c>
      <c r="N207" s="54"/>
      <c r="O207" s="50" t="s">
        <v>590</v>
      </c>
    </row>
    <row r="208" ht="31.5" customHeight="1">
      <c r="A208" s="50" t="s">
        <v>591</v>
      </c>
      <c r="B208" s="51">
        <v>40485.0</v>
      </c>
      <c r="C208" s="52" t="s">
        <v>382</v>
      </c>
      <c r="D208" s="53" t="s">
        <v>70</v>
      </c>
      <c r="E208" s="54">
        <v>4.0</v>
      </c>
      <c r="F208" s="54">
        <v>5.0</v>
      </c>
      <c r="G208" s="54">
        <v>0.0</v>
      </c>
      <c r="H208" s="54">
        <v>0.0</v>
      </c>
      <c r="I208" s="54">
        <v>0.0</v>
      </c>
      <c r="J208" s="54">
        <v>0.0</v>
      </c>
      <c r="K208" s="54">
        <v>0.0</v>
      </c>
      <c r="L208" s="54">
        <v>0.0</v>
      </c>
      <c r="M208" s="55" t="str">
        <f t="shared" si="3"/>
        <v>http://www.thebureauinvestigates.com/2011/08/10/obama-2010-strikes/#Ob156</v>
      </c>
      <c r="N208" s="54"/>
      <c r="O208" s="50" t="s">
        <v>592</v>
      </c>
    </row>
    <row r="209" ht="31.5" customHeight="1">
      <c r="A209" s="50" t="s">
        <v>593</v>
      </c>
      <c r="B209" s="51">
        <v>40489.0</v>
      </c>
      <c r="C209" s="52" t="s">
        <v>594</v>
      </c>
      <c r="D209" s="53" t="s">
        <v>70</v>
      </c>
      <c r="E209" s="54">
        <v>8.0</v>
      </c>
      <c r="F209" s="54">
        <v>9.0</v>
      </c>
      <c r="G209" s="54">
        <v>0.0</v>
      </c>
      <c r="H209" s="54">
        <v>0.0</v>
      </c>
      <c r="I209" s="54">
        <v>0.0</v>
      </c>
      <c r="J209" s="54">
        <v>0.0</v>
      </c>
      <c r="K209" s="54">
        <v>2.0</v>
      </c>
      <c r="L209" s="54">
        <v>2.0</v>
      </c>
      <c r="M209" s="55" t="str">
        <f t="shared" si="3"/>
        <v>http://www.thebureauinvestigates.com/2011/08/10/obama-2010-strikes/#Ob157</v>
      </c>
      <c r="N209" s="54"/>
      <c r="O209" s="50" t="s">
        <v>595</v>
      </c>
    </row>
    <row r="210" ht="31.5" customHeight="1">
      <c r="A210" s="50" t="s">
        <v>596</v>
      </c>
      <c r="B210" s="51">
        <v>40489.0</v>
      </c>
      <c r="C210" s="52" t="s">
        <v>154</v>
      </c>
      <c r="D210" s="53" t="s">
        <v>70</v>
      </c>
      <c r="E210" s="54">
        <v>3.0</v>
      </c>
      <c r="F210" s="54">
        <v>6.0</v>
      </c>
      <c r="G210" s="54">
        <v>0.0</v>
      </c>
      <c r="H210" s="54">
        <v>0.0</v>
      </c>
      <c r="I210" s="54">
        <v>0.0</v>
      </c>
      <c r="J210" s="54">
        <v>0.0</v>
      </c>
      <c r="K210" s="54">
        <v>1.0</v>
      </c>
      <c r="L210" s="54">
        <v>4.0</v>
      </c>
      <c r="M210" s="55" t="str">
        <f t="shared" si="3"/>
        <v>http://www.thebureauinvestigates.com/2011/08/10/obama-2010-strikes/#Ob158</v>
      </c>
      <c r="N210" s="54"/>
      <c r="O210" s="50" t="s">
        <v>597</v>
      </c>
    </row>
    <row r="211" ht="31.5" customHeight="1">
      <c r="A211" s="50" t="s">
        <v>598</v>
      </c>
      <c r="B211" s="51">
        <v>40493.0</v>
      </c>
      <c r="C211" s="52" t="s">
        <v>594</v>
      </c>
      <c r="D211" s="53" t="s">
        <v>70</v>
      </c>
      <c r="E211" s="54">
        <v>5.0</v>
      </c>
      <c r="F211" s="54">
        <v>8.0</v>
      </c>
      <c r="G211" s="54">
        <v>0.0</v>
      </c>
      <c r="H211" s="54">
        <v>0.0</v>
      </c>
      <c r="I211" s="54">
        <v>0.0</v>
      </c>
      <c r="J211" s="54">
        <v>0.0</v>
      </c>
      <c r="K211" s="54">
        <v>5.0</v>
      </c>
      <c r="L211" s="54">
        <v>6.0</v>
      </c>
      <c r="M211" s="55" t="str">
        <f t="shared" si="3"/>
        <v>http://www.thebureauinvestigates.com/2011/08/10/obama-2010-strikes/#Ob159</v>
      </c>
      <c r="N211" s="54"/>
      <c r="O211" s="50" t="s">
        <v>599</v>
      </c>
    </row>
    <row r="212" ht="31.5" customHeight="1">
      <c r="A212" s="50" t="s">
        <v>600</v>
      </c>
      <c r="B212" s="51">
        <v>40495.0</v>
      </c>
      <c r="C212" s="52" t="s">
        <v>131</v>
      </c>
      <c r="D212" s="53" t="s">
        <v>70</v>
      </c>
      <c r="E212" s="54">
        <v>4.0</v>
      </c>
      <c r="F212" s="54">
        <v>4.0</v>
      </c>
      <c r="G212" s="54">
        <v>0.0</v>
      </c>
      <c r="H212" s="54">
        <v>4.0</v>
      </c>
      <c r="I212" s="54">
        <v>0.0</v>
      </c>
      <c r="J212" s="54">
        <v>0.0</v>
      </c>
      <c r="K212" s="54">
        <v>1.0</v>
      </c>
      <c r="L212" s="54">
        <v>1.0</v>
      </c>
      <c r="M212" s="55" t="str">
        <f t="shared" si="3"/>
        <v>http://www.thebureauinvestigates.com/2011/08/10/obama-2010-strikes/#Ob160</v>
      </c>
      <c r="N212" s="54"/>
      <c r="O212" s="50" t="s">
        <v>601</v>
      </c>
    </row>
    <row r="213" ht="31.5" customHeight="1">
      <c r="A213" s="50" t="s">
        <v>602</v>
      </c>
      <c r="B213" s="51">
        <v>40498.0</v>
      </c>
      <c r="C213" s="52" t="s">
        <v>594</v>
      </c>
      <c r="D213" s="53" t="s">
        <v>70</v>
      </c>
      <c r="E213" s="54">
        <v>20.0</v>
      </c>
      <c r="F213" s="54">
        <v>20.0</v>
      </c>
      <c r="G213" s="54">
        <v>0.0</v>
      </c>
      <c r="H213" s="54">
        <v>9.0</v>
      </c>
      <c r="I213" s="54">
        <v>0.0</v>
      </c>
      <c r="J213" s="54">
        <v>0.0</v>
      </c>
      <c r="K213" s="54">
        <v>0.0</v>
      </c>
      <c r="L213" s="54">
        <v>0.0</v>
      </c>
      <c r="M213" s="55" t="str">
        <f t="shared" si="3"/>
        <v>http://www.thebureauinvestigates.com/2011/08/10/obama-2010-strikes/#Ob161</v>
      </c>
      <c r="N213" s="54"/>
      <c r="O213" s="50" t="s">
        <v>603</v>
      </c>
    </row>
    <row r="214" ht="31.5" customHeight="1">
      <c r="A214" s="50" t="s">
        <v>604</v>
      </c>
      <c r="B214" s="51">
        <v>40501.0</v>
      </c>
      <c r="C214" s="52" t="s">
        <v>310</v>
      </c>
      <c r="D214" s="53" t="s">
        <v>70</v>
      </c>
      <c r="E214" s="54">
        <v>2.0</v>
      </c>
      <c r="F214" s="54">
        <v>4.0</v>
      </c>
      <c r="G214" s="54">
        <v>0.0</v>
      </c>
      <c r="H214" s="54">
        <v>0.0</v>
      </c>
      <c r="I214" s="54">
        <v>0.0</v>
      </c>
      <c r="J214" s="54">
        <v>0.0</v>
      </c>
      <c r="K214" s="54">
        <v>1.0</v>
      </c>
      <c r="L214" s="54">
        <v>1.0</v>
      </c>
      <c r="M214" s="55" t="str">
        <f t="shared" si="3"/>
        <v>http://www.thebureauinvestigates.com/2011/08/10/obama-2010-strikes/#Ob162</v>
      </c>
      <c r="N214" s="54"/>
      <c r="O214" s="50" t="s">
        <v>605</v>
      </c>
    </row>
    <row r="215" ht="31.5" customHeight="1">
      <c r="A215" s="50" t="s">
        <v>606</v>
      </c>
      <c r="B215" s="51">
        <v>40503.0</v>
      </c>
      <c r="C215" s="52" t="s">
        <v>607</v>
      </c>
      <c r="D215" s="53" t="s">
        <v>70</v>
      </c>
      <c r="E215" s="54">
        <v>5.0</v>
      </c>
      <c r="F215" s="54">
        <v>9.0</v>
      </c>
      <c r="G215" s="54">
        <v>0.0</v>
      </c>
      <c r="H215" s="54">
        <v>3.0</v>
      </c>
      <c r="I215" s="54">
        <v>0.0</v>
      </c>
      <c r="J215" s="54">
        <v>0.0</v>
      </c>
      <c r="K215" s="54">
        <v>0.0</v>
      </c>
      <c r="L215" s="54">
        <v>0.0</v>
      </c>
      <c r="M215" s="55" t="str">
        <f t="shared" si="3"/>
        <v>http://www.thebureauinvestigates.com/2011/08/10/obama-2010-strikes/#Ob163</v>
      </c>
      <c r="N215" s="54"/>
      <c r="O215" s="50" t="s">
        <v>608</v>
      </c>
    </row>
    <row r="216" ht="31.5" customHeight="1">
      <c r="A216" s="50" t="s">
        <v>609</v>
      </c>
      <c r="B216" s="51">
        <v>40504.0</v>
      </c>
      <c r="C216" s="52" t="s">
        <v>257</v>
      </c>
      <c r="D216" s="53" t="s">
        <v>70</v>
      </c>
      <c r="E216" s="54">
        <v>3.0</v>
      </c>
      <c r="F216" s="54">
        <v>6.0</v>
      </c>
      <c r="G216" s="54">
        <v>0.0</v>
      </c>
      <c r="H216" s="54">
        <v>0.0</v>
      </c>
      <c r="I216" s="54">
        <v>0.0</v>
      </c>
      <c r="J216" s="54">
        <v>0.0</v>
      </c>
      <c r="K216" s="54">
        <v>2.0</v>
      </c>
      <c r="L216" s="54">
        <v>3.0</v>
      </c>
      <c r="M216" s="55" t="str">
        <f t="shared" si="3"/>
        <v>http://www.thebureauinvestigates.com/2011/08/10/obama-2010-strikes/#Ob164</v>
      </c>
      <c r="N216" s="54"/>
      <c r="O216" s="50" t="s">
        <v>610</v>
      </c>
    </row>
    <row r="217" ht="31.5" customHeight="1">
      <c r="A217" s="50" t="s">
        <v>611</v>
      </c>
      <c r="B217" s="51">
        <v>40508.0</v>
      </c>
      <c r="C217" s="52" t="s">
        <v>612</v>
      </c>
      <c r="D217" s="53" t="s">
        <v>70</v>
      </c>
      <c r="E217" s="54">
        <v>2.0</v>
      </c>
      <c r="F217" s="54">
        <v>4.0</v>
      </c>
      <c r="G217" s="54">
        <v>1.0</v>
      </c>
      <c r="H217" s="54">
        <v>4.0</v>
      </c>
      <c r="I217" s="54">
        <v>1.0</v>
      </c>
      <c r="J217" s="54">
        <v>1.0</v>
      </c>
      <c r="K217" s="54">
        <v>0.0</v>
      </c>
      <c r="L217" s="54">
        <v>0.0</v>
      </c>
      <c r="M217" s="55" t="str">
        <f t="shared" si="3"/>
        <v>http://www.thebureauinvestigates.com/2011/08/10/obama-2010-strikes/#Ob165</v>
      </c>
      <c r="N217" s="54"/>
      <c r="O217" s="50" t="s">
        <v>613</v>
      </c>
    </row>
    <row r="218" ht="31.5" customHeight="1">
      <c r="A218" s="50" t="s">
        <v>614</v>
      </c>
      <c r="B218" s="51">
        <v>40510.0</v>
      </c>
      <c r="C218" s="52" t="s">
        <v>615</v>
      </c>
      <c r="D218" s="53" t="s">
        <v>70</v>
      </c>
      <c r="E218" s="54">
        <v>0.0</v>
      </c>
      <c r="F218" s="54">
        <v>4.0</v>
      </c>
      <c r="G218" s="54">
        <v>0.0</v>
      </c>
      <c r="H218" s="54">
        <v>0.0</v>
      </c>
      <c r="I218" s="54">
        <v>0.0</v>
      </c>
      <c r="J218" s="54">
        <v>0.0</v>
      </c>
      <c r="K218" s="54">
        <v>0.0</v>
      </c>
      <c r="L218" s="54">
        <v>0.0</v>
      </c>
      <c r="M218" s="55" t="str">
        <f t="shared" si="3"/>
        <v>http://www.thebureauinvestigates.com/2011/08/10/obama-2010-strikes/#Ob166</v>
      </c>
      <c r="N218" s="54"/>
      <c r="O218" s="50" t="s">
        <v>616</v>
      </c>
    </row>
    <row r="219" ht="31.5" customHeight="1">
      <c r="A219" s="50" t="s">
        <v>617</v>
      </c>
      <c r="B219" s="51">
        <v>40518.0</v>
      </c>
      <c r="C219" s="52" t="s">
        <v>151</v>
      </c>
      <c r="D219" s="53" t="s">
        <v>70</v>
      </c>
      <c r="E219" s="54">
        <v>3.0</v>
      </c>
      <c r="F219" s="54">
        <v>5.0</v>
      </c>
      <c r="G219" s="54">
        <v>0.0</v>
      </c>
      <c r="H219" s="54">
        <v>2.0</v>
      </c>
      <c r="I219" s="54">
        <v>0.0</v>
      </c>
      <c r="J219" s="54">
        <v>0.0</v>
      </c>
      <c r="K219" s="54">
        <v>3.0</v>
      </c>
      <c r="L219" s="54">
        <v>3.0</v>
      </c>
      <c r="M219" s="55" t="str">
        <f t="shared" si="3"/>
        <v>http://www.thebureauinvestigates.com/2011/08/10/obama-2010-strikes/#Ob167</v>
      </c>
      <c r="N219" s="54"/>
      <c r="O219" s="50" t="s">
        <v>618</v>
      </c>
    </row>
    <row r="220" ht="31.5" customHeight="1">
      <c r="A220" s="50" t="s">
        <v>619</v>
      </c>
      <c r="B220" s="51">
        <v>40518.0</v>
      </c>
      <c r="C220" s="52" t="s">
        <v>620</v>
      </c>
      <c r="D220" s="53" t="s">
        <v>70</v>
      </c>
      <c r="E220" s="54">
        <v>2.0</v>
      </c>
      <c r="F220" s="54">
        <v>4.0</v>
      </c>
      <c r="G220" s="54">
        <v>0.0</v>
      </c>
      <c r="H220" s="54">
        <v>0.0</v>
      </c>
      <c r="I220" s="54">
        <v>0.0</v>
      </c>
      <c r="J220" s="54">
        <v>0.0</v>
      </c>
      <c r="K220" s="54">
        <v>0.0</v>
      </c>
      <c r="L220" s="54">
        <v>0.0</v>
      </c>
      <c r="M220" s="55" t="str">
        <f t="shared" si="3"/>
        <v>http://www.thebureauinvestigates.com/2011/08/10/obama-2010-strikes/#Ob168</v>
      </c>
      <c r="N220" s="54"/>
      <c r="O220" s="50" t="s">
        <v>621</v>
      </c>
    </row>
    <row r="221" ht="31.5" customHeight="1">
      <c r="A221" s="50" t="s">
        <v>622</v>
      </c>
      <c r="B221" s="51">
        <v>40522.0</v>
      </c>
      <c r="C221" s="52" t="s">
        <v>623</v>
      </c>
      <c r="D221" s="53" t="s">
        <v>70</v>
      </c>
      <c r="E221" s="54">
        <v>4.0</v>
      </c>
      <c r="F221" s="54">
        <v>4.0</v>
      </c>
      <c r="G221" s="54">
        <v>0.0</v>
      </c>
      <c r="H221" s="54">
        <v>0.0</v>
      </c>
      <c r="I221" s="54">
        <v>0.0</v>
      </c>
      <c r="J221" s="54">
        <v>0.0</v>
      </c>
      <c r="K221" s="54">
        <v>2.0</v>
      </c>
      <c r="L221" s="54">
        <v>2.0</v>
      </c>
      <c r="M221" s="55" t="str">
        <f t="shared" si="3"/>
        <v>http://www.thebureauinvestigates.com/2011/08/10/obama-2010-strikes/#Ob169</v>
      </c>
      <c r="N221" s="54"/>
      <c r="O221" s="50" t="s">
        <v>624</v>
      </c>
    </row>
    <row r="222" ht="31.5" customHeight="1">
      <c r="A222" s="50" t="s">
        <v>625</v>
      </c>
      <c r="B222" s="51">
        <v>40526.0</v>
      </c>
      <c r="C222" s="52" t="s">
        <v>315</v>
      </c>
      <c r="D222" s="53" t="s">
        <v>70</v>
      </c>
      <c r="E222" s="54">
        <v>3.0</v>
      </c>
      <c r="F222" s="54">
        <v>4.0</v>
      </c>
      <c r="G222" s="54">
        <v>0.0</v>
      </c>
      <c r="H222" s="54">
        <v>4.0</v>
      </c>
      <c r="I222" s="54">
        <v>0.0</v>
      </c>
      <c r="J222" s="54">
        <v>0.0</v>
      </c>
      <c r="K222" s="54">
        <v>0.0</v>
      </c>
      <c r="L222" s="54">
        <v>0.0</v>
      </c>
      <c r="M222" s="55" t="str">
        <f t="shared" si="3"/>
        <v>http://www.thebureauinvestigates.com/2011/08/10/obama-2010-strikes/#Ob170</v>
      </c>
      <c r="N222" s="54"/>
      <c r="O222" s="50" t="s">
        <v>626</v>
      </c>
    </row>
    <row r="223" ht="31.5" customHeight="1">
      <c r="A223" s="50" t="s">
        <v>627</v>
      </c>
      <c r="B223" s="51">
        <v>40528.0</v>
      </c>
      <c r="C223" s="52" t="s">
        <v>628</v>
      </c>
      <c r="D223" s="53" t="s">
        <v>441</v>
      </c>
      <c r="E223" s="54">
        <v>7.0</v>
      </c>
      <c r="F223" s="54">
        <v>7.0</v>
      </c>
      <c r="G223" s="54">
        <v>0.0</v>
      </c>
      <c r="H223" s="54">
        <v>0.0</v>
      </c>
      <c r="I223" s="54">
        <v>0.0</v>
      </c>
      <c r="J223" s="54">
        <v>0.0</v>
      </c>
      <c r="K223" s="54">
        <v>0.0</v>
      </c>
      <c r="L223" s="54">
        <v>0.0</v>
      </c>
      <c r="M223" s="55" t="str">
        <f t="shared" si="3"/>
        <v>http://www.thebureauinvestigates.com/2011/08/10/obama-2010-strikes/#Ob171</v>
      </c>
      <c r="N223" s="54"/>
      <c r="O223" s="50" t="s">
        <v>629</v>
      </c>
    </row>
    <row r="224" ht="31.5" customHeight="1">
      <c r="A224" s="50" t="s">
        <v>630</v>
      </c>
      <c r="B224" s="51">
        <v>40529.0</v>
      </c>
      <c r="C224" s="52" t="s">
        <v>631</v>
      </c>
      <c r="D224" s="53" t="s">
        <v>441</v>
      </c>
      <c r="E224" s="54">
        <v>7.0</v>
      </c>
      <c r="F224" s="54">
        <v>15.0</v>
      </c>
      <c r="G224" s="54">
        <v>0.0</v>
      </c>
      <c r="H224" s="54">
        <v>0.0</v>
      </c>
      <c r="I224" s="54">
        <v>0.0</v>
      </c>
      <c r="J224" s="54">
        <v>0.0</v>
      </c>
      <c r="K224" s="54">
        <v>7.0</v>
      </c>
      <c r="L224" s="54">
        <v>11.0</v>
      </c>
      <c r="M224" s="55" t="str">
        <f t="shared" si="3"/>
        <v>http://www.thebureauinvestigates.com/2011/08/10/obama-2010-strikes/#Ob172</v>
      </c>
      <c r="N224" s="54"/>
      <c r="O224" s="50" t="s">
        <v>632</v>
      </c>
    </row>
    <row r="225" ht="31.5" customHeight="1">
      <c r="A225" s="50" t="s">
        <v>633</v>
      </c>
      <c r="B225" s="51">
        <v>40529.0</v>
      </c>
      <c r="C225" s="52" t="s">
        <v>634</v>
      </c>
      <c r="D225" s="53" t="s">
        <v>441</v>
      </c>
      <c r="E225" s="54">
        <v>11.0</v>
      </c>
      <c r="F225" s="54">
        <v>15.0</v>
      </c>
      <c r="G225" s="54">
        <v>0.0</v>
      </c>
      <c r="H225" s="54">
        <v>0.0</v>
      </c>
      <c r="I225" s="54">
        <v>0.0</v>
      </c>
      <c r="J225" s="54">
        <v>0.0</v>
      </c>
      <c r="K225" s="54">
        <v>2.0</v>
      </c>
      <c r="L225" s="54">
        <v>2.0</v>
      </c>
      <c r="M225" s="55" t="str">
        <f t="shared" si="3"/>
        <v>http://www.thebureauinvestigates.com/2011/08/10/obama-2010-strikes/#Ob173</v>
      </c>
      <c r="N225" s="54"/>
      <c r="O225" s="50" t="s">
        <v>635</v>
      </c>
    </row>
    <row r="226" ht="31.5" customHeight="1">
      <c r="A226" s="50" t="s">
        <v>636</v>
      </c>
      <c r="B226" s="51">
        <v>40529.0</v>
      </c>
      <c r="C226" s="52" t="s">
        <v>637</v>
      </c>
      <c r="D226" s="53" t="s">
        <v>441</v>
      </c>
      <c r="E226" s="54">
        <v>32.0</v>
      </c>
      <c r="F226" s="54">
        <v>32.0</v>
      </c>
      <c r="G226" s="54">
        <v>2.0</v>
      </c>
      <c r="H226" s="54">
        <v>2.0</v>
      </c>
      <c r="I226" s="54">
        <v>0.0</v>
      </c>
      <c r="J226" s="54">
        <v>0.0</v>
      </c>
      <c r="K226" s="54">
        <v>0.0</v>
      </c>
      <c r="L226" s="54">
        <v>0.0</v>
      </c>
      <c r="M226" s="55" t="str">
        <f t="shared" si="3"/>
        <v>http://www.thebureauinvestigates.com/2011/08/10/obama-2010-strikes/#Ob174</v>
      </c>
      <c r="N226" s="54"/>
      <c r="O226" s="50" t="s">
        <v>638</v>
      </c>
    </row>
    <row r="227" ht="31.5" customHeight="1">
      <c r="A227" s="50" t="s">
        <v>639</v>
      </c>
      <c r="B227" s="51">
        <v>40539.0</v>
      </c>
      <c r="C227" s="52" t="s">
        <v>640</v>
      </c>
      <c r="D227" s="53" t="s">
        <v>70</v>
      </c>
      <c r="E227" s="54">
        <v>18.0</v>
      </c>
      <c r="F227" s="54">
        <v>22.0</v>
      </c>
      <c r="G227" s="54">
        <v>0.0</v>
      </c>
      <c r="H227" s="54">
        <v>0.0</v>
      </c>
      <c r="I227" s="54">
        <v>0.0</v>
      </c>
      <c r="J227" s="54">
        <v>0.0</v>
      </c>
      <c r="K227" s="54">
        <v>0.0</v>
      </c>
      <c r="L227" s="54">
        <v>0.0</v>
      </c>
      <c r="M227" s="55" t="str">
        <f t="shared" si="3"/>
        <v>http://www.thebureauinvestigates.com/2011/08/10/obama-2010-strikes/#Ob175</v>
      </c>
      <c r="N227" s="54"/>
      <c r="O227" s="50" t="s">
        <v>641</v>
      </c>
    </row>
    <row r="228" ht="31.5" customHeight="1">
      <c r="A228" s="50" t="s">
        <v>642</v>
      </c>
      <c r="B228" s="51">
        <v>40539.0</v>
      </c>
      <c r="C228" s="52" t="s">
        <v>296</v>
      </c>
      <c r="D228" s="53" t="s">
        <v>70</v>
      </c>
      <c r="E228" s="54">
        <v>4.0</v>
      </c>
      <c r="F228" s="54">
        <v>4.0</v>
      </c>
      <c r="G228" s="54">
        <v>0.0</v>
      </c>
      <c r="H228" s="54">
        <v>0.0</v>
      </c>
      <c r="I228" s="54">
        <v>0.0</v>
      </c>
      <c r="J228" s="54">
        <v>0.0</v>
      </c>
      <c r="K228" s="54">
        <v>0.0</v>
      </c>
      <c r="L228" s="54">
        <v>0.0</v>
      </c>
      <c r="M228" s="55" t="str">
        <f t="shared" si="3"/>
        <v>http://www.thebureauinvestigates.com/2011/08/10/obama-2010-strikes/#Ob176</v>
      </c>
      <c r="N228" s="54"/>
      <c r="O228" s="50" t="s">
        <v>643</v>
      </c>
    </row>
    <row r="229" ht="31.5" customHeight="1">
      <c r="A229" s="50" t="s">
        <v>644</v>
      </c>
      <c r="B229" s="51">
        <v>40540.0</v>
      </c>
      <c r="C229" s="52" t="s">
        <v>594</v>
      </c>
      <c r="D229" s="53" t="s">
        <v>70</v>
      </c>
      <c r="E229" s="54">
        <v>5.0</v>
      </c>
      <c r="F229" s="54">
        <v>7.0</v>
      </c>
      <c r="G229" s="54">
        <v>0.0</v>
      </c>
      <c r="H229" s="54">
        <v>0.0</v>
      </c>
      <c r="I229" s="54">
        <v>0.0</v>
      </c>
      <c r="J229" s="54">
        <v>0.0</v>
      </c>
      <c r="K229" s="54">
        <v>2.0</v>
      </c>
      <c r="L229" s="54">
        <v>2.0</v>
      </c>
      <c r="M229" s="55" t="str">
        <f t="shared" si="3"/>
        <v>http://www.thebureauinvestigates.com/2011/08/10/obama-2010-strikes/#Ob177</v>
      </c>
      <c r="N229" s="54"/>
      <c r="O229" s="50" t="s">
        <v>645</v>
      </c>
    </row>
    <row r="230" ht="31.5" customHeight="1">
      <c r="A230" s="50" t="s">
        <v>646</v>
      </c>
      <c r="B230" s="51">
        <v>40540.0</v>
      </c>
      <c r="C230" s="52" t="s">
        <v>594</v>
      </c>
      <c r="D230" s="53" t="s">
        <v>70</v>
      </c>
      <c r="E230" s="54">
        <v>5.0</v>
      </c>
      <c r="F230" s="54">
        <v>12.0</v>
      </c>
      <c r="G230" s="54">
        <v>2.0</v>
      </c>
      <c r="H230" s="54">
        <v>4.0</v>
      </c>
      <c r="I230" s="54">
        <v>0.0</v>
      </c>
      <c r="J230" s="54">
        <v>0.0</v>
      </c>
      <c r="K230" s="54">
        <v>3.0</v>
      </c>
      <c r="L230" s="54">
        <v>3.0</v>
      </c>
      <c r="M230" s="55" t="str">
        <f t="shared" si="3"/>
        <v>http://www.thebureauinvestigates.com/2011/08/10/obama-2010-strikes/#Ob178</v>
      </c>
      <c r="N230" s="54"/>
      <c r="O230" s="50" t="s">
        <v>647</v>
      </c>
    </row>
    <row r="231" ht="31.5" customHeight="1">
      <c r="A231" s="50" t="s">
        <v>648</v>
      </c>
      <c r="B231" s="51">
        <v>40540.0</v>
      </c>
      <c r="C231" s="52" t="s">
        <v>594</v>
      </c>
      <c r="D231" s="53" t="s">
        <v>70</v>
      </c>
      <c r="E231" s="54">
        <v>9.0</v>
      </c>
      <c r="F231" s="54">
        <v>10.0</v>
      </c>
      <c r="G231" s="54">
        <v>0.0</v>
      </c>
      <c r="H231" s="54">
        <v>0.0</v>
      </c>
      <c r="I231" s="54">
        <v>0.0</v>
      </c>
      <c r="J231" s="54">
        <v>0.0</v>
      </c>
      <c r="K231" s="54">
        <v>6.0</v>
      </c>
      <c r="L231" s="54">
        <v>6.0</v>
      </c>
      <c r="M231" s="55" t="str">
        <f t="shared" si="3"/>
        <v>http://www.thebureauinvestigates.com/2011/08/10/obama-2010-strikes/#Ob179</v>
      </c>
      <c r="N231" s="54"/>
      <c r="O231" s="50" t="s">
        <v>649</v>
      </c>
    </row>
    <row r="232" ht="31.5" customHeight="1">
      <c r="A232" s="50" t="s">
        <v>650</v>
      </c>
      <c r="B232" s="51">
        <v>40543.0</v>
      </c>
      <c r="C232" s="52" t="s">
        <v>594</v>
      </c>
      <c r="D232" s="53" t="s">
        <v>70</v>
      </c>
      <c r="E232" s="54">
        <v>4.0</v>
      </c>
      <c r="F232" s="54">
        <v>8.0</v>
      </c>
      <c r="G232" s="54">
        <v>0.0</v>
      </c>
      <c r="H232" s="54">
        <v>0.0</v>
      </c>
      <c r="I232" s="54">
        <v>0.0</v>
      </c>
      <c r="J232" s="54">
        <v>0.0</v>
      </c>
      <c r="K232" s="54">
        <v>0.0</v>
      </c>
      <c r="L232" s="54">
        <v>0.0</v>
      </c>
      <c r="M232" s="55" t="str">
        <f t="shared" si="3"/>
        <v>http://www.thebureauinvestigates.com/2011/08/10/obama-2010-strikes/#Ob180</v>
      </c>
      <c r="N232" s="54"/>
      <c r="O232" s="50" t="s">
        <v>651</v>
      </c>
    </row>
    <row r="233" ht="31.5" customHeight="1">
      <c r="A233" s="50" t="s">
        <v>652</v>
      </c>
      <c r="B233" s="51">
        <v>40544.0</v>
      </c>
      <c r="C233" s="52" t="s">
        <v>653</v>
      </c>
      <c r="D233" s="53" t="s">
        <v>70</v>
      </c>
      <c r="E233" s="54">
        <v>8.0</v>
      </c>
      <c r="F233" s="54">
        <v>10.0</v>
      </c>
      <c r="G233" s="54">
        <v>0.0</v>
      </c>
      <c r="H233" s="54">
        <v>0.0</v>
      </c>
      <c r="I233" s="54">
        <v>0.0</v>
      </c>
      <c r="J233" s="54">
        <v>0.0</v>
      </c>
      <c r="K233" s="54">
        <v>0.0</v>
      </c>
      <c r="L233" s="54">
        <v>0.0</v>
      </c>
      <c r="M233" s="55" t="str">
        <f t="shared" ref="M233:M307" si="4">$N$233&amp;$A233</f>
        <v>http://www.thebureauinvestigates.com/2011/08/10/obama-2011-strikes/#Ob181</v>
      </c>
      <c r="N233" s="56" t="s">
        <v>654</v>
      </c>
      <c r="O233" s="50" t="s">
        <v>655</v>
      </c>
    </row>
    <row r="234" ht="31.5" customHeight="1">
      <c r="A234" s="50" t="s">
        <v>656</v>
      </c>
      <c r="B234" s="51">
        <v>40544.0</v>
      </c>
      <c r="C234" s="52" t="s">
        <v>653</v>
      </c>
      <c r="D234" s="53" t="s">
        <v>70</v>
      </c>
      <c r="E234" s="54">
        <v>4.0</v>
      </c>
      <c r="F234" s="54">
        <v>6.0</v>
      </c>
      <c r="G234" s="54">
        <v>0.0</v>
      </c>
      <c r="H234" s="54">
        <v>0.0</v>
      </c>
      <c r="I234" s="54">
        <v>0.0</v>
      </c>
      <c r="J234" s="54">
        <v>0.0</v>
      </c>
      <c r="K234" s="54">
        <v>0.0</v>
      </c>
      <c r="L234" s="54">
        <v>0.0</v>
      </c>
      <c r="M234" s="55" t="str">
        <f t="shared" si="4"/>
        <v>http://www.thebureauinvestigates.com/2011/08/10/obama-2011-strikes/#Ob182</v>
      </c>
      <c r="N234" s="54"/>
      <c r="O234" s="50" t="s">
        <v>657</v>
      </c>
    </row>
    <row r="235" ht="31.5" customHeight="1">
      <c r="A235" s="50" t="s">
        <v>658</v>
      </c>
      <c r="B235" s="51">
        <v>40544.0</v>
      </c>
      <c r="C235" s="52" t="s">
        <v>154</v>
      </c>
      <c r="D235" s="53" t="s">
        <v>70</v>
      </c>
      <c r="E235" s="54">
        <v>4.0</v>
      </c>
      <c r="F235" s="54">
        <v>5.0</v>
      </c>
      <c r="G235" s="54">
        <v>0.0</v>
      </c>
      <c r="H235" s="54">
        <v>0.0</v>
      </c>
      <c r="I235" s="54">
        <v>0.0</v>
      </c>
      <c r="J235" s="54">
        <v>0.0</v>
      </c>
      <c r="K235" s="54">
        <v>0.0</v>
      </c>
      <c r="L235" s="54">
        <v>0.0</v>
      </c>
      <c r="M235" s="55" t="str">
        <f t="shared" si="4"/>
        <v>http://www.thebureauinvestigates.com/2011/08/10/obama-2011-strikes/#Ob183</v>
      </c>
      <c r="N235" s="54"/>
      <c r="O235" s="50" t="s">
        <v>659</v>
      </c>
    </row>
    <row r="236" ht="31.5" customHeight="1">
      <c r="A236" s="50" t="s">
        <v>660</v>
      </c>
      <c r="B236" s="51">
        <v>40544.0</v>
      </c>
      <c r="C236" s="52" t="s">
        <v>421</v>
      </c>
      <c r="D236" s="53" t="s">
        <v>70</v>
      </c>
      <c r="E236" s="54">
        <v>4.0</v>
      </c>
      <c r="F236" s="54">
        <v>4.0</v>
      </c>
      <c r="G236" s="54">
        <v>0.0</v>
      </c>
      <c r="H236" s="54">
        <v>0.0</v>
      </c>
      <c r="I236" s="54">
        <v>0.0</v>
      </c>
      <c r="J236" s="54">
        <v>0.0</v>
      </c>
      <c r="K236" s="54">
        <v>4.0</v>
      </c>
      <c r="L236" s="54">
        <v>4.0</v>
      </c>
      <c r="M236" s="55" t="str">
        <f t="shared" si="4"/>
        <v>http://www.thebureauinvestigates.com/2011/08/10/obama-2011-strikes/#Ob184</v>
      </c>
      <c r="N236" s="54"/>
      <c r="O236" s="50" t="s">
        <v>661</v>
      </c>
    </row>
    <row r="237" ht="31.5" customHeight="1">
      <c r="A237" s="50" t="s">
        <v>662</v>
      </c>
      <c r="B237" s="51">
        <v>40550.0</v>
      </c>
      <c r="C237" s="52" t="s">
        <v>663</v>
      </c>
      <c r="D237" s="53" t="s">
        <v>70</v>
      </c>
      <c r="E237" s="54">
        <v>1.0</v>
      </c>
      <c r="F237" s="54">
        <v>6.0</v>
      </c>
      <c r="G237" s="54">
        <v>0.0</v>
      </c>
      <c r="H237" s="54">
        <v>0.0</v>
      </c>
      <c r="I237" s="54">
        <v>0.0</v>
      </c>
      <c r="J237" s="54">
        <v>0.0</v>
      </c>
      <c r="K237" s="54">
        <v>0.0</v>
      </c>
      <c r="L237" s="54">
        <v>0.0</v>
      </c>
      <c r="M237" s="55" t="str">
        <f t="shared" si="4"/>
        <v>http://www.thebureauinvestigates.com/2011/08/10/obama-2011-strikes/#Ob185</v>
      </c>
      <c r="N237" s="54"/>
      <c r="O237" s="50" t="s">
        <v>664</v>
      </c>
    </row>
    <row r="238" ht="31.5" customHeight="1">
      <c r="A238" s="50" t="s">
        <v>665</v>
      </c>
      <c r="B238" s="51">
        <v>40555.0</v>
      </c>
      <c r="C238" s="52" t="s">
        <v>454</v>
      </c>
      <c r="D238" s="53" t="s">
        <v>70</v>
      </c>
      <c r="E238" s="54">
        <v>3.0</v>
      </c>
      <c r="F238" s="54">
        <v>6.0</v>
      </c>
      <c r="G238" s="54">
        <v>0.0</v>
      </c>
      <c r="H238" s="54">
        <v>0.0</v>
      </c>
      <c r="I238" s="54">
        <v>0.0</v>
      </c>
      <c r="J238" s="54">
        <v>0.0</v>
      </c>
      <c r="K238" s="54">
        <v>2.0</v>
      </c>
      <c r="L238" s="54">
        <v>15.0</v>
      </c>
      <c r="M238" s="55" t="str">
        <f t="shared" si="4"/>
        <v>http://www.thebureauinvestigates.com/2011/08/10/obama-2011-strikes/#Ob186</v>
      </c>
      <c r="N238" s="54"/>
      <c r="O238" s="50" t="s">
        <v>666</v>
      </c>
    </row>
    <row r="239" ht="31.5" customHeight="1">
      <c r="A239" s="50" t="s">
        <v>667</v>
      </c>
      <c r="B239" s="51">
        <v>40561.0</v>
      </c>
      <c r="C239" s="52" t="s">
        <v>668</v>
      </c>
      <c r="D239" s="53" t="s">
        <v>70</v>
      </c>
      <c r="E239" s="54">
        <v>3.0</v>
      </c>
      <c r="F239" s="54">
        <v>7.0</v>
      </c>
      <c r="G239" s="54">
        <v>0.0</v>
      </c>
      <c r="H239" s="54">
        <v>0.0</v>
      </c>
      <c r="I239" s="54">
        <v>0.0</v>
      </c>
      <c r="J239" s="54">
        <v>0.0</v>
      </c>
      <c r="K239" s="54">
        <v>3.0</v>
      </c>
      <c r="L239" s="54">
        <v>3.0</v>
      </c>
      <c r="M239" s="55" t="str">
        <f t="shared" si="4"/>
        <v>http://www.thebureauinvestigates.com/2011/08/10/obama-2011-strikes/#Ob187</v>
      </c>
      <c r="N239" s="54"/>
      <c r="O239" s="50" t="s">
        <v>669</v>
      </c>
    </row>
    <row r="240" ht="31.5" customHeight="1">
      <c r="A240" s="50" t="s">
        <v>670</v>
      </c>
      <c r="B240" s="51">
        <v>40566.0</v>
      </c>
      <c r="C240" s="52" t="s">
        <v>671</v>
      </c>
      <c r="D240" s="53" t="s">
        <v>70</v>
      </c>
      <c r="E240" s="54">
        <v>2.0</v>
      </c>
      <c r="F240" s="54">
        <v>5.0</v>
      </c>
      <c r="G240" s="54">
        <v>0.0</v>
      </c>
      <c r="H240" s="54">
        <v>0.0</v>
      </c>
      <c r="I240" s="54">
        <v>0.0</v>
      </c>
      <c r="J240" s="54">
        <v>0.0</v>
      </c>
      <c r="K240" s="54">
        <v>0.0</v>
      </c>
      <c r="L240" s="54">
        <v>0.0</v>
      </c>
      <c r="M240" s="55" t="str">
        <f t="shared" si="4"/>
        <v>http://www.thebureauinvestigates.com/2011/08/10/obama-2011-strikes/#Ob188</v>
      </c>
      <c r="N240" s="54"/>
      <c r="O240" s="50" t="s">
        <v>672</v>
      </c>
    </row>
    <row r="241" ht="31.5" customHeight="1">
      <c r="A241" s="50" t="s">
        <v>673</v>
      </c>
      <c r="B241" s="51">
        <v>40566.0</v>
      </c>
      <c r="C241" s="52" t="s">
        <v>671</v>
      </c>
      <c r="D241" s="53" t="s">
        <v>70</v>
      </c>
      <c r="E241" s="54">
        <v>2.0</v>
      </c>
      <c r="F241" s="54">
        <v>3.0</v>
      </c>
      <c r="G241" s="54">
        <v>0.0</v>
      </c>
      <c r="H241" s="54">
        <v>0.0</v>
      </c>
      <c r="I241" s="54">
        <v>0.0</v>
      </c>
      <c r="J241" s="54">
        <v>0.0</v>
      </c>
      <c r="K241" s="54">
        <v>0.0</v>
      </c>
      <c r="L241" s="54">
        <v>0.0</v>
      </c>
      <c r="M241" s="55" t="str">
        <f t="shared" si="4"/>
        <v>http://www.thebureauinvestigates.com/2011/08/10/obama-2011-strikes/#Ob189</v>
      </c>
      <c r="N241" s="54"/>
      <c r="O241" s="50" t="s">
        <v>674</v>
      </c>
    </row>
    <row r="242" ht="31.5" customHeight="1">
      <c r="A242" s="50" t="s">
        <v>675</v>
      </c>
      <c r="B242" s="51">
        <v>40566.0</v>
      </c>
      <c r="C242" s="52" t="s">
        <v>676</v>
      </c>
      <c r="D242" s="53" t="s">
        <v>70</v>
      </c>
      <c r="E242" s="54">
        <v>4.0</v>
      </c>
      <c r="F242" s="54">
        <v>6.0</v>
      </c>
      <c r="G242" s="54">
        <v>0.0</v>
      </c>
      <c r="H242" s="54">
        <v>0.0</v>
      </c>
      <c r="I242" s="54">
        <v>0.0</v>
      </c>
      <c r="J242" s="54">
        <v>0.0</v>
      </c>
      <c r="K242" s="54">
        <v>3.0</v>
      </c>
      <c r="L242" s="54">
        <v>3.0</v>
      </c>
      <c r="M242" s="55" t="str">
        <f t="shared" si="4"/>
        <v>http://www.thebureauinvestigates.com/2011/08/10/obama-2011-strikes/#Ob190</v>
      </c>
      <c r="N242" s="54"/>
      <c r="O242" s="50" t="s">
        <v>677</v>
      </c>
    </row>
    <row r="243" ht="31.5" customHeight="1">
      <c r="A243" s="50" t="s">
        <v>678</v>
      </c>
      <c r="B243" s="51">
        <v>40594.0</v>
      </c>
      <c r="C243" s="52" t="s">
        <v>679</v>
      </c>
      <c r="D243" s="53" t="s">
        <v>65</v>
      </c>
      <c r="E243" s="54">
        <v>6.0</v>
      </c>
      <c r="F243" s="54">
        <v>8.0</v>
      </c>
      <c r="G243" s="54">
        <v>0.0</v>
      </c>
      <c r="H243" s="54">
        <v>0.0</v>
      </c>
      <c r="I243" s="54">
        <v>0.0</v>
      </c>
      <c r="J243" s="54">
        <v>0.0</v>
      </c>
      <c r="K243" s="54">
        <v>2.0</v>
      </c>
      <c r="L243" s="54">
        <v>2.0</v>
      </c>
      <c r="M243" s="55" t="str">
        <f t="shared" si="4"/>
        <v>http://www.thebureauinvestigates.com/2011/08/10/obama-2011-strikes/#Ob191</v>
      </c>
      <c r="N243" s="54"/>
      <c r="O243" s="50" t="s">
        <v>680</v>
      </c>
    </row>
    <row r="244" ht="31.5" customHeight="1">
      <c r="A244" s="50" t="s">
        <v>681</v>
      </c>
      <c r="B244" s="51">
        <v>40595.0</v>
      </c>
      <c r="C244" s="52" t="s">
        <v>682</v>
      </c>
      <c r="D244" s="53" t="s">
        <v>70</v>
      </c>
      <c r="E244" s="54">
        <v>7.0</v>
      </c>
      <c r="F244" s="54">
        <v>14.0</v>
      </c>
      <c r="G244" s="54">
        <v>0.0</v>
      </c>
      <c r="H244" s="54">
        <v>11.0</v>
      </c>
      <c r="I244" s="54">
        <v>0.0</v>
      </c>
      <c r="J244" s="54">
        <v>0.0</v>
      </c>
      <c r="K244" s="54">
        <v>10.0</v>
      </c>
      <c r="L244" s="54">
        <v>10.0</v>
      </c>
      <c r="M244" s="55" t="str">
        <f t="shared" si="4"/>
        <v>http://www.thebureauinvestigates.com/2011/08/10/obama-2011-strikes/#Ob192</v>
      </c>
      <c r="N244" s="54"/>
      <c r="O244" s="50" t="s">
        <v>683</v>
      </c>
    </row>
    <row r="245" ht="31.5" customHeight="1">
      <c r="A245" s="50" t="s">
        <v>684</v>
      </c>
      <c r="B245" s="51">
        <v>40598.0</v>
      </c>
      <c r="C245" s="52" t="s">
        <v>137</v>
      </c>
      <c r="D245" s="53" t="s">
        <v>70</v>
      </c>
      <c r="E245" s="54">
        <v>4.0</v>
      </c>
      <c r="F245" s="54">
        <v>7.0</v>
      </c>
      <c r="G245" s="54">
        <v>0.0</v>
      </c>
      <c r="H245" s="54">
        <v>0.0</v>
      </c>
      <c r="I245" s="54">
        <v>0.0</v>
      </c>
      <c r="J245" s="54">
        <v>0.0</v>
      </c>
      <c r="K245" s="54">
        <v>3.0</v>
      </c>
      <c r="L245" s="54">
        <v>2.0</v>
      </c>
      <c r="M245" s="55" t="str">
        <f t="shared" si="4"/>
        <v>http://www.thebureauinvestigates.com/2011/08/10/obama-2011-strikes/#Ob193</v>
      </c>
      <c r="N245" s="54"/>
      <c r="O245" s="50" t="s">
        <v>685</v>
      </c>
    </row>
    <row r="246" ht="31.5" customHeight="1">
      <c r="A246" s="50" t="s">
        <v>686</v>
      </c>
      <c r="B246" s="51">
        <v>40610.0</v>
      </c>
      <c r="C246" s="52" t="s">
        <v>687</v>
      </c>
      <c r="D246" s="53" t="s">
        <v>65</v>
      </c>
      <c r="E246" s="54">
        <v>2.0</v>
      </c>
      <c r="F246" s="54">
        <v>5.0</v>
      </c>
      <c r="G246" s="54">
        <v>0.0</v>
      </c>
      <c r="H246" s="54">
        <v>5.0</v>
      </c>
      <c r="I246" s="54">
        <v>0.0</v>
      </c>
      <c r="J246" s="54">
        <v>0.0</v>
      </c>
      <c r="K246" s="54">
        <v>2.0</v>
      </c>
      <c r="L246" s="54">
        <v>2.0</v>
      </c>
      <c r="M246" s="55" t="str">
        <f t="shared" si="4"/>
        <v>http://www.thebureauinvestigates.com/2011/08/10/obama-2011-strikes/#Ob194</v>
      </c>
      <c r="N246" s="54"/>
      <c r="O246" s="50" t="s">
        <v>688</v>
      </c>
    </row>
    <row r="247" ht="31.5" customHeight="1">
      <c r="A247" s="50" t="s">
        <v>689</v>
      </c>
      <c r="B247" s="51">
        <v>40611.0</v>
      </c>
      <c r="C247" s="52" t="s">
        <v>154</v>
      </c>
      <c r="D247" s="53" t="s">
        <v>70</v>
      </c>
      <c r="E247" s="54">
        <v>5.0</v>
      </c>
      <c r="F247" s="54">
        <v>5.0</v>
      </c>
      <c r="G247" s="54">
        <v>0.0</v>
      </c>
      <c r="H247" s="54">
        <v>0.0</v>
      </c>
      <c r="I247" s="54">
        <v>0.0</v>
      </c>
      <c r="J247" s="54">
        <v>0.0</v>
      </c>
      <c r="K247" s="54">
        <v>2.0</v>
      </c>
      <c r="L247" s="54">
        <v>3.0</v>
      </c>
      <c r="M247" s="55" t="str">
        <f t="shared" si="4"/>
        <v>http://www.thebureauinvestigates.com/2011/08/10/obama-2011-strikes/#Ob195</v>
      </c>
      <c r="N247" s="54"/>
      <c r="O247" s="50" t="s">
        <v>690</v>
      </c>
    </row>
    <row r="248" ht="31.5" customHeight="1">
      <c r="A248" s="50" t="s">
        <v>691</v>
      </c>
      <c r="B248" s="51">
        <v>40613.0</v>
      </c>
      <c r="C248" s="52" t="s">
        <v>257</v>
      </c>
      <c r="D248" s="53" t="s">
        <v>70</v>
      </c>
      <c r="E248" s="54">
        <v>4.0</v>
      </c>
      <c r="F248" s="54">
        <v>12.0</v>
      </c>
      <c r="G248" s="54">
        <v>5.0</v>
      </c>
      <c r="H248" s="54">
        <v>5.0</v>
      </c>
      <c r="I248" s="54">
        <v>0.0</v>
      </c>
      <c r="J248" s="54">
        <v>0.0</v>
      </c>
      <c r="K248" s="54">
        <v>0.0</v>
      </c>
      <c r="L248" s="54">
        <v>0.0</v>
      </c>
      <c r="M248" s="55" t="str">
        <f t="shared" si="4"/>
        <v>http://www.thebureauinvestigates.com/2011/08/10/obama-2011-strikes/#Ob196</v>
      </c>
      <c r="N248" s="54"/>
      <c r="O248" s="50" t="s">
        <v>692</v>
      </c>
    </row>
    <row r="249" ht="31.5" customHeight="1">
      <c r="A249" s="50" t="s">
        <v>693</v>
      </c>
      <c r="B249" s="51">
        <v>40613.0</v>
      </c>
      <c r="C249" s="52" t="s">
        <v>694</v>
      </c>
      <c r="D249" s="53" t="s">
        <v>70</v>
      </c>
      <c r="E249" s="54">
        <v>4.0</v>
      </c>
      <c r="F249" s="54">
        <v>4.0</v>
      </c>
      <c r="G249" s="54">
        <v>0.0</v>
      </c>
      <c r="H249" s="54">
        <v>0.0</v>
      </c>
      <c r="I249" s="54">
        <v>0.0</v>
      </c>
      <c r="J249" s="54">
        <v>0.0</v>
      </c>
      <c r="K249" s="54">
        <v>0.0</v>
      </c>
      <c r="L249" s="54">
        <v>0.0</v>
      </c>
      <c r="M249" s="55" t="str">
        <f t="shared" si="4"/>
        <v>http://www.thebureauinvestigates.com/2011/08/10/obama-2011-strikes/#Ob197</v>
      </c>
      <c r="N249" s="54"/>
      <c r="O249" s="50" t="s">
        <v>695</v>
      </c>
    </row>
    <row r="250" ht="31.5" customHeight="1">
      <c r="A250" s="50" t="s">
        <v>696</v>
      </c>
      <c r="B250" s="51">
        <v>40615.0</v>
      </c>
      <c r="C250" s="52" t="s">
        <v>105</v>
      </c>
      <c r="D250" s="53" t="s">
        <v>65</v>
      </c>
      <c r="E250" s="54">
        <v>0.0</v>
      </c>
      <c r="F250" s="54">
        <v>4.0</v>
      </c>
      <c r="G250" s="54">
        <v>0.0</v>
      </c>
      <c r="H250" s="54">
        <v>0.0</v>
      </c>
      <c r="I250" s="54">
        <v>0.0</v>
      </c>
      <c r="J250" s="54">
        <v>0.0</v>
      </c>
      <c r="K250" s="54">
        <v>0.0</v>
      </c>
      <c r="L250" s="54">
        <v>5.0</v>
      </c>
      <c r="M250" s="55" t="str">
        <f t="shared" si="4"/>
        <v>http://www.thebureauinvestigates.com/2011/08/10/obama-2011-strikes/#Ob198</v>
      </c>
      <c r="N250" s="54"/>
      <c r="O250" s="50" t="s">
        <v>697</v>
      </c>
    </row>
    <row r="251" ht="31.5" customHeight="1">
      <c r="A251" s="50" t="s">
        <v>698</v>
      </c>
      <c r="B251" s="51">
        <v>40615.0</v>
      </c>
      <c r="C251" s="52" t="s">
        <v>699</v>
      </c>
      <c r="D251" s="53" t="s">
        <v>70</v>
      </c>
      <c r="E251" s="54">
        <v>4.0</v>
      </c>
      <c r="F251" s="54">
        <v>7.0</v>
      </c>
      <c r="G251" s="54">
        <v>0.0</v>
      </c>
      <c r="H251" s="54">
        <v>0.0</v>
      </c>
      <c r="I251" s="54">
        <v>0.0</v>
      </c>
      <c r="J251" s="54">
        <v>0.0</v>
      </c>
      <c r="K251" s="54">
        <v>5.0</v>
      </c>
      <c r="L251" s="54">
        <v>5.0</v>
      </c>
      <c r="M251" s="55" t="str">
        <f t="shared" si="4"/>
        <v>http://www.thebureauinvestigates.com/2011/08/10/obama-2011-strikes/#Ob199</v>
      </c>
      <c r="N251" s="54"/>
      <c r="O251" s="50" t="s">
        <v>700</v>
      </c>
    </row>
    <row r="252" ht="31.5" customHeight="1">
      <c r="A252" s="50" t="s">
        <v>701</v>
      </c>
      <c r="B252" s="51">
        <v>40616.0</v>
      </c>
      <c r="C252" s="52" t="s">
        <v>682</v>
      </c>
      <c r="D252" s="53" t="s">
        <v>70</v>
      </c>
      <c r="E252" s="54">
        <v>3.0</v>
      </c>
      <c r="F252" s="54">
        <v>6.0</v>
      </c>
      <c r="G252" s="54">
        <v>0.0</v>
      </c>
      <c r="H252" s="54">
        <v>0.0</v>
      </c>
      <c r="I252" s="54">
        <v>0.0</v>
      </c>
      <c r="J252" s="54">
        <v>0.0</v>
      </c>
      <c r="K252" s="54">
        <v>0.0</v>
      </c>
      <c r="L252" s="54">
        <v>0.0</v>
      </c>
      <c r="M252" s="55" t="str">
        <f t="shared" si="4"/>
        <v>http://www.thebureauinvestigates.com/2011/08/10/obama-2011-strikes/#Ob200</v>
      </c>
      <c r="N252" s="54"/>
      <c r="O252" s="50" t="s">
        <v>702</v>
      </c>
    </row>
    <row r="253" ht="31.5" customHeight="1">
      <c r="A253" s="50" t="s">
        <v>703</v>
      </c>
      <c r="B253" s="51">
        <v>40618.0</v>
      </c>
      <c r="C253" s="52" t="s">
        <v>154</v>
      </c>
      <c r="D253" s="53" t="s">
        <v>70</v>
      </c>
      <c r="E253" s="54">
        <v>3.0</v>
      </c>
      <c r="F253" s="54">
        <v>5.0</v>
      </c>
      <c r="G253" s="54">
        <v>0.0</v>
      </c>
      <c r="H253" s="54">
        <v>0.0</v>
      </c>
      <c r="I253" s="54">
        <v>0.0</v>
      </c>
      <c r="J253" s="54">
        <v>0.0</v>
      </c>
      <c r="K253" s="54">
        <v>0.0</v>
      </c>
      <c r="L253" s="54">
        <v>0.0</v>
      </c>
      <c r="M253" s="55" t="str">
        <f t="shared" si="4"/>
        <v>http://www.thebureauinvestigates.com/2011/08/10/obama-2011-strikes/#Ob201</v>
      </c>
      <c r="N253" s="54"/>
      <c r="O253" s="50" t="s">
        <v>704</v>
      </c>
    </row>
    <row r="254" ht="31.5" customHeight="1">
      <c r="A254" s="50" t="s">
        <v>705</v>
      </c>
      <c r="B254" s="51">
        <v>40619.0</v>
      </c>
      <c r="C254" s="52" t="s">
        <v>154</v>
      </c>
      <c r="D254" s="53" t="s">
        <v>70</v>
      </c>
      <c r="E254" s="54">
        <v>26.0</v>
      </c>
      <c r="F254" s="54">
        <v>42.0</v>
      </c>
      <c r="G254" s="54">
        <v>19.0</v>
      </c>
      <c r="H254" s="54">
        <v>41.0</v>
      </c>
      <c r="I254" s="54">
        <v>0.0</v>
      </c>
      <c r="J254" s="54">
        <v>1.0</v>
      </c>
      <c r="K254" s="54">
        <v>9.0</v>
      </c>
      <c r="L254" s="54">
        <v>14.0</v>
      </c>
      <c r="M254" s="55" t="str">
        <f t="shared" si="4"/>
        <v>http://www.thebureauinvestigates.com/2011/08/10/obama-2011-strikes/#Ob202</v>
      </c>
      <c r="N254" s="54"/>
      <c r="O254" s="50" t="s">
        <v>706</v>
      </c>
    </row>
    <row r="255" ht="31.5" customHeight="1">
      <c r="A255" s="50" t="s">
        <v>707</v>
      </c>
      <c r="B255" s="51">
        <v>40646.0</v>
      </c>
      <c r="C255" s="52" t="s">
        <v>708</v>
      </c>
      <c r="D255" s="53" t="s">
        <v>65</v>
      </c>
      <c r="E255" s="54">
        <v>4.0</v>
      </c>
      <c r="F255" s="54">
        <v>7.0</v>
      </c>
      <c r="G255" s="54">
        <v>0.0</v>
      </c>
      <c r="H255" s="54">
        <v>7.0</v>
      </c>
      <c r="I255" s="54">
        <v>0.0</v>
      </c>
      <c r="J255" s="54">
        <v>0.0</v>
      </c>
      <c r="K255" s="54">
        <v>6.0</v>
      </c>
      <c r="L255" s="54">
        <v>10.0</v>
      </c>
      <c r="M255" s="55" t="str">
        <f t="shared" si="4"/>
        <v>http://www.thebureauinvestigates.com/2011/08/10/obama-2011-strikes/#Ob203</v>
      </c>
      <c r="N255" s="54"/>
      <c r="O255" s="50" t="s">
        <v>709</v>
      </c>
    </row>
    <row r="256" ht="31.5" customHeight="1">
      <c r="A256" s="50" t="s">
        <v>710</v>
      </c>
      <c r="B256" s="51">
        <v>40655.0</v>
      </c>
      <c r="C256" s="52" t="s">
        <v>711</v>
      </c>
      <c r="D256" s="53" t="s">
        <v>70</v>
      </c>
      <c r="E256" s="54">
        <v>20.0</v>
      </c>
      <c r="F256" s="54">
        <v>26.0</v>
      </c>
      <c r="G256" s="54">
        <v>5.0</v>
      </c>
      <c r="H256" s="54">
        <v>9.0</v>
      </c>
      <c r="I256" s="54">
        <v>3.0</v>
      </c>
      <c r="J256" s="54">
        <v>5.0</v>
      </c>
      <c r="K256" s="54">
        <v>5.0</v>
      </c>
      <c r="L256" s="54">
        <v>10.0</v>
      </c>
      <c r="M256" s="55" t="str">
        <f t="shared" si="4"/>
        <v>http://www.thebureauinvestigates.com/2011/08/10/obama-2011-strikes/#Ob204</v>
      </c>
      <c r="N256" s="54"/>
      <c r="O256" s="50" t="s">
        <v>712</v>
      </c>
    </row>
    <row r="257" ht="31.5" customHeight="1">
      <c r="A257" s="50" t="s">
        <v>713</v>
      </c>
      <c r="B257" s="51">
        <v>40669.0</v>
      </c>
      <c r="C257" s="52" t="s">
        <v>714</v>
      </c>
      <c r="D257" s="53" t="s">
        <v>70</v>
      </c>
      <c r="E257" s="54">
        <v>7.0</v>
      </c>
      <c r="F257" s="54">
        <v>18.0</v>
      </c>
      <c r="G257" s="54">
        <v>6.0</v>
      </c>
      <c r="H257" s="54">
        <v>6.0</v>
      </c>
      <c r="I257" s="54">
        <v>0.0</v>
      </c>
      <c r="J257" s="54">
        <v>0.0</v>
      </c>
      <c r="K257" s="54">
        <v>4.0</v>
      </c>
      <c r="L257" s="54">
        <v>4.0</v>
      </c>
      <c r="M257" s="55" t="str">
        <f t="shared" si="4"/>
        <v>http://www.thebureauinvestigates.com/2011/08/10/obama-2011-strikes/#Ob205</v>
      </c>
      <c r="N257" s="54"/>
      <c r="O257" s="50" t="s">
        <v>715</v>
      </c>
    </row>
    <row r="258" ht="31.5" customHeight="1">
      <c r="A258" s="50" t="s">
        <v>716</v>
      </c>
      <c r="B258" s="51">
        <v>40673.0</v>
      </c>
      <c r="C258" s="52" t="s">
        <v>708</v>
      </c>
      <c r="D258" s="53" t="s">
        <v>65</v>
      </c>
      <c r="E258" s="54">
        <v>3.0</v>
      </c>
      <c r="F258" s="54">
        <v>5.0</v>
      </c>
      <c r="G258" s="54">
        <v>0.0</v>
      </c>
      <c r="H258" s="54">
        <v>0.0</v>
      </c>
      <c r="I258" s="54">
        <v>0.0</v>
      </c>
      <c r="J258" s="54">
        <v>0.0</v>
      </c>
      <c r="K258" s="54">
        <v>4.0</v>
      </c>
      <c r="L258" s="54">
        <v>4.0</v>
      </c>
      <c r="M258" s="55" t="str">
        <f t="shared" si="4"/>
        <v>http://www.thebureauinvestigates.com/2011/08/10/obama-2011-strikes/#Ob206</v>
      </c>
      <c r="N258" s="54"/>
      <c r="O258" s="50" t="s">
        <v>717</v>
      </c>
    </row>
    <row r="259" ht="31.5" customHeight="1">
      <c r="A259" s="50" t="s">
        <v>718</v>
      </c>
      <c r="B259" s="51">
        <v>40675.0</v>
      </c>
      <c r="C259" s="52" t="s">
        <v>154</v>
      </c>
      <c r="D259" s="53" t="s">
        <v>70</v>
      </c>
      <c r="E259" s="54">
        <v>5.0</v>
      </c>
      <c r="F259" s="54">
        <v>8.0</v>
      </c>
      <c r="G259" s="54">
        <v>0.0</v>
      </c>
      <c r="H259" s="54">
        <v>0.0</v>
      </c>
      <c r="I259" s="54">
        <v>0.0</v>
      </c>
      <c r="J259" s="54">
        <v>0.0</v>
      </c>
      <c r="K259" s="54">
        <v>1.0</v>
      </c>
      <c r="L259" s="54">
        <v>1.0</v>
      </c>
      <c r="M259" s="55" t="str">
        <f t="shared" si="4"/>
        <v>http://www.thebureauinvestigates.com/2011/08/10/obama-2011-strikes/#Ob207</v>
      </c>
      <c r="N259" s="54"/>
      <c r="O259" s="50" t="s">
        <v>719</v>
      </c>
    </row>
    <row r="260" ht="31.5" customHeight="1">
      <c r="A260" s="50" t="s">
        <v>720</v>
      </c>
      <c r="B260" s="51">
        <v>40676.0</v>
      </c>
      <c r="C260" s="52" t="s">
        <v>671</v>
      </c>
      <c r="D260" s="53" t="s">
        <v>70</v>
      </c>
      <c r="E260" s="54">
        <v>3.0</v>
      </c>
      <c r="F260" s="54">
        <v>5.0</v>
      </c>
      <c r="G260" s="54">
        <v>0.0</v>
      </c>
      <c r="H260" s="54">
        <v>0.0</v>
      </c>
      <c r="I260" s="54">
        <v>0.0</v>
      </c>
      <c r="J260" s="54">
        <v>0.0</v>
      </c>
      <c r="K260" s="54">
        <v>0.0</v>
      </c>
      <c r="L260" s="54">
        <v>0.0</v>
      </c>
      <c r="M260" s="55" t="str">
        <f t="shared" si="4"/>
        <v>http://www.thebureauinvestigates.com/2011/08/10/obama-2011-strikes/#Ob208</v>
      </c>
      <c r="N260" s="54"/>
      <c r="O260" s="50" t="s">
        <v>721</v>
      </c>
    </row>
    <row r="261" ht="31.5" customHeight="1">
      <c r="A261" s="50" t="s">
        <v>722</v>
      </c>
      <c r="B261" s="51">
        <v>40679.0</v>
      </c>
      <c r="C261" s="52" t="s">
        <v>723</v>
      </c>
      <c r="D261" s="53" t="s">
        <v>70</v>
      </c>
      <c r="E261" s="54">
        <v>4.0</v>
      </c>
      <c r="F261" s="54">
        <v>10.0</v>
      </c>
      <c r="G261" s="54">
        <v>0.0</v>
      </c>
      <c r="H261" s="54">
        <v>0.0</v>
      </c>
      <c r="I261" s="54">
        <v>0.0</v>
      </c>
      <c r="J261" s="54">
        <v>0.0</v>
      </c>
      <c r="K261" s="54">
        <v>2.0</v>
      </c>
      <c r="L261" s="54">
        <v>4.0</v>
      </c>
      <c r="M261" s="55" t="str">
        <f t="shared" si="4"/>
        <v>http://www.thebureauinvestigates.com/2011/08/10/obama-2011-strikes/#Ob209</v>
      </c>
      <c r="N261" s="54"/>
      <c r="O261" s="50" t="s">
        <v>724</v>
      </c>
    </row>
    <row r="262" ht="31.5" customHeight="1">
      <c r="A262" s="50" t="s">
        <v>725</v>
      </c>
      <c r="B262" s="51">
        <v>40679.0</v>
      </c>
      <c r="C262" s="52" t="s">
        <v>726</v>
      </c>
      <c r="D262" s="53" t="s">
        <v>70</v>
      </c>
      <c r="E262" s="54">
        <v>3.0</v>
      </c>
      <c r="F262" s="54">
        <v>6.0</v>
      </c>
      <c r="G262" s="54">
        <v>0.0</v>
      </c>
      <c r="H262" s="54">
        <v>0.0</v>
      </c>
      <c r="I262" s="54">
        <v>0.0</v>
      </c>
      <c r="J262" s="54">
        <v>0.0</v>
      </c>
      <c r="K262" s="54">
        <v>0.0</v>
      </c>
      <c r="L262" s="54">
        <v>0.0</v>
      </c>
      <c r="M262" s="55" t="str">
        <f t="shared" si="4"/>
        <v>http://www.thebureauinvestigates.com/2011/08/10/obama-2011-strikes/#Ob210</v>
      </c>
      <c r="N262" s="54"/>
      <c r="O262" s="50" t="s">
        <v>727</v>
      </c>
    </row>
    <row r="263" ht="31.5" customHeight="1">
      <c r="A263" s="50" t="s">
        <v>728</v>
      </c>
      <c r="B263" s="51">
        <v>40683.0</v>
      </c>
      <c r="C263" s="52" t="s">
        <v>354</v>
      </c>
      <c r="D263" s="53" t="s">
        <v>70</v>
      </c>
      <c r="E263" s="54">
        <v>4.0</v>
      </c>
      <c r="F263" s="54">
        <v>6.0</v>
      </c>
      <c r="G263" s="54">
        <v>0.0</v>
      </c>
      <c r="H263" s="54">
        <v>0.0</v>
      </c>
      <c r="I263" s="54">
        <v>0.0</v>
      </c>
      <c r="J263" s="54">
        <v>0.0</v>
      </c>
      <c r="K263" s="54">
        <v>0.0</v>
      </c>
      <c r="L263" s="54">
        <v>0.0</v>
      </c>
      <c r="M263" s="55" t="str">
        <f t="shared" si="4"/>
        <v>http://www.thebureauinvestigates.com/2011/08/10/obama-2011-strikes/#Ob211</v>
      </c>
      <c r="N263" s="54"/>
      <c r="O263" s="50" t="s">
        <v>729</v>
      </c>
    </row>
    <row r="264" ht="31.5" customHeight="1">
      <c r="A264" s="50" t="s">
        <v>730</v>
      </c>
      <c r="B264" s="51">
        <v>40686.0</v>
      </c>
      <c r="C264" s="52" t="s">
        <v>102</v>
      </c>
      <c r="D264" s="53" t="s">
        <v>70</v>
      </c>
      <c r="E264" s="54">
        <v>4.0</v>
      </c>
      <c r="F264" s="54">
        <v>7.0</v>
      </c>
      <c r="G264" s="54">
        <v>0.0</v>
      </c>
      <c r="H264" s="54">
        <v>0.0</v>
      </c>
      <c r="I264" s="54">
        <v>0.0</v>
      </c>
      <c r="J264" s="54">
        <v>0.0</v>
      </c>
      <c r="K264" s="54">
        <v>2.0</v>
      </c>
      <c r="L264" s="54">
        <v>2.0</v>
      </c>
      <c r="M264" s="55" t="str">
        <f t="shared" si="4"/>
        <v>http://www.thebureauinvestigates.com/2011/08/10/obama-2011-strikes/#Ob212</v>
      </c>
      <c r="N264" s="54"/>
      <c r="O264" s="50" t="s">
        <v>731</v>
      </c>
    </row>
    <row r="265" ht="31.5" customHeight="1">
      <c r="A265" s="50" t="s">
        <v>732</v>
      </c>
      <c r="B265" s="51">
        <v>40697.0</v>
      </c>
      <c r="C265" s="52" t="s">
        <v>733</v>
      </c>
      <c r="D265" s="53" t="s">
        <v>65</v>
      </c>
      <c r="E265" s="54">
        <v>5.0</v>
      </c>
      <c r="F265" s="54">
        <v>12.0</v>
      </c>
      <c r="G265" s="54">
        <v>0.0</v>
      </c>
      <c r="H265" s="54">
        <v>0.0</v>
      </c>
      <c r="I265" s="54">
        <v>0.0</v>
      </c>
      <c r="J265" s="54">
        <v>0.0</v>
      </c>
      <c r="K265" s="54">
        <v>1.0</v>
      </c>
      <c r="L265" s="54">
        <v>3.0</v>
      </c>
      <c r="M265" s="55" t="str">
        <f t="shared" si="4"/>
        <v>http://www.thebureauinvestigates.com/2011/08/10/obama-2011-strikes/#Ob213</v>
      </c>
      <c r="N265" s="54"/>
      <c r="O265" s="50" t="s">
        <v>734</v>
      </c>
    </row>
    <row r="266" ht="31.5" customHeight="1">
      <c r="A266" s="50" t="s">
        <v>735</v>
      </c>
      <c r="B266" s="51">
        <v>40700.0</v>
      </c>
      <c r="C266" s="52" t="s">
        <v>736</v>
      </c>
      <c r="D266" s="53" t="s">
        <v>65</v>
      </c>
      <c r="E266" s="54">
        <v>7.0</v>
      </c>
      <c r="F266" s="54">
        <v>9.0</v>
      </c>
      <c r="G266" s="54">
        <v>0.0</v>
      </c>
      <c r="H266" s="54">
        <v>0.0</v>
      </c>
      <c r="I266" s="54">
        <v>0.0</v>
      </c>
      <c r="J266" s="54">
        <v>0.0</v>
      </c>
      <c r="K266" s="54">
        <v>2.0</v>
      </c>
      <c r="L266" s="54">
        <v>2.0</v>
      </c>
      <c r="M266" s="55" t="str">
        <f t="shared" si="4"/>
        <v>http://www.thebureauinvestigates.com/2011/08/10/obama-2011-strikes/#Ob214</v>
      </c>
      <c r="N266" s="54"/>
      <c r="O266" s="50" t="s">
        <v>737</v>
      </c>
    </row>
    <row r="267" ht="31.5" customHeight="1">
      <c r="A267" s="50" t="s">
        <v>738</v>
      </c>
      <c r="B267" s="51">
        <v>40700.0</v>
      </c>
      <c r="C267" s="52" t="s">
        <v>739</v>
      </c>
      <c r="D267" s="53" t="s">
        <v>65</v>
      </c>
      <c r="E267" s="54">
        <v>8.0</v>
      </c>
      <c r="F267" s="54">
        <v>10.0</v>
      </c>
      <c r="G267" s="54">
        <v>0.0</v>
      </c>
      <c r="H267" s="54">
        <v>7.0</v>
      </c>
      <c r="I267" s="54">
        <v>0.0</v>
      </c>
      <c r="J267" s="54">
        <v>0.0</v>
      </c>
      <c r="K267" s="54">
        <v>3.0</v>
      </c>
      <c r="L267" s="54">
        <v>3.0</v>
      </c>
      <c r="M267" s="55" t="str">
        <f t="shared" si="4"/>
        <v>http://www.thebureauinvestigates.com/2011/08/10/obama-2011-strikes/#Ob215</v>
      </c>
      <c r="N267" s="54"/>
      <c r="O267" s="50" t="s">
        <v>740</v>
      </c>
    </row>
    <row r="268" ht="31.5" customHeight="1">
      <c r="A268" s="50" t="s">
        <v>741</v>
      </c>
      <c r="B268" s="51">
        <v>40700.0</v>
      </c>
      <c r="C268" s="52" t="s">
        <v>742</v>
      </c>
      <c r="D268" s="53" t="s">
        <v>65</v>
      </c>
      <c r="E268" s="54">
        <v>3.0</v>
      </c>
      <c r="F268" s="54">
        <v>5.0</v>
      </c>
      <c r="G268" s="54">
        <v>0.0</v>
      </c>
      <c r="H268" s="54">
        <v>0.0</v>
      </c>
      <c r="I268" s="54">
        <v>0.0</v>
      </c>
      <c r="J268" s="54">
        <v>0.0</v>
      </c>
      <c r="K268" s="54">
        <v>0.0</v>
      </c>
      <c r="L268" s="54">
        <v>0.0</v>
      </c>
      <c r="M268" s="55" t="str">
        <f t="shared" si="4"/>
        <v>http://www.thebureauinvestigates.com/2011/08/10/obama-2011-strikes/#Ob216</v>
      </c>
      <c r="N268" s="54"/>
      <c r="O268" s="50" t="s">
        <v>743</v>
      </c>
    </row>
    <row r="269" ht="31.5" customHeight="1">
      <c r="A269" s="50" t="s">
        <v>744</v>
      </c>
      <c r="B269" s="51">
        <v>40702.0</v>
      </c>
      <c r="C269" s="52" t="s">
        <v>745</v>
      </c>
      <c r="D269" s="53" t="s">
        <v>65</v>
      </c>
      <c r="E269" s="54">
        <v>18.0</v>
      </c>
      <c r="F269" s="54">
        <v>23.0</v>
      </c>
      <c r="G269" s="54">
        <v>0.0</v>
      </c>
      <c r="H269" s="54">
        <v>0.0</v>
      </c>
      <c r="I269" s="54">
        <v>0.0</v>
      </c>
      <c r="J269" s="54">
        <v>0.0</v>
      </c>
      <c r="K269" s="54">
        <v>6.0</v>
      </c>
      <c r="L269" s="54">
        <v>6.0</v>
      </c>
      <c r="M269" s="55" t="str">
        <f t="shared" si="4"/>
        <v>http://www.thebureauinvestigates.com/2011/08/10/obama-2011-strikes/#Ob217</v>
      </c>
      <c r="N269" s="54"/>
      <c r="O269" s="50" t="s">
        <v>746</v>
      </c>
    </row>
    <row r="270" ht="31.5" customHeight="1">
      <c r="A270" s="50" t="s">
        <v>747</v>
      </c>
      <c r="B270" s="51">
        <v>40702.0</v>
      </c>
      <c r="C270" s="52" t="s">
        <v>748</v>
      </c>
      <c r="D270" s="53" t="s">
        <v>65</v>
      </c>
      <c r="E270" s="54">
        <v>4.0</v>
      </c>
      <c r="F270" s="54">
        <v>4.0</v>
      </c>
      <c r="G270" s="54">
        <v>0.0</v>
      </c>
      <c r="H270" s="54">
        <v>0.0</v>
      </c>
      <c r="I270" s="54">
        <v>0.0</v>
      </c>
      <c r="J270" s="54">
        <v>0.0</v>
      </c>
      <c r="K270" s="54">
        <v>0.0</v>
      </c>
      <c r="L270" s="54">
        <v>0.0</v>
      </c>
      <c r="M270" s="55" t="str">
        <f t="shared" si="4"/>
        <v>http://www.thebureauinvestigates.com/2011/08/10/obama-2011-strikes/#Ob218</v>
      </c>
      <c r="N270" s="54"/>
      <c r="O270" s="50" t="s">
        <v>749</v>
      </c>
    </row>
    <row r="271" ht="31.5" customHeight="1">
      <c r="A271" s="50" t="s">
        <v>750</v>
      </c>
      <c r="B271" s="51">
        <v>40709.0</v>
      </c>
      <c r="C271" s="52" t="s">
        <v>64</v>
      </c>
      <c r="D271" s="53" t="s">
        <v>65</v>
      </c>
      <c r="E271" s="54">
        <v>2.0</v>
      </c>
      <c r="F271" s="54">
        <v>10.0</v>
      </c>
      <c r="G271" s="54">
        <v>0.0</v>
      </c>
      <c r="H271" s="54">
        <v>0.0</v>
      </c>
      <c r="I271" s="54">
        <v>0.0</v>
      </c>
      <c r="J271" s="54">
        <v>0.0</v>
      </c>
      <c r="K271" s="54">
        <v>2.0</v>
      </c>
      <c r="L271" s="54">
        <v>2.0</v>
      </c>
      <c r="M271" s="55" t="str">
        <f t="shared" si="4"/>
        <v>http://www.thebureauinvestigates.com/2011/08/10/obama-2011-strikes/#Ob219</v>
      </c>
      <c r="N271" s="54"/>
      <c r="O271" s="50" t="s">
        <v>751</v>
      </c>
    </row>
    <row r="272" ht="31.5" customHeight="1">
      <c r="A272" s="50" t="s">
        <v>752</v>
      </c>
      <c r="B272" s="51">
        <v>40709.0</v>
      </c>
      <c r="C272" s="52" t="s">
        <v>753</v>
      </c>
      <c r="D272" s="53" t="s">
        <v>65</v>
      </c>
      <c r="E272" s="54">
        <v>0.0</v>
      </c>
      <c r="F272" s="54">
        <v>0.0</v>
      </c>
      <c r="G272" s="54">
        <v>0.0</v>
      </c>
      <c r="H272" s="54">
        <v>0.0</v>
      </c>
      <c r="I272" s="54">
        <v>0.0</v>
      </c>
      <c r="J272" s="54">
        <v>0.0</v>
      </c>
      <c r="K272" s="54">
        <v>0.0</v>
      </c>
      <c r="L272" s="54">
        <v>0.0</v>
      </c>
      <c r="M272" s="55" t="str">
        <f t="shared" si="4"/>
        <v>http://www.thebureauinvestigates.com/2011/08/10/obama-2011-strikes/#Ob220</v>
      </c>
      <c r="N272" s="54"/>
      <c r="O272" s="50" t="s">
        <v>754</v>
      </c>
    </row>
    <row r="273" ht="31.5" customHeight="1">
      <c r="A273" s="50" t="s">
        <v>755</v>
      </c>
      <c r="B273" s="51">
        <v>40709.0</v>
      </c>
      <c r="C273" s="52" t="s">
        <v>102</v>
      </c>
      <c r="D273" s="53" t="s">
        <v>70</v>
      </c>
      <c r="E273" s="54">
        <v>5.0</v>
      </c>
      <c r="F273" s="54">
        <v>6.0</v>
      </c>
      <c r="G273" s="54">
        <v>5.0</v>
      </c>
      <c r="H273" s="54">
        <v>6.0</v>
      </c>
      <c r="I273" s="54">
        <v>0.0</v>
      </c>
      <c r="J273" s="54">
        <v>0.0</v>
      </c>
      <c r="K273" s="54">
        <v>0.0</v>
      </c>
      <c r="L273" s="54">
        <v>0.0</v>
      </c>
      <c r="M273" s="55" t="str">
        <f t="shared" si="4"/>
        <v>http://www.thebureauinvestigates.com/2011/08/10/obama-2011-strikes/#Ob221</v>
      </c>
      <c r="N273" s="54"/>
      <c r="O273" s="50" t="s">
        <v>756</v>
      </c>
    </row>
    <row r="274" ht="31.5" customHeight="1">
      <c r="A274" s="50" t="s">
        <v>757</v>
      </c>
      <c r="B274" s="51">
        <v>40714.0</v>
      </c>
      <c r="C274" s="52" t="s">
        <v>758</v>
      </c>
      <c r="D274" s="53" t="s">
        <v>222</v>
      </c>
      <c r="E274" s="54">
        <v>5.0</v>
      </c>
      <c r="F274" s="54">
        <v>7.0</v>
      </c>
      <c r="G274" s="54">
        <v>2.0</v>
      </c>
      <c r="H274" s="54">
        <v>7.0</v>
      </c>
      <c r="I274" s="54">
        <v>0.0</v>
      </c>
      <c r="J274" s="54">
        <v>0.0</v>
      </c>
      <c r="K274" s="54">
        <v>0.0</v>
      </c>
      <c r="L274" s="54">
        <v>3.0</v>
      </c>
      <c r="M274" s="55" t="str">
        <f t="shared" si="4"/>
        <v>http://www.thebureauinvestigates.com/2011/08/10/obama-2011-strikes/#Ob222</v>
      </c>
      <c r="N274" s="54"/>
      <c r="O274" s="50" t="s">
        <v>759</v>
      </c>
    </row>
    <row r="275" ht="31.5" customHeight="1">
      <c r="A275" s="50" t="s">
        <v>760</v>
      </c>
      <c r="B275" s="51">
        <v>40714.0</v>
      </c>
      <c r="C275" s="52" t="s">
        <v>761</v>
      </c>
      <c r="D275" s="53" t="s">
        <v>222</v>
      </c>
      <c r="E275" s="54">
        <v>2.0</v>
      </c>
      <c r="F275" s="54">
        <v>5.0</v>
      </c>
      <c r="G275" s="54">
        <v>0.0</v>
      </c>
      <c r="H275" s="54">
        <v>0.0</v>
      </c>
      <c r="I275" s="54">
        <v>0.0</v>
      </c>
      <c r="J275" s="54">
        <v>0.0</v>
      </c>
      <c r="K275" s="54">
        <v>0.0</v>
      </c>
      <c r="L275" s="54">
        <v>0.0</v>
      </c>
      <c r="M275" s="55" t="str">
        <f t="shared" si="4"/>
        <v>http://www.thebureauinvestigates.com/2011/08/10/obama-2011-strikes/#Ob223</v>
      </c>
      <c r="N275" s="54"/>
      <c r="O275" s="50" t="s">
        <v>762</v>
      </c>
    </row>
    <row r="276" ht="31.5" customHeight="1">
      <c r="A276" s="50" t="s">
        <v>763</v>
      </c>
      <c r="B276" s="51">
        <v>40721.0</v>
      </c>
      <c r="C276" s="52" t="s">
        <v>748</v>
      </c>
      <c r="D276" s="53" t="s">
        <v>65</v>
      </c>
      <c r="E276" s="54">
        <v>6.0</v>
      </c>
      <c r="F276" s="54">
        <v>12.0</v>
      </c>
      <c r="G276" s="54">
        <v>0.0</v>
      </c>
      <c r="H276" s="54">
        <v>0.0</v>
      </c>
      <c r="I276" s="54">
        <v>0.0</v>
      </c>
      <c r="J276" s="54">
        <v>0.0</v>
      </c>
      <c r="K276" s="54">
        <v>0.0</v>
      </c>
      <c r="L276" s="54">
        <v>0.0</v>
      </c>
      <c r="M276" s="55" t="str">
        <f t="shared" si="4"/>
        <v>http://www.thebureauinvestigates.com/2011/08/10/obama-2011-strikes/#Ob224</v>
      </c>
      <c r="N276" s="54"/>
      <c r="O276" s="50" t="s">
        <v>764</v>
      </c>
    </row>
    <row r="277" ht="31.5" customHeight="1">
      <c r="A277" s="50" t="s">
        <v>765</v>
      </c>
      <c r="B277" s="51">
        <v>40721.0</v>
      </c>
      <c r="C277" s="52" t="s">
        <v>766</v>
      </c>
      <c r="D277" s="53" t="s">
        <v>65</v>
      </c>
      <c r="E277" s="54">
        <v>12.0</v>
      </c>
      <c r="F277" s="54">
        <v>21.0</v>
      </c>
      <c r="G277" s="54">
        <v>0.0</v>
      </c>
      <c r="H277" s="54">
        <v>20.0</v>
      </c>
      <c r="I277" s="54">
        <v>0.0</v>
      </c>
      <c r="J277" s="54">
        <v>0.0</v>
      </c>
      <c r="K277" s="54">
        <v>2.0</v>
      </c>
      <c r="L277" s="54">
        <v>2.0</v>
      </c>
      <c r="M277" s="55" t="str">
        <f t="shared" si="4"/>
        <v>http://www.thebureauinvestigates.com/2011/08/10/obama-2011-strikes/#Ob225</v>
      </c>
      <c r="N277" s="54"/>
      <c r="O277" s="50" t="s">
        <v>767</v>
      </c>
    </row>
    <row r="278" ht="31.5" customHeight="1">
      <c r="A278" s="50" t="s">
        <v>768</v>
      </c>
      <c r="B278" s="51">
        <v>40729.0</v>
      </c>
      <c r="C278" s="52" t="s">
        <v>102</v>
      </c>
      <c r="D278" s="53" t="s">
        <v>70</v>
      </c>
      <c r="E278" s="54">
        <v>4.0</v>
      </c>
      <c r="F278" s="54">
        <v>6.0</v>
      </c>
      <c r="G278" s="54">
        <v>0.0</v>
      </c>
      <c r="H278" s="54">
        <v>3.0</v>
      </c>
      <c r="I278" s="54">
        <v>0.0</v>
      </c>
      <c r="J278" s="54">
        <v>2.0</v>
      </c>
      <c r="K278" s="54">
        <v>5.0</v>
      </c>
      <c r="L278" s="54">
        <v>5.0</v>
      </c>
      <c r="M278" s="55" t="str">
        <f t="shared" si="4"/>
        <v>http://www.thebureauinvestigates.com/2011/08/10/obama-2011-strikes/#Ob226</v>
      </c>
      <c r="N278" s="54"/>
      <c r="O278" s="50" t="s">
        <v>769</v>
      </c>
    </row>
    <row r="279" ht="31.5" customHeight="1">
      <c r="A279" s="50" t="s">
        <v>770</v>
      </c>
      <c r="B279" s="51">
        <v>40735.0</v>
      </c>
      <c r="C279" s="52" t="s">
        <v>140</v>
      </c>
      <c r="D279" s="53" t="s">
        <v>70</v>
      </c>
      <c r="E279" s="54">
        <v>4.0</v>
      </c>
      <c r="F279" s="54">
        <v>12.0</v>
      </c>
      <c r="G279" s="54">
        <v>0.0</v>
      </c>
      <c r="H279" s="54">
        <v>0.0</v>
      </c>
      <c r="I279" s="54">
        <v>0.0</v>
      </c>
      <c r="J279" s="54">
        <v>0.0</v>
      </c>
      <c r="K279" s="54">
        <v>2.0</v>
      </c>
      <c r="L279" s="54">
        <v>2.0</v>
      </c>
      <c r="M279" s="55" t="str">
        <f t="shared" si="4"/>
        <v>http://www.thebureauinvestigates.com/2011/08/10/obama-2011-strikes/#Ob227</v>
      </c>
      <c r="N279" s="54"/>
      <c r="O279" s="50" t="s">
        <v>771</v>
      </c>
    </row>
    <row r="280" ht="31.5" customHeight="1">
      <c r="A280" s="50" t="s">
        <v>772</v>
      </c>
      <c r="B280" s="51">
        <v>40736.0</v>
      </c>
      <c r="C280" s="52" t="s">
        <v>140</v>
      </c>
      <c r="D280" s="53" t="s">
        <v>70</v>
      </c>
      <c r="E280" s="54">
        <v>12.0</v>
      </c>
      <c r="F280" s="54">
        <v>25.0</v>
      </c>
      <c r="G280" s="54">
        <v>0.0</v>
      </c>
      <c r="H280" s="54">
        <v>0.0</v>
      </c>
      <c r="I280" s="54">
        <v>0.0</v>
      </c>
      <c r="J280" s="54">
        <v>0.0</v>
      </c>
      <c r="K280" s="54">
        <v>0.0</v>
      </c>
      <c r="L280" s="54">
        <v>0.0</v>
      </c>
      <c r="M280" s="55" t="str">
        <f t="shared" si="4"/>
        <v>http://www.thebureauinvestigates.com/2011/08/10/obama-2011-strikes/#Ob228</v>
      </c>
      <c r="N280" s="54"/>
      <c r="O280" s="50" t="s">
        <v>773</v>
      </c>
    </row>
    <row r="281" ht="31.5" customHeight="1">
      <c r="A281" s="50" t="s">
        <v>774</v>
      </c>
      <c r="B281" s="51">
        <v>40736.0</v>
      </c>
      <c r="C281" s="52" t="s">
        <v>775</v>
      </c>
      <c r="D281" s="53" t="s">
        <v>65</v>
      </c>
      <c r="E281" s="54">
        <v>5.0</v>
      </c>
      <c r="F281" s="54">
        <v>13.0</v>
      </c>
      <c r="G281" s="54">
        <v>0.0</v>
      </c>
      <c r="H281" s="54">
        <v>0.0</v>
      </c>
      <c r="I281" s="54">
        <v>0.0</v>
      </c>
      <c r="J281" s="54">
        <v>0.0</v>
      </c>
      <c r="K281" s="54">
        <v>3.0</v>
      </c>
      <c r="L281" s="54">
        <v>5.0</v>
      </c>
      <c r="M281" s="55" t="str">
        <f t="shared" si="4"/>
        <v>http://www.thebureauinvestigates.com/2011/08/10/obama-2011-strikes/#Ob229</v>
      </c>
      <c r="N281" s="54"/>
      <c r="O281" s="50" t="s">
        <v>776</v>
      </c>
    </row>
    <row r="282" ht="31.5" customHeight="1">
      <c r="A282" s="50" t="s">
        <v>777</v>
      </c>
      <c r="B282" s="51">
        <v>40736.0</v>
      </c>
      <c r="C282" s="52" t="s">
        <v>154</v>
      </c>
      <c r="D282" s="53" t="s">
        <v>70</v>
      </c>
      <c r="E282" s="54">
        <v>13.0</v>
      </c>
      <c r="F282" s="54">
        <v>15.0</v>
      </c>
      <c r="G282" s="54">
        <v>0.0</v>
      </c>
      <c r="H282" s="54">
        <v>4.0</v>
      </c>
      <c r="I282" s="54">
        <v>0.0</v>
      </c>
      <c r="J282" s="54">
        <v>0.0</v>
      </c>
      <c r="K282" s="54">
        <v>0.0</v>
      </c>
      <c r="L282" s="54">
        <v>0.0</v>
      </c>
      <c r="M282" s="55" t="str">
        <f t="shared" si="4"/>
        <v>http://www.thebureauinvestigates.com/2011/08/10/obama-2011-strikes/#Ob230</v>
      </c>
      <c r="N282" s="54"/>
      <c r="O282" s="50" t="s">
        <v>778</v>
      </c>
    </row>
    <row r="283" ht="31.5" customHeight="1">
      <c r="A283" s="50" t="s">
        <v>779</v>
      </c>
      <c r="B283" s="51">
        <v>40736.0</v>
      </c>
      <c r="C283" s="52" t="s">
        <v>154</v>
      </c>
      <c r="D283" s="53" t="s">
        <v>70</v>
      </c>
      <c r="E283" s="54">
        <v>1.0</v>
      </c>
      <c r="F283" s="54">
        <v>9.0</v>
      </c>
      <c r="G283" s="54">
        <v>1.0</v>
      </c>
      <c r="H283" s="54">
        <v>1.0</v>
      </c>
      <c r="I283" s="54">
        <v>0.0</v>
      </c>
      <c r="J283" s="54">
        <v>0.0</v>
      </c>
      <c r="K283" s="54">
        <v>3.0</v>
      </c>
      <c r="L283" s="54">
        <v>5.0</v>
      </c>
      <c r="M283" s="55" t="str">
        <f t="shared" si="4"/>
        <v>http://www.thebureauinvestigates.com/2011/08/10/obama-2011-strikes/#Ob231</v>
      </c>
      <c r="N283" s="54"/>
      <c r="O283" s="50" t="s">
        <v>780</v>
      </c>
    </row>
    <row r="284" ht="31.5" customHeight="1">
      <c r="A284" s="50" t="s">
        <v>781</v>
      </c>
      <c r="B284" s="51">
        <v>40744.0</v>
      </c>
      <c r="C284" s="52" t="s">
        <v>102</v>
      </c>
      <c r="D284" s="53" t="s">
        <v>70</v>
      </c>
      <c r="E284" s="54">
        <v>4.0</v>
      </c>
      <c r="F284" s="54">
        <v>4.0</v>
      </c>
      <c r="G284" s="54">
        <v>0.0</v>
      </c>
      <c r="H284" s="54">
        <v>0.0</v>
      </c>
      <c r="I284" s="54">
        <v>0.0</v>
      </c>
      <c r="J284" s="54">
        <v>0.0</v>
      </c>
      <c r="K284" s="54">
        <v>2.0</v>
      </c>
      <c r="L284" s="54">
        <v>2.0</v>
      </c>
      <c r="M284" s="55" t="str">
        <f t="shared" si="4"/>
        <v>http://www.thebureauinvestigates.com/2011/08/10/obama-2011-strikes/#Ob232</v>
      </c>
      <c r="N284" s="54"/>
      <c r="O284" s="50" t="s">
        <v>782</v>
      </c>
    </row>
    <row r="285" ht="31.5" customHeight="1">
      <c r="A285" s="50" t="s">
        <v>783</v>
      </c>
      <c r="B285" s="51">
        <v>40756.0</v>
      </c>
      <c r="C285" s="52" t="s">
        <v>105</v>
      </c>
      <c r="D285" s="53" t="s">
        <v>65</v>
      </c>
      <c r="E285" s="54">
        <v>3.0</v>
      </c>
      <c r="F285" s="54">
        <v>6.0</v>
      </c>
      <c r="G285" s="54">
        <v>0.0</v>
      </c>
      <c r="H285" s="54">
        <v>6.0</v>
      </c>
      <c r="I285" s="54">
        <v>0.0</v>
      </c>
      <c r="J285" s="54">
        <v>0.0</v>
      </c>
      <c r="K285" s="54">
        <v>2.0</v>
      </c>
      <c r="L285" s="54">
        <v>7.0</v>
      </c>
      <c r="M285" s="55" t="str">
        <f t="shared" si="4"/>
        <v>http://www.thebureauinvestigates.com/2011/08/10/obama-2011-strikes/#Ob233</v>
      </c>
      <c r="N285" s="54"/>
      <c r="O285" s="50" t="s">
        <v>784</v>
      </c>
    </row>
    <row r="286" ht="31.5" customHeight="1">
      <c r="A286" s="50" t="s">
        <v>785</v>
      </c>
      <c r="B286" s="51">
        <v>40757.0</v>
      </c>
      <c r="C286" s="52" t="s">
        <v>478</v>
      </c>
      <c r="D286" s="53" t="s">
        <v>70</v>
      </c>
      <c r="E286" s="54">
        <v>3.0</v>
      </c>
      <c r="F286" s="54">
        <v>4.0</v>
      </c>
      <c r="G286" s="54">
        <v>0.0</v>
      </c>
      <c r="H286" s="54">
        <v>0.0</v>
      </c>
      <c r="I286" s="54">
        <v>0.0</v>
      </c>
      <c r="J286" s="54">
        <v>0.0</v>
      </c>
      <c r="K286" s="54">
        <v>0.0</v>
      </c>
      <c r="L286" s="54">
        <v>0.0</v>
      </c>
      <c r="M286" s="55" t="str">
        <f t="shared" si="4"/>
        <v>http://www.thebureauinvestigates.com/2011/08/10/obama-2011-strikes/#Ob234</v>
      </c>
      <c r="N286" s="54"/>
      <c r="O286" s="50" t="s">
        <v>786</v>
      </c>
    </row>
    <row r="287" ht="31.5" customHeight="1">
      <c r="A287" s="50" t="s">
        <v>787</v>
      </c>
      <c r="B287" s="51">
        <v>40765.0</v>
      </c>
      <c r="C287" s="52" t="s">
        <v>131</v>
      </c>
      <c r="D287" s="53" t="s">
        <v>70</v>
      </c>
      <c r="E287" s="54">
        <v>8.0</v>
      </c>
      <c r="F287" s="54">
        <v>25.0</v>
      </c>
      <c r="G287" s="54">
        <v>0.0</v>
      </c>
      <c r="H287" s="54">
        <v>0.0</v>
      </c>
      <c r="I287" s="54">
        <v>0.0</v>
      </c>
      <c r="J287" s="54">
        <v>0.0</v>
      </c>
      <c r="K287" s="54">
        <v>3.0</v>
      </c>
      <c r="L287" s="54">
        <v>8.0</v>
      </c>
      <c r="M287" s="55" t="str">
        <f t="shared" si="4"/>
        <v>http://www.thebureauinvestigates.com/2011/08/10/obama-2011-strikes/#Ob235</v>
      </c>
      <c r="N287" s="54"/>
      <c r="O287" s="50" t="s">
        <v>788</v>
      </c>
    </row>
    <row r="288" ht="31.5" customHeight="1">
      <c r="A288" s="50" t="s">
        <v>789</v>
      </c>
      <c r="B288" s="51">
        <v>40771.0</v>
      </c>
      <c r="C288" s="52" t="s">
        <v>131</v>
      </c>
      <c r="D288" s="53" t="s">
        <v>70</v>
      </c>
      <c r="E288" s="54">
        <v>2.0</v>
      </c>
      <c r="F288" s="54">
        <v>7.0</v>
      </c>
      <c r="G288" s="54">
        <v>3.0</v>
      </c>
      <c r="H288" s="54">
        <v>4.0</v>
      </c>
      <c r="I288" s="54">
        <v>1.0</v>
      </c>
      <c r="J288" s="54">
        <v>1.0</v>
      </c>
      <c r="K288" s="54">
        <v>2.0</v>
      </c>
      <c r="L288" s="54">
        <v>2.0</v>
      </c>
      <c r="M288" s="55" t="str">
        <f t="shared" si="4"/>
        <v>http://www.thebureauinvestigates.com/2011/08/10/obama-2011-strikes/#Ob236</v>
      </c>
      <c r="N288" s="54"/>
      <c r="O288" s="50" t="s">
        <v>790</v>
      </c>
    </row>
    <row r="289" ht="31.5" customHeight="1">
      <c r="A289" s="50" t="s">
        <v>791</v>
      </c>
      <c r="B289" s="51">
        <v>40774.0</v>
      </c>
      <c r="C289" s="52" t="s">
        <v>204</v>
      </c>
      <c r="D289" s="53" t="s">
        <v>65</v>
      </c>
      <c r="E289" s="54">
        <v>3.0</v>
      </c>
      <c r="F289" s="54">
        <v>4.0</v>
      </c>
      <c r="G289" s="54">
        <v>0.0</v>
      </c>
      <c r="H289" s="54">
        <v>0.0</v>
      </c>
      <c r="I289" s="54">
        <v>0.0</v>
      </c>
      <c r="J289" s="54">
        <v>0.0</v>
      </c>
      <c r="K289" s="54">
        <v>2.0</v>
      </c>
      <c r="L289" s="54">
        <v>2.0</v>
      </c>
      <c r="M289" s="55" t="str">
        <f t="shared" si="4"/>
        <v>http://www.thebureauinvestigates.com/2011/08/10/obama-2011-strikes/#Ob237</v>
      </c>
      <c r="N289" s="54"/>
      <c r="O289" s="50" t="s">
        <v>792</v>
      </c>
    </row>
    <row r="290" ht="31.5" customHeight="1">
      <c r="A290" s="50" t="s">
        <v>793</v>
      </c>
      <c r="B290" s="51">
        <v>40777.0</v>
      </c>
      <c r="C290" s="52" t="s">
        <v>794</v>
      </c>
      <c r="D290" s="53" t="s">
        <v>70</v>
      </c>
      <c r="E290" s="54">
        <v>3.0</v>
      </c>
      <c r="F290" s="54">
        <v>7.0</v>
      </c>
      <c r="G290" s="54">
        <v>0.0</v>
      </c>
      <c r="H290" s="54">
        <v>4.0</v>
      </c>
      <c r="I290" s="54">
        <v>0.0</v>
      </c>
      <c r="J290" s="54">
        <v>0.0</v>
      </c>
      <c r="K290" s="54">
        <v>3.0</v>
      </c>
      <c r="L290" s="54">
        <v>3.0</v>
      </c>
      <c r="M290" s="55" t="str">
        <f t="shared" si="4"/>
        <v>http://www.thebureauinvestigates.com/2011/08/10/obama-2011-strikes/#Ob238</v>
      </c>
      <c r="N290" s="54"/>
      <c r="O290" s="50" t="s">
        <v>795</v>
      </c>
    </row>
    <row r="291" ht="31.5" customHeight="1">
      <c r="A291" s="50" t="s">
        <v>796</v>
      </c>
      <c r="B291" s="51">
        <v>40797.0</v>
      </c>
      <c r="C291" s="52" t="s">
        <v>797</v>
      </c>
      <c r="D291" s="53" t="s">
        <v>70</v>
      </c>
      <c r="E291" s="54">
        <v>1.0</v>
      </c>
      <c r="F291" s="54">
        <v>5.0</v>
      </c>
      <c r="G291" s="54">
        <v>0.0</v>
      </c>
      <c r="H291" s="54">
        <v>0.0</v>
      </c>
      <c r="I291" s="54">
        <v>0.0</v>
      </c>
      <c r="J291" s="54">
        <v>0.0</v>
      </c>
      <c r="K291" s="54">
        <v>1.0</v>
      </c>
      <c r="L291" s="54">
        <v>3.0</v>
      </c>
      <c r="M291" s="55" t="str">
        <f t="shared" si="4"/>
        <v>http://www.thebureauinvestigates.com/2011/08/10/obama-2011-strikes/#Ob239</v>
      </c>
      <c r="N291" s="54"/>
      <c r="O291" s="50" t="s">
        <v>798</v>
      </c>
    </row>
    <row r="292" ht="31.5" customHeight="1">
      <c r="A292" s="50" t="s">
        <v>799</v>
      </c>
      <c r="B292" s="51">
        <v>40809.0</v>
      </c>
      <c r="C292" s="52" t="s">
        <v>151</v>
      </c>
      <c r="D292" s="53" t="s">
        <v>70</v>
      </c>
      <c r="E292" s="54">
        <v>3.0</v>
      </c>
      <c r="F292" s="54">
        <v>8.0</v>
      </c>
      <c r="G292" s="54">
        <v>0.0</v>
      </c>
      <c r="H292" s="54">
        <v>0.0</v>
      </c>
      <c r="I292" s="54">
        <v>0.0</v>
      </c>
      <c r="J292" s="54">
        <v>0.0</v>
      </c>
      <c r="K292" s="54">
        <v>3.0</v>
      </c>
      <c r="L292" s="54">
        <v>4.0</v>
      </c>
      <c r="M292" s="55" t="str">
        <f t="shared" si="4"/>
        <v>http://www.thebureauinvestigates.com/2011/08/10/obama-2011-strikes/#Ob240</v>
      </c>
      <c r="N292" s="54"/>
      <c r="O292" s="50" t="s">
        <v>800</v>
      </c>
    </row>
    <row r="293" ht="31.5" customHeight="1">
      <c r="A293" s="50" t="s">
        <v>801</v>
      </c>
      <c r="B293" s="51">
        <v>40813.0</v>
      </c>
      <c r="C293" s="52" t="s">
        <v>105</v>
      </c>
      <c r="D293" s="53" t="s">
        <v>65</v>
      </c>
      <c r="E293" s="54">
        <v>0.0</v>
      </c>
      <c r="F293" s="54">
        <v>4.0</v>
      </c>
      <c r="G293" s="54">
        <v>0.0</v>
      </c>
      <c r="H293" s="54">
        <v>0.0</v>
      </c>
      <c r="I293" s="54">
        <v>0.0</v>
      </c>
      <c r="J293" s="54">
        <v>0.0</v>
      </c>
      <c r="K293" s="54">
        <v>0.0</v>
      </c>
      <c r="L293" s="54">
        <v>2.0</v>
      </c>
      <c r="M293" s="55" t="str">
        <f t="shared" si="4"/>
        <v>http://www.thebureauinvestigates.com/2011/08/10/obama-2011-strikes/#Ob241</v>
      </c>
      <c r="N293" s="54"/>
      <c r="O293" s="50" t="s">
        <v>802</v>
      </c>
    </row>
    <row r="294" ht="31.5" customHeight="1">
      <c r="A294" s="50" t="s">
        <v>803</v>
      </c>
      <c r="B294" s="51">
        <v>40816.0</v>
      </c>
      <c r="C294" s="52" t="s">
        <v>804</v>
      </c>
      <c r="D294" s="53" t="s">
        <v>65</v>
      </c>
      <c r="E294" s="54">
        <v>3.0</v>
      </c>
      <c r="F294" s="54">
        <v>4.0</v>
      </c>
      <c r="G294" s="54">
        <v>0.0</v>
      </c>
      <c r="H294" s="54">
        <v>0.0</v>
      </c>
      <c r="I294" s="54">
        <v>0.0</v>
      </c>
      <c r="J294" s="54">
        <v>0.0</v>
      </c>
      <c r="K294" s="54">
        <v>1.0</v>
      </c>
      <c r="L294" s="54">
        <v>5.0</v>
      </c>
      <c r="M294" s="55" t="str">
        <f t="shared" si="4"/>
        <v>http://www.thebureauinvestigates.com/2011/08/10/obama-2011-strikes/#Ob242</v>
      </c>
      <c r="N294" s="54"/>
      <c r="O294" s="50" t="s">
        <v>805</v>
      </c>
    </row>
    <row r="295" ht="31.5" customHeight="1">
      <c r="A295" s="50" t="s">
        <v>806</v>
      </c>
      <c r="B295" s="51">
        <v>40829.0</v>
      </c>
      <c r="C295" s="52" t="s">
        <v>95</v>
      </c>
      <c r="D295" s="53" t="s">
        <v>70</v>
      </c>
      <c r="E295" s="54">
        <v>1.0</v>
      </c>
      <c r="F295" s="54">
        <v>6.0</v>
      </c>
      <c r="G295" s="54">
        <v>0.0</v>
      </c>
      <c r="H295" s="54">
        <v>0.0</v>
      </c>
      <c r="I295" s="54">
        <v>0.0</v>
      </c>
      <c r="J295" s="54">
        <v>0.0</v>
      </c>
      <c r="K295" s="54">
        <v>4.0</v>
      </c>
      <c r="L295" s="54">
        <v>4.0</v>
      </c>
      <c r="M295" s="55" t="str">
        <f t="shared" si="4"/>
        <v>http://www.thebureauinvestigates.com/2011/08/10/obama-2011-strikes/#Ob243</v>
      </c>
      <c r="N295" s="54"/>
      <c r="O295" s="50" t="s">
        <v>807</v>
      </c>
    </row>
    <row r="296" ht="31.5" customHeight="1">
      <c r="A296" s="50" t="s">
        <v>808</v>
      </c>
      <c r="B296" s="51">
        <v>40829.0</v>
      </c>
      <c r="C296" s="52" t="s">
        <v>809</v>
      </c>
      <c r="D296" s="53" t="s">
        <v>65</v>
      </c>
      <c r="E296" s="54">
        <v>3.0</v>
      </c>
      <c r="F296" s="54">
        <v>6.0</v>
      </c>
      <c r="G296" s="54">
        <v>0.0</v>
      </c>
      <c r="H296" s="54">
        <v>0.0</v>
      </c>
      <c r="I296" s="54">
        <v>0.0</v>
      </c>
      <c r="J296" s="54">
        <v>0.0</v>
      </c>
      <c r="K296" s="54">
        <v>3.0</v>
      </c>
      <c r="L296" s="54">
        <v>3.0</v>
      </c>
      <c r="M296" s="55" t="str">
        <f t="shared" si="4"/>
        <v>http://www.thebureauinvestigates.com/2011/08/10/obama-2011-strikes/#Ob244</v>
      </c>
      <c r="N296" s="54"/>
      <c r="O296" s="50" t="s">
        <v>810</v>
      </c>
    </row>
    <row r="297" ht="31.5" customHeight="1">
      <c r="A297" s="50" t="s">
        <v>811</v>
      </c>
      <c r="B297" s="51">
        <v>40830.0</v>
      </c>
      <c r="C297" s="52" t="s">
        <v>95</v>
      </c>
      <c r="D297" s="53" t="s">
        <v>70</v>
      </c>
      <c r="E297" s="54">
        <v>3.0</v>
      </c>
      <c r="F297" s="54">
        <v>6.0</v>
      </c>
      <c r="G297" s="54">
        <v>0.0</v>
      </c>
      <c r="H297" s="54">
        <v>0.0</v>
      </c>
      <c r="I297" s="54">
        <v>0.0</v>
      </c>
      <c r="J297" s="54">
        <v>0.0</v>
      </c>
      <c r="K297" s="54">
        <v>0.0</v>
      </c>
      <c r="L297" s="54">
        <v>0.0</v>
      </c>
      <c r="M297" s="55" t="str">
        <f t="shared" si="4"/>
        <v>http://www.thebureauinvestigates.com/2011/08/10/obama-2011-strikes/#Ob245</v>
      </c>
      <c r="N297" s="54"/>
      <c r="O297" s="50" t="s">
        <v>812</v>
      </c>
    </row>
    <row r="298" ht="31.5" customHeight="1">
      <c r="A298" s="50" t="s">
        <v>813</v>
      </c>
      <c r="B298" s="51">
        <v>40831.0</v>
      </c>
      <c r="C298" s="52" t="s">
        <v>708</v>
      </c>
      <c r="D298" s="53" t="s">
        <v>65</v>
      </c>
      <c r="E298" s="54">
        <v>3.0</v>
      </c>
      <c r="F298" s="54">
        <v>6.0</v>
      </c>
      <c r="G298" s="54">
        <v>0.0</v>
      </c>
      <c r="H298" s="54">
        <v>0.0</v>
      </c>
      <c r="I298" s="54">
        <v>0.0</v>
      </c>
      <c r="J298" s="54">
        <v>0.0</v>
      </c>
      <c r="K298" s="54">
        <v>3.0</v>
      </c>
      <c r="L298" s="54">
        <v>7.0</v>
      </c>
      <c r="M298" s="55" t="str">
        <f t="shared" si="4"/>
        <v>http://www.thebureauinvestigates.com/2011/08/10/obama-2011-strikes/#Ob246</v>
      </c>
      <c r="N298" s="54"/>
      <c r="O298" s="50" t="s">
        <v>814</v>
      </c>
    </row>
    <row r="299" ht="31.5" customHeight="1">
      <c r="A299" s="50" t="s">
        <v>815</v>
      </c>
      <c r="B299" s="51">
        <v>40842.0</v>
      </c>
      <c r="C299" s="52" t="s">
        <v>816</v>
      </c>
      <c r="D299" s="53" t="s">
        <v>65</v>
      </c>
      <c r="E299" s="54">
        <v>13.0</v>
      </c>
      <c r="F299" s="54">
        <v>22.0</v>
      </c>
      <c r="G299" s="54">
        <v>0.0</v>
      </c>
      <c r="H299" s="54">
        <v>0.0</v>
      </c>
      <c r="I299" s="54">
        <v>0.0</v>
      </c>
      <c r="J299" s="54">
        <v>0.0</v>
      </c>
      <c r="K299" s="54">
        <v>6.0</v>
      </c>
      <c r="L299" s="54">
        <v>6.0</v>
      </c>
      <c r="M299" s="55" t="str">
        <f t="shared" si="4"/>
        <v>http://www.thebureauinvestigates.com/2011/08/10/obama-2011-strikes/#Ob247</v>
      </c>
      <c r="N299" s="54"/>
      <c r="O299" s="50" t="s">
        <v>817</v>
      </c>
    </row>
    <row r="300" ht="31.5" customHeight="1">
      <c r="A300" s="50" t="s">
        <v>818</v>
      </c>
      <c r="B300" s="51">
        <v>40843.0</v>
      </c>
      <c r="C300" s="52" t="s">
        <v>105</v>
      </c>
      <c r="D300" s="53" t="s">
        <v>65</v>
      </c>
      <c r="E300" s="54">
        <v>4.0</v>
      </c>
      <c r="F300" s="54">
        <v>6.0</v>
      </c>
      <c r="G300" s="54">
        <v>0.0</v>
      </c>
      <c r="H300" s="54">
        <v>0.0</v>
      </c>
      <c r="I300" s="54">
        <v>0.0</v>
      </c>
      <c r="J300" s="54">
        <v>0.0</v>
      </c>
      <c r="K300" s="54">
        <v>3.0</v>
      </c>
      <c r="L300" s="54">
        <v>4.0</v>
      </c>
      <c r="M300" s="55" t="str">
        <f t="shared" si="4"/>
        <v>http://www.thebureauinvestigates.com/2011/08/10/obama-2011-strikes/#Ob248</v>
      </c>
      <c r="N300" s="54"/>
      <c r="O300" s="50" t="s">
        <v>819</v>
      </c>
    </row>
    <row r="301" ht="31.5" customHeight="1">
      <c r="A301" s="50" t="s">
        <v>820</v>
      </c>
      <c r="B301" s="51">
        <v>40843.0</v>
      </c>
      <c r="C301" s="52" t="s">
        <v>797</v>
      </c>
      <c r="D301" s="53" t="s">
        <v>70</v>
      </c>
      <c r="E301" s="54">
        <v>4.0</v>
      </c>
      <c r="F301" s="54">
        <v>6.0</v>
      </c>
      <c r="G301" s="54">
        <v>0.0</v>
      </c>
      <c r="H301" s="54">
        <v>0.0</v>
      </c>
      <c r="I301" s="54">
        <v>0.0</v>
      </c>
      <c r="J301" s="54">
        <v>0.0</v>
      </c>
      <c r="K301" s="54">
        <v>3.0</v>
      </c>
      <c r="L301" s="54">
        <v>3.0</v>
      </c>
      <c r="M301" s="55" t="str">
        <f t="shared" si="4"/>
        <v>http://www.thebureauinvestigates.com/2011/08/10/obama-2011-strikes/#Ob249</v>
      </c>
      <c r="N301" s="54"/>
      <c r="O301" s="50" t="s">
        <v>821</v>
      </c>
    </row>
    <row r="302" ht="31.5" customHeight="1">
      <c r="A302" s="50" t="s">
        <v>822</v>
      </c>
      <c r="B302" s="51">
        <v>40846.0</v>
      </c>
      <c r="C302" s="52" t="s">
        <v>823</v>
      </c>
      <c r="D302" s="53" t="s">
        <v>70</v>
      </c>
      <c r="E302" s="54">
        <v>4.0</v>
      </c>
      <c r="F302" s="54">
        <v>6.0</v>
      </c>
      <c r="G302" s="54">
        <v>4.0</v>
      </c>
      <c r="H302" s="54">
        <v>4.0</v>
      </c>
      <c r="I302" s="54">
        <v>0.0</v>
      </c>
      <c r="J302" s="54">
        <v>0.0</v>
      </c>
      <c r="K302" s="54">
        <v>2.0</v>
      </c>
      <c r="L302" s="54">
        <v>3.0</v>
      </c>
      <c r="M302" s="55" t="str">
        <f t="shared" si="4"/>
        <v>http://www.thebureauinvestigates.com/2011/08/10/obama-2011-strikes/#Ob250</v>
      </c>
      <c r="N302" s="54"/>
      <c r="O302" s="50" t="s">
        <v>824</v>
      </c>
    </row>
    <row r="303" ht="31.5" customHeight="1">
      <c r="A303" s="50" t="s">
        <v>825</v>
      </c>
      <c r="B303" s="51">
        <v>40847.0</v>
      </c>
      <c r="C303" s="52" t="s">
        <v>310</v>
      </c>
      <c r="D303" s="53" t="s">
        <v>70</v>
      </c>
      <c r="E303" s="54">
        <v>2.0</v>
      </c>
      <c r="F303" s="54">
        <v>4.0</v>
      </c>
      <c r="G303" s="54">
        <v>2.0</v>
      </c>
      <c r="H303" s="54">
        <v>2.0</v>
      </c>
      <c r="I303" s="54">
        <v>2.0</v>
      </c>
      <c r="J303" s="54">
        <v>2.0</v>
      </c>
      <c r="K303" s="54">
        <v>3.0</v>
      </c>
      <c r="L303" s="54">
        <v>3.0</v>
      </c>
      <c r="M303" s="55" t="str">
        <f t="shared" si="4"/>
        <v>http://www.thebureauinvestigates.com/2011/08/10/obama-2011-strikes/#Ob251</v>
      </c>
      <c r="N303" s="54"/>
      <c r="O303" s="50" t="s">
        <v>826</v>
      </c>
    </row>
    <row r="304" ht="31.5" customHeight="1">
      <c r="A304" s="50" t="s">
        <v>827</v>
      </c>
      <c r="B304" s="51">
        <v>40850.0</v>
      </c>
      <c r="C304" s="52" t="s">
        <v>828</v>
      </c>
      <c r="D304" s="53" t="s">
        <v>70</v>
      </c>
      <c r="E304" s="54">
        <v>2.0</v>
      </c>
      <c r="F304" s="54">
        <v>3.0</v>
      </c>
      <c r="G304" s="54">
        <v>0.0</v>
      </c>
      <c r="H304" s="54">
        <v>0.0</v>
      </c>
      <c r="I304" s="54">
        <v>0.0</v>
      </c>
      <c r="J304" s="54">
        <v>0.0</v>
      </c>
      <c r="K304" s="54">
        <v>3.0</v>
      </c>
      <c r="L304" s="54">
        <v>3.0</v>
      </c>
      <c r="M304" s="55" t="str">
        <f t="shared" si="4"/>
        <v>http://www.thebureauinvestigates.com/2011/08/10/obama-2011-strikes/#Ob252</v>
      </c>
      <c r="N304" s="54"/>
      <c r="O304" s="50" t="s">
        <v>829</v>
      </c>
    </row>
    <row r="305" ht="31.5" customHeight="1">
      <c r="A305" s="50" t="s">
        <v>830</v>
      </c>
      <c r="B305" s="51">
        <v>40862.0</v>
      </c>
      <c r="C305" s="52" t="s">
        <v>131</v>
      </c>
      <c r="D305" s="53" t="s">
        <v>70</v>
      </c>
      <c r="E305" s="54">
        <v>3.0</v>
      </c>
      <c r="F305" s="54">
        <v>7.0</v>
      </c>
      <c r="G305" s="54">
        <v>0.0</v>
      </c>
      <c r="H305" s="54">
        <v>0.0</v>
      </c>
      <c r="I305" s="54">
        <v>0.0</v>
      </c>
      <c r="J305" s="54">
        <v>0.0</v>
      </c>
      <c r="K305" s="54">
        <v>2.0</v>
      </c>
      <c r="L305" s="54">
        <v>4.0</v>
      </c>
      <c r="M305" s="55" t="str">
        <f t="shared" si="4"/>
        <v>http://www.thebureauinvestigates.com/2011/08/10/obama-2011-strikes/#Ob253</v>
      </c>
      <c r="N305" s="54"/>
      <c r="O305" s="50" t="s">
        <v>831</v>
      </c>
    </row>
    <row r="306" ht="31.5" customHeight="1">
      <c r="A306" s="50" t="s">
        <v>832</v>
      </c>
      <c r="B306" s="51">
        <v>40863.0</v>
      </c>
      <c r="C306" s="52" t="s">
        <v>833</v>
      </c>
      <c r="D306" s="53" t="s">
        <v>65</v>
      </c>
      <c r="E306" s="54">
        <v>4.0</v>
      </c>
      <c r="F306" s="54">
        <v>22.0</v>
      </c>
      <c r="G306" s="54">
        <v>0.0</v>
      </c>
      <c r="H306" s="54">
        <v>0.0</v>
      </c>
      <c r="I306" s="54">
        <v>0.0</v>
      </c>
      <c r="J306" s="54">
        <v>0.0</v>
      </c>
      <c r="K306" s="54">
        <v>6.0</v>
      </c>
      <c r="L306" s="54">
        <v>12.0</v>
      </c>
      <c r="M306" s="55" t="str">
        <f t="shared" si="4"/>
        <v>http://www.thebureauinvestigates.com/2011/08/10/obama-2011-strikes/#Ob254</v>
      </c>
      <c r="N306" s="54"/>
      <c r="O306" s="50" t="s">
        <v>834</v>
      </c>
    </row>
    <row r="307" ht="31.5" customHeight="1">
      <c r="A307" s="50" t="s">
        <v>835</v>
      </c>
      <c r="B307" s="51">
        <v>40864.0</v>
      </c>
      <c r="C307" s="52" t="s">
        <v>748</v>
      </c>
      <c r="D307" s="53" t="s">
        <v>70</v>
      </c>
      <c r="E307" s="54">
        <v>7.0</v>
      </c>
      <c r="F307" s="54">
        <v>9.0</v>
      </c>
      <c r="G307" s="54">
        <v>0.0</v>
      </c>
      <c r="H307" s="54">
        <v>0.0</v>
      </c>
      <c r="I307" s="54">
        <v>0.0</v>
      </c>
      <c r="J307" s="54">
        <v>0.0</v>
      </c>
      <c r="K307" s="54">
        <v>3.0</v>
      </c>
      <c r="L307" s="54">
        <v>5.0</v>
      </c>
      <c r="M307" s="55" t="str">
        <f t="shared" si="4"/>
        <v>http://www.thebureauinvestigates.com/2011/08/10/obama-2011-strikes/#Ob255</v>
      </c>
      <c r="N307" s="54"/>
      <c r="O307" s="50" t="s">
        <v>836</v>
      </c>
    </row>
    <row r="308" ht="31.5" customHeight="1">
      <c r="A308" s="50" t="s">
        <v>837</v>
      </c>
      <c r="B308" s="51">
        <v>40918.0</v>
      </c>
      <c r="C308" s="52" t="s">
        <v>131</v>
      </c>
      <c r="D308" s="53" t="s">
        <v>70</v>
      </c>
      <c r="E308" s="54">
        <v>1.0</v>
      </c>
      <c r="F308" s="54">
        <v>4.0</v>
      </c>
      <c r="G308" s="54">
        <v>0.0</v>
      </c>
      <c r="H308" s="54">
        <v>0.0</v>
      </c>
      <c r="I308" s="54">
        <v>0.0</v>
      </c>
      <c r="J308" s="54">
        <v>0.0</v>
      </c>
      <c r="K308" s="54">
        <v>2.0</v>
      </c>
      <c r="L308" s="54">
        <v>2.0</v>
      </c>
      <c r="M308" s="55" t="str">
        <f t="shared" ref="M308:M357" si="5">$N$308&amp;$A308</f>
        <v>http://www.thebureauinvestigates.com/2012/01/11/obama-2012-strikes/#Ob256</v>
      </c>
      <c r="N308" s="56" t="s">
        <v>838</v>
      </c>
      <c r="O308" s="50" t="s">
        <v>839</v>
      </c>
    </row>
    <row r="309" ht="31.5" customHeight="1">
      <c r="A309" s="50" t="s">
        <v>840</v>
      </c>
      <c r="B309" s="51">
        <v>40920.0</v>
      </c>
      <c r="C309" s="52" t="s">
        <v>154</v>
      </c>
      <c r="D309" s="53" t="s">
        <v>70</v>
      </c>
      <c r="E309" s="54">
        <v>5.0</v>
      </c>
      <c r="F309" s="54">
        <v>9.0</v>
      </c>
      <c r="G309" s="54">
        <v>0.0</v>
      </c>
      <c r="H309" s="54">
        <v>0.0</v>
      </c>
      <c r="I309" s="54">
        <v>0.0</v>
      </c>
      <c r="J309" s="54">
        <v>0.0</v>
      </c>
      <c r="K309" s="54">
        <v>2.0</v>
      </c>
      <c r="L309" s="54">
        <v>3.0</v>
      </c>
      <c r="M309" s="55" t="str">
        <f t="shared" si="5"/>
        <v>http://www.thebureauinvestigates.com/2012/01/11/obama-2012-strikes/#Ob257</v>
      </c>
      <c r="N309" s="54"/>
      <c r="O309" s="50" t="s">
        <v>841</v>
      </c>
    </row>
    <row r="310" ht="31.5" customHeight="1">
      <c r="A310" s="50" t="s">
        <v>842</v>
      </c>
      <c r="B310" s="51">
        <v>40931.0</v>
      </c>
      <c r="C310" s="52" t="s">
        <v>370</v>
      </c>
      <c r="D310" s="53" t="s">
        <v>70</v>
      </c>
      <c r="E310" s="54">
        <v>2.0</v>
      </c>
      <c r="F310" s="54">
        <v>5.0</v>
      </c>
      <c r="G310" s="54">
        <v>0.0</v>
      </c>
      <c r="H310" s="54">
        <v>0.0</v>
      </c>
      <c r="I310" s="54">
        <v>0.0</v>
      </c>
      <c r="J310" s="54">
        <v>0.0</v>
      </c>
      <c r="K310" s="54">
        <v>1.0</v>
      </c>
      <c r="L310" s="54">
        <v>3.0</v>
      </c>
      <c r="M310" s="55" t="str">
        <f t="shared" si="5"/>
        <v>http://www.thebureauinvestigates.com/2012/01/11/obama-2012-strikes/#Ob258</v>
      </c>
      <c r="N310" s="54"/>
      <c r="O310" s="50" t="s">
        <v>843</v>
      </c>
    </row>
    <row r="311" ht="31.5" customHeight="1">
      <c r="A311" s="50" t="s">
        <v>844</v>
      </c>
      <c r="B311" s="51">
        <v>40931.0</v>
      </c>
      <c r="C311" s="52" t="s">
        <v>845</v>
      </c>
      <c r="D311" s="53" t="s">
        <v>70</v>
      </c>
      <c r="E311" s="54">
        <v>0.0</v>
      </c>
      <c r="F311" s="54">
        <v>2.0</v>
      </c>
      <c r="G311" s="54">
        <v>0.0</v>
      </c>
      <c r="H311" s="54">
        <v>0.0</v>
      </c>
      <c r="I311" s="54">
        <v>0.0</v>
      </c>
      <c r="J311" s="54">
        <v>0.0</v>
      </c>
      <c r="K311" s="54">
        <v>0.0</v>
      </c>
      <c r="L311" s="54">
        <v>0.0</v>
      </c>
      <c r="M311" s="55" t="str">
        <f t="shared" si="5"/>
        <v>http://www.thebureauinvestigates.com/2012/01/11/obama-2012-strikes/#Ob259</v>
      </c>
      <c r="N311" s="54"/>
      <c r="O311" s="50" t="s">
        <v>846</v>
      </c>
    </row>
    <row r="312" ht="31.5" customHeight="1">
      <c r="A312" s="50" t="s">
        <v>847</v>
      </c>
      <c r="B312" s="51">
        <v>40947.0</v>
      </c>
      <c r="C312" s="52" t="s">
        <v>848</v>
      </c>
      <c r="D312" s="53" t="s">
        <v>70</v>
      </c>
      <c r="E312" s="54">
        <v>9.0</v>
      </c>
      <c r="F312" s="54">
        <v>10.0</v>
      </c>
      <c r="G312" s="54">
        <v>0.0</v>
      </c>
      <c r="H312" s="54">
        <v>0.0</v>
      </c>
      <c r="I312" s="54">
        <v>0.0</v>
      </c>
      <c r="J312" s="54">
        <v>0.0</v>
      </c>
      <c r="K312" s="54">
        <v>2.0</v>
      </c>
      <c r="L312" s="54">
        <v>12.0</v>
      </c>
      <c r="M312" s="55" t="str">
        <f t="shared" si="5"/>
        <v>http://www.thebureauinvestigates.com/2012/01/11/obama-2012-strikes/#Ob260</v>
      </c>
      <c r="N312" s="54"/>
      <c r="O312" s="50" t="s">
        <v>849</v>
      </c>
    </row>
    <row r="313" ht="31.5" customHeight="1">
      <c r="A313" s="50" t="s">
        <v>850</v>
      </c>
      <c r="B313" s="51">
        <v>40948.0</v>
      </c>
      <c r="C313" s="52" t="s">
        <v>848</v>
      </c>
      <c r="D313" s="53" t="s">
        <v>70</v>
      </c>
      <c r="E313" s="54">
        <v>3.0</v>
      </c>
      <c r="F313" s="54">
        <v>8.0</v>
      </c>
      <c r="G313" s="54">
        <v>0.0</v>
      </c>
      <c r="H313" s="54">
        <v>3.0</v>
      </c>
      <c r="I313" s="54">
        <v>0.0</v>
      </c>
      <c r="J313" s="54">
        <v>1.0</v>
      </c>
      <c r="K313" s="54">
        <v>3.0</v>
      </c>
      <c r="L313" s="54">
        <v>3.0</v>
      </c>
      <c r="M313" s="55" t="str">
        <f t="shared" si="5"/>
        <v>http://www.thebureauinvestigates.com/2012/01/11/obama-2012-strikes/#Ob261</v>
      </c>
      <c r="N313" s="54"/>
      <c r="O313" s="50" t="s">
        <v>851</v>
      </c>
    </row>
    <row r="314" ht="31.5" customHeight="1">
      <c r="A314" s="50" t="s">
        <v>852</v>
      </c>
      <c r="B314" s="51">
        <v>40955.0</v>
      </c>
      <c r="C314" s="52" t="s">
        <v>848</v>
      </c>
      <c r="D314" s="53" t="s">
        <v>70</v>
      </c>
      <c r="E314" s="54">
        <v>5.0</v>
      </c>
      <c r="F314" s="54">
        <v>6.0</v>
      </c>
      <c r="G314" s="54">
        <v>0.0</v>
      </c>
      <c r="H314" s="54">
        <v>0.0</v>
      </c>
      <c r="I314" s="54">
        <v>0.0</v>
      </c>
      <c r="J314" s="54">
        <v>0.0</v>
      </c>
      <c r="K314" s="54">
        <v>4.0</v>
      </c>
      <c r="L314" s="54">
        <v>7.0</v>
      </c>
      <c r="M314" s="55" t="str">
        <f t="shared" si="5"/>
        <v>http://www.thebureauinvestigates.com/2012/01/11/obama-2012-strikes/#Ob262</v>
      </c>
      <c r="N314" s="54"/>
      <c r="O314" s="50" t="s">
        <v>853</v>
      </c>
    </row>
    <row r="315" ht="31.5" customHeight="1">
      <c r="A315" s="50" t="s">
        <v>854</v>
      </c>
      <c r="B315" s="51">
        <v>40955.0</v>
      </c>
      <c r="C315" s="52" t="s">
        <v>855</v>
      </c>
      <c r="D315" s="53" t="s">
        <v>70</v>
      </c>
      <c r="E315" s="54">
        <v>8.0</v>
      </c>
      <c r="F315" s="54">
        <v>15.0</v>
      </c>
      <c r="G315" s="54">
        <v>0.0</v>
      </c>
      <c r="H315" s="54">
        <v>0.0</v>
      </c>
      <c r="I315" s="54">
        <v>0.0</v>
      </c>
      <c r="J315" s="54">
        <v>0.0</v>
      </c>
      <c r="K315" s="54">
        <v>3.0</v>
      </c>
      <c r="L315" s="54">
        <v>3.0</v>
      </c>
      <c r="M315" s="55" t="str">
        <f t="shared" si="5"/>
        <v>http://www.thebureauinvestigates.com/2012/01/11/obama-2012-strikes/#Ob263</v>
      </c>
      <c r="N315" s="54"/>
      <c r="O315" s="50" t="s">
        <v>856</v>
      </c>
    </row>
    <row r="316" ht="31.5" customHeight="1">
      <c r="A316" s="50" t="s">
        <v>857</v>
      </c>
      <c r="B316" s="51">
        <v>40977.0</v>
      </c>
      <c r="C316" s="52" t="s">
        <v>858</v>
      </c>
      <c r="D316" s="53" t="s">
        <v>65</v>
      </c>
      <c r="E316" s="54">
        <v>4.0</v>
      </c>
      <c r="F316" s="54">
        <v>15.0</v>
      </c>
      <c r="G316" s="54">
        <v>0.0</v>
      </c>
      <c r="H316" s="54">
        <v>0.0</v>
      </c>
      <c r="I316" s="54">
        <v>0.0</v>
      </c>
      <c r="J316" s="54">
        <v>0.0</v>
      </c>
      <c r="K316" s="54">
        <v>0.0</v>
      </c>
      <c r="L316" s="54">
        <v>3.0</v>
      </c>
      <c r="M316" s="55" t="str">
        <f t="shared" si="5"/>
        <v>http://www.thebureauinvestigates.com/2012/01/11/obama-2012-strikes/#Ob264</v>
      </c>
      <c r="N316" s="54"/>
      <c r="O316" s="50" t="s">
        <v>859</v>
      </c>
    </row>
    <row r="317" ht="31.5" customHeight="1">
      <c r="A317" s="50" t="s">
        <v>860</v>
      </c>
      <c r="B317" s="51">
        <v>40977.0</v>
      </c>
      <c r="C317" s="52" t="s">
        <v>861</v>
      </c>
      <c r="D317" s="53" t="s">
        <v>65</v>
      </c>
      <c r="E317" s="54">
        <v>6.0</v>
      </c>
      <c r="F317" s="54">
        <v>6.0</v>
      </c>
      <c r="G317" s="54">
        <v>0.0</v>
      </c>
      <c r="H317" s="54">
        <v>0.0</v>
      </c>
      <c r="I317" s="54">
        <v>0.0</v>
      </c>
      <c r="J317" s="54">
        <v>0.0</v>
      </c>
      <c r="K317" s="54">
        <v>0.0</v>
      </c>
      <c r="L317" s="54">
        <v>0.0</v>
      </c>
      <c r="M317" s="55" t="str">
        <f t="shared" si="5"/>
        <v>http://www.thebureauinvestigates.com/2012/01/11/obama-2012-strikes/#Ob265</v>
      </c>
      <c r="N317" s="54"/>
      <c r="O317" s="50" t="s">
        <v>862</v>
      </c>
    </row>
    <row r="318" ht="31.5" customHeight="1">
      <c r="A318" s="50" t="s">
        <v>863</v>
      </c>
      <c r="B318" s="51">
        <v>40981.0</v>
      </c>
      <c r="C318" s="52" t="s">
        <v>864</v>
      </c>
      <c r="D318" s="53" t="s">
        <v>65</v>
      </c>
      <c r="E318" s="54">
        <v>6.0</v>
      </c>
      <c r="F318" s="54">
        <v>8.0</v>
      </c>
      <c r="G318" s="54">
        <v>0.0</v>
      </c>
      <c r="H318" s="54">
        <v>0.0</v>
      </c>
      <c r="I318" s="54">
        <v>0.0</v>
      </c>
      <c r="J318" s="54">
        <v>0.0</v>
      </c>
      <c r="K318" s="54">
        <v>2.0</v>
      </c>
      <c r="L318" s="54">
        <v>4.0</v>
      </c>
      <c r="M318" s="55" t="str">
        <f t="shared" si="5"/>
        <v>http://www.thebureauinvestigates.com/2012/01/11/obama-2012-strikes/#Ob266</v>
      </c>
      <c r="N318" s="54"/>
      <c r="O318" s="50" t="s">
        <v>865</v>
      </c>
    </row>
    <row r="319" ht="31.5" customHeight="1">
      <c r="A319" s="50" t="s">
        <v>866</v>
      </c>
      <c r="B319" s="51">
        <v>40981.0</v>
      </c>
      <c r="C319" s="52" t="s">
        <v>867</v>
      </c>
      <c r="D319" s="53" t="s">
        <v>868</v>
      </c>
      <c r="E319" s="54">
        <v>6.0</v>
      </c>
      <c r="F319" s="54">
        <v>7.0</v>
      </c>
      <c r="G319" s="54">
        <v>0.0</v>
      </c>
      <c r="H319" s="54">
        <v>0.0</v>
      </c>
      <c r="I319" s="54">
        <v>0.0</v>
      </c>
      <c r="J319" s="54">
        <v>0.0</v>
      </c>
      <c r="K319" s="54">
        <v>3.0</v>
      </c>
      <c r="L319" s="54">
        <v>3.0</v>
      </c>
      <c r="M319" s="55" t="str">
        <f t="shared" si="5"/>
        <v>http://www.thebureauinvestigates.com/2012/01/11/obama-2012-strikes/#Ob267</v>
      </c>
      <c r="N319" s="54"/>
      <c r="O319" s="50" t="s">
        <v>869</v>
      </c>
    </row>
    <row r="320" ht="31.5" customHeight="1">
      <c r="A320" s="50" t="s">
        <v>870</v>
      </c>
      <c r="B320" s="51">
        <v>40998.0</v>
      </c>
      <c r="C320" s="52" t="s">
        <v>871</v>
      </c>
      <c r="D320" s="53" t="s">
        <v>70</v>
      </c>
      <c r="E320" s="54">
        <v>3.0</v>
      </c>
      <c r="F320" s="54">
        <v>4.0</v>
      </c>
      <c r="G320" s="54">
        <v>0.0</v>
      </c>
      <c r="H320" s="54">
        <v>0.0</v>
      </c>
      <c r="I320" s="54">
        <v>0.0</v>
      </c>
      <c r="J320" s="54">
        <v>0.0</v>
      </c>
      <c r="K320" s="54">
        <v>3.0</v>
      </c>
      <c r="L320" s="54">
        <v>3.0</v>
      </c>
      <c r="M320" s="55" t="str">
        <f t="shared" si="5"/>
        <v>http://www.thebureauinvestigates.com/2012/01/11/obama-2012-strikes/#Ob268</v>
      </c>
      <c r="N320" s="54"/>
      <c r="O320" s="50" t="s">
        <v>872</v>
      </c>
    </row>
    <row r="321" ht="31.5" customHeight="1">
      <c r="A321" s="50" t="s">
        <v>873</v>
      </c>
      <c r="B321" s="51">
        <v>41028.0</v>
      </c>
      <c r="C321" s="52" t="s">
        <v>874</v>
      </c>
      <c r="D321" s="53" t="s">
        <v>70</v>
      </c>
      <c r="E321" s="54">
        <v>3.0</v>
      </c>
      <c r="F321" s="54">
        <v>6.0</v>
      </c>
      <c r="G321" s="54">
        <v>0.0</v>
      </c>
      <c r="H321" s="54">
        <v>0.0</v>
      </c>
      <c r="I321" s="54">
        <v>0.0</v>
      </c>
      <c r="J321" s="54">
        <v>0.0</v>
      </c>
      <c r="K321" s="54">
        <v>1.0</v>
      </c>
      <c r="L321" s="54">
        <v>3.0</v>
      </c>
      <c r="M321" s="55" t="str">
        <f t="shared" si="5"/>
        <v>http://www.thebureauinvestigates.com/2012/01/11/obama-2012-strikes/#Ob269</v>
      </c>
      <c r="N321" s="54"/>
      <c r="O321" s="50" t="s">
        <v>875</v>
      </c>
    </row>
    <row r="322" ht="31.5" customHeight="1">
      <c r="A322" s="50" t="s">
        <v>876</v>
      </c>
      <c r="B322" s="51">
        <v>41034.0</v>
      </c>
      <c r="C322" s="52" t="s">
        <v>877</v>
      </c>
      <c r="D322" s="53" t="s">
        <v>70</v>
      </c>
      <c r="E322" s="54">
        <v>8.0</v>
      </c>
      <c r="F322" s="54">
        <v>10.0</v>
      </c>
      <c r="G322" s="54">
        <v>0.0</v>
      </c>
      <c r="H322" s="54">
        <v>0.0</v>
      </c>
      <c r="I322" s="54">
        <v>0.0</v>
      </c>
      <c r="J322" s="54">
        <v>0.0</v>
      </c>
      <c r="K322" s="54">
        <v>1.0</v>
      </c>
      <c r="L322" s="54">
        <v>3.0</v>
      </c>
      <c r="M322" s="55" t="str">
        <f t="shared" si="5"/>
        <v>http://www.thebureauinvestigates.com/2012/01/11/obama-2012-strikes/#Ob270</v>
      </c>
      <c r="N322" s="54"/>
      <c r="O322" s="50" t="s">
        <v>878</v>
      </c>
    </row>
    <row r="323" ht="31.5" customHeight="1">
      <c r="A323" s="50" t="s">
        <v>879</v>
      </c>
      <c r="B323" s="51">
        <v>41052.0</v>
      </c>
      <c r="C323" s="52" t="s">
        <v>880</v>
      </c>
      <c r="D323" s="53" t="s">
        <v>70</v>
      </c>
      <c r="E323" s="54">
        <v>1.0</v>
      </c>
      <c r="F323" s="54">
        <v>5.0</v>
      </c>
      <c r="G323" s="54">
        <v>0.0</v>
      </c>
      <c r="H323" s="54">
        <v>0.0</v>
      </c>
      <c r="I323" s="54">
        <v>0.0</v>
      </c>
      <c r="J323" s="54">
        <v>0.0</v>
      </c>
      <c r="K323" s="54">
        <v>1.0</v>
      </c>
      <c r="L323" s="54">
        <v>2.0</v>
      </c>
      <c r="M323" s="55" t="str">
        <f t="shared" si="5"/>
        <v>http://www.thebureauinvestigates.com/2012/01/11/obama-2012-strikes/#Ob271</v>
      </c>
      <c r="N323" s="54"/>
      <c r="O323" s="50" t="s">
        <v>881</v>
      </c>
    </row>
    <row r="324" ht="31.5" customHeight="1">
      <c r="A324" s="50" t="s">
        <v>882</v>
      </c>
      <c r="B324" s="51">
        <v>41053.0</v>
      </c>
      <c r="C324" s="52" t="s">
        <v>883</v>
      </c>
      <c r="D324" s="53" t="s">
        <v>70</v>
      </c>
      <c r="E324" s="54">
        <v>5.0</v>
      </c>
      <c r="F324" s="54">
        <v>12.0</v>
      </c>
      <c r="G324" s="54">
        <v>0.0</v>
      </c>
      <c r="H324" s="54">
        <v>8.0</v>
      </c>
      <c r="I324" s="54">
        <v>0.0</v>
      </c>
      <c r="J324" s="54">
        <v>0.0</v>
      </c>
      <c r="K324" s="54">
        <v>3.0</v>
      </c>
      <c r="L324" s="54">
        <v>4.0</v>
      </c>
      <c r="M324" s="55" t="str">
        <f t="shared" si="5"/>
        <v>http://www.thebureauinvestigates.com/2012/01/11/obama-2012-strikes/#Ob272</v>
      </c>
      <c r="N324" s="54"/>
      <c r="O324" s="50" t="s">
        <v>884</v>
      </c>
    </row>
    <row r="325" ht="31.5" customHeight="1">
      <c r="A325" s="50" t="s">
        <v>885</v>
      </c>
      <c r="B325" s="51">
        <v>41055.0</v>
      </c>
      <c r="C325" s="52" t="s">
        <v>848</v>
      </c>
      <c r="D325" s="53" t="s">
        <v>70</v>
      </c>
      <c r="E325" s="54">
        <v>1.0</v>
      </c>
      <c r="F325" s="54">
        <v>4.0</v>
      </c>
      <c r="G325" s="54">
        <v>0.0</v>
      </c>
      <c r="H325" s="54">
        <v>0.0</v>
      </c>
      <c r="I325" s="54">
        <v>0.0</v>
      </c>
      <c r="J325" s="54">
        <v>0.0</v>
      </c>
      <c r="K325" s="54">
        <v>1.0</v>
      </c>
      <c r="L325" s="54">
        <v>2.0</v>
      </c>
      <c r="M325" s="55" t="str">
        <f t="shared" si="5"/>
        <v>http://www.thebureauinvestigates.com/2012/01/11/obama-2012-strikes/#Ob273</v>
      </c>
      <c r="N325" s="54"/>
      <c r="O325" s="50" t="s">
        <v>886</v>
      </c>
    </row>
    <row r="326" ht="31.5" customHeight="1">
      <c r="A326" s="50" t="s">
        <v>887</v>
      </c>
      <c r="B326" s="51">
        <v>41057.0</v>
      </c>
      <c r="C326" s="52" t="s">
        <v>883</v>
      </c>
      <c r="D326" s="53" t="s">
        <v>70</v>
      </c>
      <c r="E326" s="54">
        <v>4.0</v>
      </c>
      <c r="F326" s="54">
        <v>10.0</v>
      </c>
      <c r="G326" s="54">
        <v>0.0</v>
      </c>
      <c r="H326" s="54">
        <v>0.0</v>
      </c>
      <c r="I326" s="54">
        <v>0.0</v>
      </c>
      <c r="J326" s="54">
        <v>0.0</v>
      </c>
      <c r="K326" s="54">
        <v>4.0</v>
      </c>
      <c r="L326" s="54">
        <v>4.0</v>
      </c>
      <c r="M326" s="55" t="str">
        <f t="shared" si="5"/>
        <v>http://www.thebureauinvestigates.com/2012/01/11/obama-2012-strikes/#Ob274</v>
      </c>
      <c r="N326" s="54"/>
      <c r="O326" s="50" t="s">
        <v>888</v>
      </c>
    </row>
    <row r="327" ht="31.5" customHeight="1">
      <c r="A327" s="50" t="s">
        <v>889</v>
      </c>
      <c r="B327" s="51">
        <v>41057.0</v>
      </c>
      <c r="C327" s="52" t="s">
        <v>890</v>
      </c>
      <c r="D327" s="53" t="s">
        <v>70</v>
      </c>
      <c r="E327" s="54">
        <v>2.0</v>
      </c>
      <c r="F327" s="54">
        <v>5.0</v>
      </c>
      <c r="G327" s="54">
        <v>0.0</v>
      </c>
      <c r="H327" s="54">
        <v>0.0</v>
      </c>
      <c r="I327" s="54">
        <v>0.0</v>
      </c>
      <c r="J327" s="54">
        <v>0.0</v>
      </c>
      <c r="K327" s="54">
        <v>0.0</v>
      </c>
      <c r="L327" s="54">
        <v>0.0</v>
      </c>
      <c r="M327" s="55" t="str">
        <f t="shared" si="5"/>
        <v>http://www.thebureauinvestigates.com/2012/01/11/obama-2012-strikes/#Ob275</v>
      </c>
      <c r="N327" s="54"/>
      <c r="O327" s="50" t="s">
        <v>891</v>
      </c>
    </row>
    <row r="328" ht="31.5" customHeight="1">
      <c r="A328" s="50" t="s">
        <v>892</v>
      </c>
      <c r="B328" s="51">
        <v>41062.0</v>
      </c>
      <c r="C328" s="52" t="s">
        <v>893</v>
      </c>
      <c r="D328" s="53" t="s">
        <v>65</v>
      </c>
      <c r="E328" s="54">
        <v>2.0</v>
      </c>
      <c r="F328" s="54">
        <v>4.0</v>
      </c>
      <c r="G328" s="54">
        <v>0.0</v>
      </c>
      <c r="H328" s="54">
        <v>0.0</v>
      </c>
      <c r="I328" s="54">
        <v>0.0</v>
      </c>
      <c r="J328" s="54">
        <v>0.0</v>
      </c>
      <c r="K328" s="54">
        <v>0.0</v>
      </c>
      <c r="L328" s="54">
        <v>0.0</v>
      </c>
      <c r="M328" s="55" t="str">
        <f t="shared" si="5"/>
        <v>http://www.thebureauinvestigates.com/2012/01/11/obama-2012-strikes/#Ob276</v>
      </c>
      <c r="N328" s="54"/>
      <c r="O328" s="50" t="s">
        <v>894</v>
      </c>
    </row>
    <row r="329" ht="31.5" customHeight="1">
      <c r="A329" s="50" t="s">
        <v>895</v>
      </c>
      <c r="B329" s="51">
        <v>41063.0</v>
      </c>
      <c r="C329" s="52" t="s">
        <v>896</v>
      </c>
      <c r="D329" s="53" t="s">
        <v>65</v>
      </c>
      <c r="E329" s="54">
        <v>0.0</v>
      </c>
      <c r="F329" s="54">
        <v>10.0</v>
      </c>
      <c r="G329" s="54">
        <v>0.0</v>
      </c>
      <c r="H329" s="54">
        <v>0.0</v>
      </c>
      <c r="I329" s="54">
        <v>0.0</v>
      </c>
      <c r="J329" s="54">
        <v>0.0</v>
      </c>
      <c r="K329" s="54">
        <v>4.0</v>
      </c>
      <c r="L329" s="54">
        <v>10.0</v>
      </c>
      <c r="M329" s="55" t="str">
        <f t="shared" si="5"/>
        <v>http://www.thebureauinvestigates.com/2012/01/11/obama-2012-strikes/#Ob277</v>
      </c>
      <c r="N329" s="54"/>
      <c r="O329" s="50" t="s">
        <v>897</v>
      </c>
    </row>
    <row r="330" ht="31.5" customHeight="1">
      <c r="A330" s="50" t="s">
        <v>898</v>
      </c>
      <c r="B330" s="51">
        <v>41064.0</v>
      </c>
      <c r="C330" s="52" t="s">
        <v>899</v>
      </c>
      <c r="D330" s="53" t="s">
        <v>70</v>
      </c>
      <c r="E330" s="54">
        <v>14.0</v>
      </c>
      <c r="F330" s="54">
        <v>18.0</v>
      </c>
      <c r="G330" s="54">
        <v>0.0</v>
      </c>
      <c r="H330" s="54">
        <v>6.0</v>
      </c>
      <c r="I330" s="54">
        <v>0.0</v>
      </c>
      <c r="J330" s="54">
        <v>0.0</v>
      </c>
      <c r="K330" s="54">
        <v>3.0</v>
      </c>
      <c r="L330" s="54">
        <v>6.0</v>
      </c>
      <c r="M330" s="55" t="str">
        <f t="shared" si="5"/>
        <v>http://www.thebureauinvestigates.com/2012/01/11/obama-2012-strikes/#Ob278</v>
      </c>
      <c r="N330" s="54"/>
      <c r="O330" s="50" t="s">
        <v>900</v>
      </c>
    </row>
    <row r="331" ht="31.5" customHeight="1">
      <c r="A331" s="50" t="s">
        <v>901</v>
      </c>
      <c r="B331" s="51">
        <v>41073.0</v>
      </c>
      <c r="C331" s="52" t="s">
        <v>902</v>
      </c>
      <c r="D331" s="53" t="s">
        <v>70</v>
      </c>
      <c r="E331" s="54">
        <v>2.0</v>
      </c>
      <c r="F331" s="54">
        <v>4.0</v>
      </c>
      <c r="G331" s="54">
        <v>0.0</v>
      </c>
      <c r="H331" s="54">
        <v>0.0</v>
      </c>
      <c r="I331" s="54">
        <v>0.0</v>
      </c>
      <c r="J331" s="54">
        <v>0.0</v>
      </c>
      <c r="K331" s="54">
        <v>0.0</v>
      </c>
      <c r="L331" s="54">
        <v>0.0</v>
      </c>
      <c r="M331" s="55" t="str">
        <f t="shared" si="5"/>
        <v>http://www.thebureauinvestigates.com/2012/01/11/obama-2012-strikes/#Ob279</v>
      </c>
      <c r="N331" s="54"/>
      <c r="O331" s="50" t="s">
        <v>903</v>
      </c>
    </row>
    <row r="332" ht="31.5" customHeight="1">
      <c r="A332" s="50" t="s">
        <v>904</v>
      </c>
      <c r="B332" s="51">
        <v>41074.0</v>
      </c>
      <c r="C332" s="52" t="s">
        <v>848</v>
      </c>
      <c r="D332" s="53" t="s">
        <v>70</v>
      </c>
      <c r="E332" s="54">
        <v>1.0</v>
      </c>
      <c r="F332" s="54">
        <v>4.0</v>
      </c>
      <c r="G332" s="54">
        <v>0.0</v>
      </c>
      <c r="H332" s="54">
        <v>0.0</v>
      </c>
      <c r="I332" s="54">
        <v>0.0</v>
      </c>
      <c r="J332" s="54">
        <v>0.0</v>
      </c>
      <c r="K332" s="54">
        <v>2.0</v>
      </c>
      <c r="L332" s="54">
        <v>3.0</v>
      </c>
      <c r="M332" s="55" t="str">
        <f t="shared" si="5"/>
        <v>http://www.thebureauinvestigates.com/2012/01/11/obama-2012-strikes/#Ob280</v>
      </c>
      <c r="N332" s="54"/>
      <c r="O332" s="50" t="s">
        <v>905</v>
      </c>
    </row>
    <row r="333" ht="31.5" customHeight="1">
      <c r="A333" s="50" t="s">
        <v>906</v>
      </c>
      <c r="B333" s="51">
        <v>41086.0</v>
      </c>
      <c r="C333" s="52" t="s">
        <v>748</v>
      </c>
      <c r="D333" s="53" t="s">
        <v>70</v>
      </c>
      <c r="E333" s="54">
        <v>4.0</v>
      </c>
      <c r="F333" s="54">
        <v>7.0</v>
      </c>
      <c r="G333" s="54">
        <v>0.0</v>
      </c>
      <c r="H333" s="54">
        <v>0.0</v>
      </c>
      <c r="I333" s="54">
        <v>0.0</v>
      </c>
      <c r="J333" s="54">
        <v>0.0</v>
      </c>
      <c r="K333" s="54">
        <v>2.0</v>
      </c>
      <c r="L333" s="54">
        <v>7.0</v>
      </c>
      <c r="M333" s="55" t="str">
        <f t="shared" si="5"/>
        <v>http://www.thebureauinvestigates.com/2012/01/11/obama-2012-strikes/#Ob281</v>
      </c>
      <c r="N333" s="54"/>
      <c r="O333" s="50" t="s">
        <v>907</v>
      </c>
    </row>
    <row r="334" ht="31.5" customHeight="1">
      <c r="A334" s="50" t="s">
        <v>908</v>
      </c>
      <c r="B334" s="51">
        <v>41091.0</v>
      </c>
      <c r="C334" s="52" t="s">
        <v>909</v>
      </c>
      <c r="D334" s="53" t="s">
        <v>70</v>
      </c>
      <c r="E334" s="54">
        <v>6.0</v>
      </c>
      <c r="F334" s="54">
        <v>9.0</v>
      </c>
      <c r="G334" s="54">
        <v>0.0</v>
      </c>
      <c r="H334" s="54">
        <v>0.0</v>
      </c>
      <c r="I334" s="54">
        <v>0.0</v>
      </c>
      <c r="J334" s="54">
        <v>0.0</v>
      </c>
      <c r="K334" s="54">
        <v>2.0</v>
      </c>
      <c r="L334" s="54">
        <v>3.0</v>
      </c>
      <c r="M334" s="55" t="str">
        <f t="shared" si="5"/>
        <v>http://www.thebureauinvestigates.com/2012/01/11/obama-2012-strikes/#Ob282</v>
      </c>
      <c r="N334" s="54"/>
      <c r="O334" s="50" t="s">
        <v>910</v>
      </c>
    </row>
    <row r="335" ht="31.5" customHeight="1">
      <c r="A335" s="50" t="s">
        <v>911</v>
      </c>
      <c r="B335" s="51">
        <v>41096.0</v>
      </c>
      <c r="C335" s="52" t="s">
        <v>451</v>
      </c>
      <c r="D335" s="53" t="s">
        <v>70</v>
      </c>
      <c r="E335" s="54">
        <v>13.0</v>
      </c>
      <c r="F335" s="54">
        <v>24.0</v>
      </c>
      <c r="G335" s="54">
        <v>3.0</v>
      </c>
      <c r="H335" s="54">
        <v>18.0</v>
      </c>
      <c r="I335" s="54">
        <v>0.0</v>
      </c>
      <c r="J335" s="54">
        <v>0.0</v>
      </c>
      <c r="K335" s="54">
        <v>2.0</v>
      </c>
      <c r="L335" s="54">
        <v>22.0</v>
      </c>
      <c r="M335" s="55" t="str">
        <f t="shared" si="5"/>
        <v>http://www.thebureauinvestigates.com/2012/01/11/obama-2012-strikes/#Ob283</v>
      </c>
      <c r="N335" s="54"/>
      <c r="O335" s="50" t="s">
        <v>912</v>
      </c>
    </row>
    <row r="336" ht="31.5" customHeight="1">
      <c r="A336" s="50" t="s">
        <v>913</v>
      </c>
      <c r="B336" s="51">
        <v>41113.0</v>
      </c>
      <c r="C336" s="52" t="s">
        <v>909</v>
      </c>
      <c r="D336" s="53" t="s">
        <v>70</v>
      </c>
      <c r="E336" s="54">
        <v>11.0</v>
      </c>
      <c r="F336" s="54">
        <v>14.0</v>
      </c>
      <c r="G336" s="54">
        <v>6.0</v>
      </c>
      <c r="H336" s="54">
        <v>14.0</v>
      </c>
      <c r="I336" s="54">
        <v>0.0</v>
      </c>
      <c r="J336" s="54">
        <v>0.0</v>
      </c>
      <c r="K336" s="54">
        <v>2.0</v>
      </c>
      <c r="L336" s="54">
        <v>11.0</v>
      </c>
      <c r="M336" s="55" t="str">
        <f t="shared" si="5"/>
        <v>http://www.thebureauinvestigates.com/2012/01/11/obama-2012-strikes/#Ob284</v>
      </c>
      <c r="N336" s="54"/>
      <c r="O336" s="50" t="s">
        <v>914</v>
      </c>
    </row>
    <row r="337" ht="31.5" customHeight="1">
      <c r="A337" s="50" t="s">
        <v>915</v>
      </c>
      <c r="B337" s="51">
        <v>41119.0</v>
      </c>
      <c r="C337" s="52" t="s">
        <v>916</v>
      </c>
      <c r="D337" s="53" t="s">
        <v>70</v>
      </c>
      <c r="E337" s="54">
        <v>4.0</v>
      </c>
      <c r="F337" s="54">
        <v>7.0</v>
      </c>
      <c r="G337" s="54">
        <v>0.0</v>
      </c>
      <c r="H337" s="54">
        <v>3.0</v>
      </c>
      <c r="I337" s="54">
        <v>0.0</v>
      </c>
      <c r="J337" s="54">
        <v>0.0</v>
      </c>
      <c r="K337" s="54">
        <v>4.0</v>
      </c>
      <c r="L337" s="54">
        <v>4.0</v>
      </c>
      <c r="M337" s="55" t="str">
        <f t="shared" si="5"/>
        <v>http://www.thebureauinvestigates.com/2012/01/11/obama-2012-strikes/#Ob285</v>
      </c>
      <c r="N337" s="54"/>
      <c r="O337" s="50" t="s">
        <v>917</v>
      </c>
    </row>
    <row r="338" ht="31.5" customHeight="1">
      <c r="A338" s="50" t="s">
        <v>918</v>
      </c>
      <c r="B338" s="51">
        <v>41139.0</v>
      </c>
      <c r="C338" s="52" t="s">
        <v>919</v>
      </c>
      <c r="D338" s="53" t="s">
        <v>70</v>
      </c>
      <c r="E338" s="54">
        <v>5.0</v>
      </c>
      <c r="F338" s="54">
        <v>12.0</v>
      </c>
      <c r="G338" s="54">
        <v>1.0</v>
      </c>
      <c r="H338" s="54">
        <v>1.0</v>
      </c>
      <c r="I338" s="54">
        <v>0.0</v>
      </c>
      <c r="J338" s="54">
        <v>0.0</v>
      </c>
      <c r="K338" s="54">
        <v>2.0</v>
      </c>
      <c r="L338" s="54">
        <v>9.0</v>
      </c>
      <c r="M338" s="55" t="str">
        <f t="shared" si="5"/>
        <v>http://www.thebureauinvestigates.com/2012/01/11/obama-2012-strikes/#Ob286</v>
      </c>
      <c r="N338" s="54"/>
      <c r="O338" s="50" t="s">
        <v>920</v>
      </c>
    </row>
    <row r="339" ht="31.5" customHeight="1">
      <c r="A339" s="50" t="s">
        <v>921</v>
      </c>
      <c r="B339" s="51">
        <v>41140.0</v>
      </c>
      <c r="C339" s="52" t="s">
        <v>922</v>
      </c>
      <c r="D339" s="53" t="s">
        <v>70</v>
      </c>
      <c r="E339" s="54">
        <v>4.0</v>
      </c>
      <c r="F339" s="54">
        <v>7.0</v>
      </c>
      <c r="G339" s="54">
        <v>0.0</v>
      </c>
      <c r="H339" s="54">
        <v>0.0</v>
      </c>
      <c r="I339" s="54">
        <v>0.0</v>
      </c>
      <c r="J339" s="54">
        <v>0.0</v>
      </c>
      <c r="K339" s="54">
        <v>2.0</v>
      </c>
      <c r="L339" s="54">
        <v>3.0</v>
      </c>
      <c r="M339" s="55" t="str">
        <f t="shared" si="5"/>
        <v>http://www.thebureauinvestigates.com/2012/01/11/obama-2012-strikes/#Ob287</v>
      </c>
      <c r="N339" s="54"/>
      <c r="O339" s="50" t="s">
        <v>923</v>
      </c>
    </row>
    <row r="340" ht="31.5" customHeight="1">
      <c r="A340" s="50" t="s">
        <v>924</v>
      </c>
      <c r="B340" s="51">
        <v>41140.0</v>
      </c>
      <c r="C340" s="52" t="s">
        <v>922</v>
      </c>
      <c r="D340" s="53" t="s">
        <v>70</v>
      </c>
      <c r="E340" s="54">
        <v>2.0</v>
      </c>
      <c r="F340" s="54">
        <v>3.0</v>
      </c>
      <c r="G340" s="54">
        <v>0.0</v>
      </c>
      <c r="H340" s="54">
        <v>0.0</v>
      </c>
      <c r="I340" s="54">
        <v>0.0</v>
      </c>
      <c r="J340" s="54">
        <v>0.0</v>
      </c>
      <c r="K340" s="54">
        <v>2.0</v>
      </c>
      <c r="L340" s="54">
        <v>2.0</v>
      </c>
      <c r="M340" s="55" t="str">
        <f t="shared" si="5"/>
        <v>http://www.thebureauinvestigates.com/2012/01/11/obama-2012-strikes/#Ob288</v>
      </c>
      <c r="N340" s="54"/>
      <c r="O340" s="50" t="s">
        <v>925</v>
      </c>
    </row>
    <row r="341" ht="31.5" customHeight="1">
      <c r="A341" s="50" t="s">
        <v>926</v>
      </c>
      <c r="B341" s="51">
        <v>41142.0</v>
      </c>
      <c r="C341" s="52" t="s">
        <v>927</v>
      </c>
      <c r="D341" s="53" t="s">
        <v>70</v>
      </c>
      <c r="E341" s="54">
        <v>4.0</v>
      </c>
      <c r="F341" s="54">
        <v>25.0</v>
      </c>
      <c r="G341" s="54">
        <v>1.0</v>
      </c>
      <c r="H341" s="54">
        <v>3.0</v>
      </c>
      <c r="I341" s="54">
        <v>1.0</v>
      </c>
      <c r="J341" s="54">
        <v>1.0</v>
      </c>
      <c r="K341" s="54">
        <v>2.0</v>
      </c>
      <c r="L341" s="54">
        <v>2.0</v>
      </c>
      <c r="M341" s="55" t="str">
        <f t="shared" si="5"/>
        <v>http://www.thebureauinvestigates.com/2012/01/11/obama-2012-strikes/#Ob289</v>
      </c>
      <c r="N341" s="54"/>
      <c r="O341" s="50" t="s">
        <v>928</v>
      </c>
    </row>
    <row r="342" ht="31.5" customHeight="1">
      <c r="A342" s="50" t="s">
        <v>929</v>
      </c>
      <c r="B342" s="51">
        <v>41145.0</v>
      </c>
      <c r="C342" s="52" t="s">
        <v>930</v>
      </c>
      <c r="D342" s="53" t="s">
        <v>70</v>
      </c>
      <c r="E342" s="54">
        <v>13.0</v>
      </c>
      <c r="F342" s="54">
        <v>22.0</v>
      </c>
      <c r="G342" s="54">
        <v>0.0</v>
      </c>
      <c r="H342" s="54">
        <v>0.0</v>
      </c>
      <c r="I342" s="54">
        <v>0.0</v>
      </c>
      <c r="J342" s="54">
        <v>0.0</v>
      </c>
      <c r="K342" s="54">
        <v>4.0</v>
      </c>
      <c r="L342" s="54">
        <v>14.0</v>
      </c>
      <c r="M342" s="55" t="str">
        <f t="shared" si="5"/>
        <v>http://www.thebureauinvestigates.com/2012/01/11/obama-2012-strikes/#Ob290</v>
      </c>
      <c r="N342" s="54"/>
      <c r="O342" s="50" t="s">
        <v>931</v>
      </c>
    </row>
    <row r="343" ht="31.5" customHeight="1">
      <c r="A343" s="50" t="s">
        <v>932</v>
      </c>
      <c r="B343" s="51">
        <v>41145.0</v>
      </c>
      <c r="C343" s="52" t="s">
        <v>933</v>
      </c>
      <c r="D343" s="53" t="s">
        <v>70</v>
      </c>
      <c r="E343" s="54">
        <v>0.0</v>
      </c>
      <c r="F343" s="54">
        <v>0.0</v>
      </c>
      <c r="G343" s="54">
        <v>0.0</v>
      </c>
      <c r="H343" s="54">
        <v>0.0</v>
      </c>
      <c r="I343" s="54">
        <v>0.0</v>
      </c>
      <c r="J343" s="54">
        <v>0.0</v>
      </c>
      <c r="K343" s="54">
        <v>0.0</v>
      </c>
      <c r="L343" s="54">
        <v>0.0</v>
      </c>
      <c r="M343" s="55" t="str">
        <f t="shared" si="5"/>
        <v>http://www.thebureauinvestigates.com/2012/01/11/obama-2012-strikes/#Ob291</v>
      </c>
      <c r="N343" s="54"/>
      <c r="O343" s="50" t="s">
        <v>934</v>
      </c>
    </row>
    <row r="344" ht="31.5" customHeight="1">
      <c r="A344" s="50" t="s">
        <v>935</v>
      </c>
      <c r="B344" s="51">
        <v>41145.0</v>
      </c>
      <c r="C344" s="52" t="s">
        <v>936</v>
      </c>
      <c r="D344" s="53" t="s">
        <v>70</v>
      </c>
      <c r="E344" s="54">
        <v>0.0</v>
      </c>
      <c r="F344" s="54">
        <v>0.0</v>
      </c>
      <c r="G344" s="54">
        <v>0.0</v>
      </c>
      <c r="H344" s="54">
        <v>0.0</v>
      </c>
      <c r="I344" s="54">
        <v>0.0</v>
      </c>
      <c r="J344" s="54">
        <v>0.0</v>
      </c>
      <c r="K344" s="54">
        <v>0.0</v>
      </c>
      <c r="L344" s="54">
        <v>0.0</v>
      </c>
      <c r="M344" s="55" t="str">
        <f t="shared" si="5"/>
        <v>http://www.thebureauinvestigates.com/2012/01/11/obama-2012-strikes/#Ob292</v>
      </c>
      <c r="N344" s="54"/>
      <c r="O344" s="50" t="s">
        <v>937</v>
      </c>
    </row>
    <row r="345" ht="31.5" customHeight="1">
      <c r="A345" s="50" t="s">
        <v>938</v>
      </c>
      <c r="B345" s="51">
        <v>41153.0</v>
      </c>
      <c r="C345" s="52" t="s">
        <v>939</v>
      </c>
      <c r="D345" s="53" t="s">
        <v>70</v>
      </c>
      <c r="E345" s="54">
        <v>4.0</v>
      </c>
      <c r="F345" s="54">
        <v>6.0</v>
      </c>
      <c r="G345" s="54">
        <v>0.0</v>
      </c>
      <c r="H345" s="54">
        <v>0.0</v>
      </c>
      <c r="I345" s="54">
        <v>0.0</v>
      </c>
      <c r="J345" s="54">
        <v>0.0</v>
      </c>
      <c r="K345" s="54">
        <v>2.0</v>
      </c>
      <c r="L345" s="54">
        <v>3.0</v>
      </c>
      <c r="M345" s="55" t="str">
        <f t="shared" si="5"/>
        <v>http://www.thebureauinvestigates.com/2012/01/11/obama-2012-strikes/#Ob293</v>
      </c>
      <c r="N345" s="54"/>
      <c r="O345" s="50" t="s">
        <v>940</v>
      </c>
    </row>
    <row r="346" ht="31.5" customHeight="1">
      <c r="A346" s="50" t="s">
        <v>941</v>
      </c>
      <c r="B346" s="51">
        <v>41173.0</v>
      </c>
      <c r="C346" s="52" t="s">
        <v>942</v>
      </c>
      <c r="D346" s="53" t="s">
        <v>70</v>
      </c>
      <c r="E346" s="54">
        <v>3.0</v>
      </c>
      <c r="F346" s="54">
        <v>4.0</v>
      </c>
      <c r="G346" s="54">
        <v>0.0</v>
      </c>
      <c r="H346" s="54">
        <v>0.0</v>
      </c>
      <c r="I346" s="54">
        <v>0.0</v>
      </c>
      <c r="J346" s="54">
        <v>0.0</v>
      </c>
      <c r="K346" s="54">
        <v>2.0</v>
      </c>
      <c r="L346" s="54">
        <v>3.0</v>
      </c>
      <c r="M346" s="55" t="str">
        <f t="shared" si="5"/>
        <v>http://www.thebureauinvestigates.com/2012/01/11/obama-2012-strikes/#Ob294</v>
      </c>
      <c r="N346" s="54"/>
      <c r="O346" s="50" t="s">
        <v>943</v>
      </c>
    </row>
    <row r="347" ht="31.5" customHeight="1">
      <c r="A347" s="50" t="s">
        <v>944</v>
      </c>
      <c r="B347" s="51">
        <v>41176.0</v>
      </c>
      <c r="C347" s="52" t="s">
        <v>945</v>
      </c>
      <c r="D347" s="53" t="s">
        <v>70</v>
      </c>
      <c r="E347" s="54">
        <v>3.0</v>
      </c>
      <c r="F347" s="54">
        <v>8.0</v>
      </c>
      <c r="G347" s="54">
        <v>0.0</v>
      </c>
      <c r="H347" s="54">
        <v>0.0</v>
      </c>
      <c r="I347" s="54">
        <v>0.0</v>
      </c>
      <c r="J347" s="54">
        <v>0.0</v>
      </c>
      <c r="K347" s="54">
        <v>2.0</v>
      </c>
      <c r="L347" s="54">
        <v>2.0</v>
      </c>
      <c r="M347" s="55" t="str">
        <f t="shared" si="5"/>
        <v>http://www.thebureauinvestigates.com/2012/01/11/obama-2012-strikes/#Ob295</v>
      </c>
      <c r="N347" s="54"/>
      <c r="O347" s="50" t="s">
        <v>946</v>
      </c>
    </row>
    <row r="348" ht="31.5" customHeight="1">
      <c r="A348" s="50" t="s">
        <v>947</v>
      </c>
      <c r="B348" s="51">
        <v>41183.0</v>
      </c>
      <c r="C348" s="52" t="s">
        <v>623</v>
      </c>
      <c r="D348" s="53" t="s">
        <v>70</v>
      </c>
      <c r="E348" s="54">
        <v>2.0</v>
      </c>
      <c r="F348" s="54">
        <v>4.0</v>
      </c>
      <c r="G348" s="54">
        <v>0.0</v>
      </c>
      <c r="H348" s="54">
        <v>0.0</v>
      </c>
      <c r="I348" s="54">
        <v>0.0</v>
      </c>
      <c r="J348" s="54">
        <v>0.0</v>
      </c>
      <c r="K348" s="54">
        <v>0.0</v>
      </c>
      <c r="L348" s="54">
        <v>0.0</v>
      </c>
      <c r="M348" s="55" t="str">
        <f t="shared" si="5"/>
        <v>http://www.thebureauinvestigates.com/2012/01/11/obama-2012-strikes/#Ob296</v>
      </c>
      <c r="N348" s="54"/>
      <c r="O348" s="50" t="s">
        <v>948</v>
      </c>
    </row>
    <row r="349" ht="31.5" customHeight="1">
      <c r="A349" s="50" t="s">
        <v>949</v>
      </c>
      <c r="B349" s="51">
        <v>41192.0</v>
      </c>
      <c r="C349" s="52" t="s">
        <v>950</v>
      </c>
      <c r="D349" s="53" t="s">
        <v>70</v>
      </c>
      <c r="E349" s="54">
        <v>3.0</v>
      </c>
      <c r="F349" s="54">
        <v>6.0</v>
      </c>
      <c r="G349" s="54">
        <v>0.0</v>
      </c>
      <c r="H349" s="54">
        <v>0.0</v>
      </c>
      <c r="I349" s="54">
        <v>0.0</v>
      </c>
      <c r="J349" s="54">
        <v>0.0</v>
      </c>
      <c r="K349" s="54">
        <v>3.0</v>
      </c>
      <c r="L349" s="54">
        <v>3.0</v>
      </c>
      <c r="M349" s="55" t="str">
        <f t="shared" si="5"/>
        <v>http://www.thebureauinvestigates.com/2012/01/11/obama-2012-strikes/#Ob297</v>
      </c>
      <c r="N349" s="54"/>
      <c r="O349" s="50" t="s">
        <v>951</v>
      </c>
    </row>
    <row r="350" ht="31.5" customHeight="1">
      <c r="A350" s="50" t="s">
        <v>952</v>
      </c>
      <c r="B350" s="51">
        <v>41193.0</v>
      </c>
      <c r="C350" s="52" t="s">
        <v>953</v>
      </c>
      <c r="D350" s="53" t="s">
        <v>239</v>
      </c>
      <c r="E350" s="54">
        <v>16.0</v>
      </c>
      <c r="F350" s="54">
        <v>26.0</v>
      </c>
      <c r="G350" s="54">
        <v>0.0</v>
      </c>
      <c r="H350" s="54">
        <v>2.0</v>
      </c>
      <c r="I350" s="54">
        <v>0.0</v>
      </c>
      <c r="J350" s="54">
        <v>0.0</v>
      </c>
      <c r="K350" s="54">
        <v>5.0</v>
      </c>
      <c r="L350" s="54">
        <v>15.0</v>
      </c>
      <c r="M350" s="55" t="str">
        <f t="shared" si="5"/>
        <v>http://www.thebureauinvestigates.com/2012/01/11/obama-2012-strikes/#Ob298</v>
      </c>
      <c r="N350" s="54"/>
      <c r="O350" s="50" t="s">
        <v>954</v>
      </c>
    </row>
    <row r="351" ht="31.5" customHeight="1">
      <c r="A351" s="50" t="s">
        <v>955</v>
      </c>
      <c r="B351" s="51">
        <v>41206.0</v>
      </c>
      <c r="C351" s="52" t="s">
        <v>956</v>
      </c>
      <c r="D351" s="53" t="s">
        <v>70</v>
      </c>
      <c r="E351" s="54">
        <v>1.0</v>
      </c>
      <c r="F351" s="54">
        <v>1.0</v>
      </c>
      <c r="G351" s="54">
        <v>1.0</v>
      </c>
      <c r="H351" s="54">
        <v>1.0</v>
      </c>
      <c r="I351" s="54">
        <v>0.0</v>
      </c>
      <c r="J351" s="54">
        <v>0.0</v>
      </c>
      <c r="K351" s="54">
        <v>6.0</v>
      </c>
      <c r="L351" s="54">
        <v>9.0</v>
      </c>
      <c r="M351" s="55" t="str">
        <f t="shared" si="5"/>
        <v>http://www.thebureauinvestigates.com/2012/01/11/obama-2012-strikes/#Ob299</v>
      </c>
      <c r="N351" s="54"/>
      <c r="O351" s="50" t="s">
        <v>957</v>
      </c>
    </row>
    <row r="352" ht="31.5" customHeight="1">
      <c r="A352" s="50" t="s">
        <v>958</v>
      </c>
      <c r="B352" s="51">
        <v>41242.0</v>
      </c>
      <c r="C352" s="52" t="s">
        <v>204</v>
      </c>
      <c r="D352" s="53" t="s">
        <v>65</v>
      </c>
      <c r="E352" s="54">
        <v>1.0</v>
      </c>
      <c r="F352" s="54">
        <v>4.0</v>
      </c>
      <c r="G352" s="54">
        <v>0.0</v>
      </c>
      <c r="H352" s="54">
        <v>0.0</v>
      </c>
      <c r="I352" s="54">
        <v>0.0</v>
      </c>
      <c r="J352" s="54">
        <v>0.0</v>
      </c>
      <c r="K352" s="54">
        <v>3.0</v>
      </c>
      <c r="L352" s="54">
        <v>4.0</v>
      </c>
      <c r="M352" s="55" t="str">
        <f t="shared" si="5"/>
        <v>http://www.thebureauinvestigates.com/2012/01/11/obama-2012-strikes/#Ob300</v>
      </c>
      <c r="N352" s="54"/>
      <c r="O352" s="50" t="s">
        <v>959</v>
      </c>
    </row>
    <row r="353" ht="31.5" customHeight="1">
      <c r="A353" s="50" t="s">
        <v>960</v>
      </c>
      <c r="B353" s="51">
        <v>41244.0</v>
      </c>
      <c r="C353" s="52" t="s">
        <v>204</v>
      </c>
      <c r="D353" s="53" t="s">
        <v>65</v>
      </c>
      <c r="E353" s="54">
        <v>1.0</v>
      </c>
      <c r="F353" s="54">
        <v>4.0</v>
      </c>
      <c r="G353" s="54">
        <v>0.0</v>
      </c>
      <c r="H353" s="54">
        <v>0.0</v>
      </c>
      <c r="I353" s="54">
        <v>0.0</v>
      </c>
      <c r="J353" s="54">
        <v>0.0</v>
      </c>
      <c r="K353" s="54">
        <v>3.0</v>
      </c>
      <c r="L353" s="54">
        <v>3.0</v>
      </c>
      <c r="M353" s="55" t="str">
        <f t="shared" si="5"/>
        <v>http://www.thebureauinvestigates.com/2012/01/11/obama-2012-strikes/#Ob301</v>
      </c>
      <c r="N353" s="54"/>
      <c r="O353" s="50" t="s">
        <v>961</v>
      </c>
    </row>
    <row r="354" ht="31.5" customHeight="1">
      <c r="A354" s="50" t="s">
        <v>962</v>
      </c>
      <c r="B354" s="51">
        <v>41249.0</v>
      </c>
      <c r="C354" s="52" t="s">
        <v>963</v>
      </c>
      <c r="D354" s="53" t="s">
        <v>70</v>
      </c>
      <c r="E354" s="54">
        <v>2.0</v>
      </c>
      <c r="F354" s="54">
        <v>11.0</v>
      </c>
      <c r="G354" s="54">
        <v>1.0</v>
      </c>
      <c r="H354" s="54">
        <v>1.0</v>
      </c>
      <c r="I354" s="54">
        <v>0.0</v>
      </c>
      <c r="J354" s="54">
        <v>0.0</v>
      </c>
      <c r="K354" s="54">
        <v>1.0</v>
      </c>
      <c r="L354" s="54">
        <v>6.0</v>
      </c>
      <c r="M354" s="55" t="str">
        <f t="shared" si="5"/>
        <v>http://www.thebureauinvestigates.com/2012/01/11/obama-2012-strikes/#Ob302</v>
      </c>
      <c r="N354" s="54"/>
      <c r="O354" s="50" t="s">
        <v>964</v>
      </c>
    </row>
    <row r="355" ht="31.5" customHeight="1">
      <c r="A355" s="50" t="s">
        <v>965</v>
      </c>
      <c r="B355" s="51">
        <v>41252.0</v>
      </c>
      <c r="C355" s="52" t="s">
        <v>966</v>
      </c>
      <c r="D355" s="53" t="s">
        <v>70</v>
      </c>
      <c r="E355" s="54">
        <v>2.0</v>
      </c>
      <c r="F355" s="54">
        <v>4.0</v>
      </c>
      <c r="G355" s="54">
        <v>0.0</v>
      </c>
      <c r="H355" s="54">
        <v>3.0</v>
      </c>
      <c r="I355" s="54">
        <v>0.0</v>
      </c>
      <c r="J355" s="54">
        <v>0.0</v>
      </c>
      <c r="K355" s="54">
        <v>0.0</v>
      </c>
      <c r="L355" s="54">
        <v>0.0</v>
      </c>
      <c r="M355" s="55" t="str">
        <f t="shared" si="5"/>
        <v>http://www.thebureauinvestigates.com/2012/01/11/obama-2012-strikes/#Ob303</v>
      </c>
      <c r="N355" s="54"/>
      <c r="O355" s="50" t="s">
        <v>967</v>
      </c>
    </row>
    <row r="356" ht="31.5" customHeight="1">
      <c r="A356" s="50" t="s">
        <v>968</v>
      </c>
      <c r="B356" s="51">
        <v>41264.0</v>
      </c>
      <c r="C356" s="52" t="s">
        <v>969</v>
      </c>
      <c r="D356" s="53" t="s">
        <v>70</v>
      </c>
      <c r="E356" s="54">
        <v>3.0</v>
      </c>
      <c r="F356" s="54">
        <v>6.0</v>
      </c>
      <c r="G356" s="54">
        <v>0.0</v>
      </c>
      <c r="H356" s="54">
        <v>0.0</v>
      </c>
      <c r="I356" s="54">
        <v>0.0</v>
      </c>
      <c r="J356" s="54">
        <v>0.0</v>
      </c>
      <c r="K356" s="54">
        <v>2.0</v>
      </c>
      <c r="L356" s="54">
        <v>2.0</v>
      </c>
      <c r="M356" s="55" t="str">
        <f t="shared" si="5"/>
        <v>http://www.thebureauinvestigates.com/2012/01/11/obama-2012-strikes/#Ob304</v>
      </c>
      <c r="N356" s="54"/>
      <c r="O356" s="50" t="s">
        <v>970</v>
      </c>
    </row>
    <row r="357" ht="31.5" customHeight="1">
      <c r="A357" s="50" t="s">
        <v>971</v>
      </c>
      <c r="B357" s="51">
        <v>41272.0</v>
      </c>
      <c r="C357" s="52" t="s">
        <v>972</v>
      </c>
      <c r="D357" s="53" t="s">
        <v>70</v>
      </c>
      <c r="E357" s="54">
        <v>4.0</v>
      </c>
      <c r="F357" s="54">
        <v>5.0</v>
      </c>
      <c r="G357" s="54">
        <v>0.0</v>
      </c>
      <c r="H357" s="54">
        <v>0.0</v>
      </c>
      <c r="I357" s="54">
        <v>0.0</v>
      </c>
      <c r="J357" s="54">
        <v>0.0</v>
      </c>
      <c r="K357" s="54">
        <v>2.0</v>
      </c>
      <c r="L357" s="54">
        <v>2.0</v>
      </c>
      <c r="M357" s="55" t="str">
        <f t="shared" si="5"/>
        <v>http://www.thebureauinvestigates.com/2012/01/11/obama-2012-strikes/#Ob305</v>
      </c>
      <c r="N357" s="54"/>
      <c r="O357" s="50" t="s">
        <v>973</v>
      </c>
    </row>
    <row r="358" ht="31.5" customHeight="1">
      <c r="A358" s="50" t="s">
        <v>974</v>
      </c>
      <c r="B358" s="51">
        <v>41276.0</v>
      </c>
      <c r="C358" s="52" t="s">
        <v>975</v>
      </c>
      <c r="D358" s="53" t="s">
        <v>65</v>
      </c>
      <c r="E358" s="54">
        <v>6.0</v>
      </c>
      <c r="F358" s="54">
        <v>11.0</v>
      </c>
      <c r="G358" s="54">
        <v>0.0</v>
      </c>
      <c r="H358" s="54">
        <v>0.0</v>
      </c>
      <c r="I358" s="54">
        <v>0.0</v>
      </c>
      <c r="J358" s="54">
        <v>0.0</v>
      </c>
      <c r="K358" s="54">
        <v>0.0</v>
      </c>
      <c r="L358" s="54">
        <v>0.0</v>
      </c>
      <c r="M358" s="55" t="str">
        <f t="shared" ref="M358:M384" si="6">$N$358&amp;$A358</f>
        <v>http://www.thebureauinvestigates.com/2013/01/03/obama-2013-pakistan-drone-strikes/#Ob306</v>
      </c>
      <c r="N358" s="56" t="s">
        <v>976</v>
      </c>
      <c r="O358" s="50" t="s">
        <v>977</v>
      </c>
    </row>
    <row r="359" ht="31.5" customHeight="1">
      <c r="A359" s="50" t="s">
        <v>978</v>
      </c>
      <c r="B359" s="51">
        <v>41277.0</v>
      </c>
      <c r="C359" s="52" t="s">
        <v>979</v>
      </c>
      <c r="D359" s="53" t="s">
        <v>70</v>
      </c>
      <c r="E359" s="54">
        <v>3.0</v>
      </c>
      <c r="F359" s="54">
        <v>6.0</v>
      </c>
      <c r="G359" s="54">
        <v>0.0</v>
      </c>
      <c r="H359" s="54">
        <v>0.0</v>
      </c>
      <c r="I359" s="54">
        <v>0.0</v>
      </c>
      <c r="J359" s="54">
        <v>0.0</v>
      </c>
      <c r="K359" s="54">
        <v>1.0</v>
      </c>
      <c r="L359" s="54">
        <v>1.0</v>
      </c>
      <c r="M359" s="55" t="str">
        <f t="shared" si="6"/>
        <v>http://www.thebureauinvestigates.com/2013/01/03/obama-2013-pakistan-drone-strikes/#Ob307</v>
      </c>
      <c r="N359" s="54"/>
      <c r="O359" s="50" t="s">
        <v>980</v>
      </c>
    </row>
    <row r="360" ht="31.5" customHeight="1">
      <c r="A360" s="50" t="s">
        <v>981</v>
      </c>
      <c r="B360" s="51">
        <v>41280.0</v>
      </c>
      <c r="C360" s="52" t="s">
        <v>982</v>
      </c>
      <c r="D360" s="53" t="s">
        <v>65</v>
      </c>
      <c r="E360" s="54">
        <v>8.0</v>
      </c>
      <c r="F360" s="54">
        <v>18.0</v>
      </c>
      <c r="G360" s="54">
        <v>0.0</v>
      </c>
      <c r="H360" s="54">
        <v>0.0</v>
      </c>
      <c r="I360" s="54">
        <v>0.0</v>
      </c>
      <c r="J360" s="54">
        <v>0.0</v>
      </c>
      <c r="K360" s="54">
        <v>3.0</v>
      </c>
      <c r="L360" s="54">
        <v>7.0</v>
      </c>
      <c r="M360" s="55" t="str">
        <f t="shared" si="6"/>
        <v>http://www.thebureauinvestigates.com/2013/01/03/obama-2013-pakistan-drone-strikes/#Ob308</v>
      </c>
      <c r="N360" s="54"/>
      <c r="O360" s="50" t="s">
        <v>983</v>
      </c>
    </row>
    <row r="361" ht="31.5" customHeight="1">
      <c r="A361" s="50" t="s">
        <v>984</v>
      </c>
      <c r="B361" s="51">
        <v>41282.0</v>
      </c>
      <c r="C361" s="52" t="s">
        <v>985</v>
      </c>
      <c r="D361" s="53" t="s">
        <v>70</v>
      </c>
      <c r="E361" s="54">
        <v>4.0</v>
      </c>
      <c r="F361" s="54">
        <v>9.0</v>
      </c>
      <c r="G361" s="54">
        <v>0.0</v>
      </c>
      <c r="H361" s="54">
        <v>2.0</v>
      </c>
      <c r="I361" s="54">
        <v>0.0</v>
      </c>
      <c r="J361" s="54">
        <v>1.0</v>
      </c>
      <c r="K361" s="54">
        <v>1.0</v>
      </c>
      <c r="L361" s="54">
        <v>4.0</v>
      </c>
      <c r="M361" s="55" t="str">
        <f t="shared" si="6"/>
        <v>http://www.thebureauinvestigates.com/2013/01/03/obama-2013-pakistan-drone-strikes/#Ob309</v>
      </c>
      <c r="N361" s="54"/>
      <c r="O361" s="50" t="s">
        <v>986</v>
      </c>
    </row>
    <row r="362" ht="31.5" customHeight="1">
      <c r="A362" s="50" t="s">
        <v>987</v>
      </c>
      <c r="B362" s="51">
        <v>41282.0</v>
      </c>
      <c r="C362" s="52" t="s">
        <v>988</v>
      </c>
      <c r="D362" s="53" t="s">
        <v>70</v>
      </c>
      <c r="E362" s="54">
        <v>0.0</v>
      </c>
      <c r="F362" s="54">
        <v>9.0</v>
      </c>
      <c r="G362" s="54">
        <v>0.0</v>
      </c>
      <c r="H362" s="54">
        <v>0.0</v>
      </c>
      <c r="I362" s="54">
        <v>0.0</v>
      </c>
      <c r="J362" s="54">
        <v>0.0</v>
      </c>
      <c r="K362" s="54">
        <v>1.0</v>
      </c>
      <c r="L362" s="54">
        <v>4.0</v>
      </c>
      <c r="M362" s="55" t="str">
        <f t="shared" si="6"/>
        <v>http://www.thebureauinvestigates.com/2013/01/03/obama-2013-pakistan-drone-strikes/#Ob310</v>
      </c>
      <c r="N362" s="54"/>
      <c r="O362" s="50" t="s">
        <v>989</v>
      </c>
    </row>
    <row r="363" ht="31.5" customHeight="1">
      <c r="A363" s="50" t="s">
        <v>990</v>
      </c>
      <c r="B363" s="51">
        <v>41284.0</v>
      </c>
      <c r="C363" s="52" t="s">
        <v>969</v>
      </c>
      <c r="D363" s="53" t="s">
        <v>70</v>
      </c>
      <c r="E363" s="54">
        <v>3.0</v>
      </c>
      <c r="F363" s="54">
        <v>6.0</v>
      </c>
      <c r="G363" s="54">
        <v>0.0</v>
      </c>
      <c r="H363" s="54">
        <v>0.0</v>
      </c>
      <c r="I363" s="54">
        <v>0.0</v>
      </c>
      <c r="J363" s="54">
        <v>0.0</v>
      </c>
      <c r="K363" s="54">
        <v>0.0</v>
      </c>
      <c r="L363" s="54">
        <v>0.0</v>
      </c>
      <c r="M363" s="55" t="str">
        <f t="shared" si="6"/>
        <v>http://www.thebureauinvestigates.com/2013/01/03/obama-2013-pakistan-drone-strikes/#Ob311</v>
      </c>
      <c r="N363" s="54"/>
      <c r="O363" s="50" t="s">
        <v>991</v>
      </c>
    </row>
    <row r="364" ht="31.5" customHeight="1">
      <c r="A364" s="50" t="s">
        <v>992</v>
      </c>
      <c r="B364" s="51">
        <v>41311.0</v>
      </c>
      <c r="C364" s="52" t="s">
        <v>993</v>
      </c>
      <c r="D364" s="53" t="s">
        <v>70</v>
      </c>
      <c r="E364" s="54">
        <v>3.0</v>
      </c>
      <c r="F364" s="54">
        <v>5.0</v>
      </c>
      <c r="G364" s="54">
        <v>0.0</v>
      </c>
      <c r="H364" s="54">
        <v>2.0</v>
      </c>
      <c r="I364" s="54">
        <v>0.0</v>
      </c>
      <c r="J364" s="54">
        <v>0.0</v>
      </c>
      <c r="K364" s="54">
        <v>1.0</v>
      </c>
      <c r="L364" s="54">
        <v>1.0</v>
      </c>
      <c r="M364" s="55" t="str">
        <f t="shared" si="6"/>
        <v>http://www.thebureauinvestigates.com/2013/01/03/obama-2013-pakistan-drone-strikes/#Ob312</v>
      </c>
      <c r="N364" s="54"/>
      <c r="O364" s="50" t="s">
        <v>994</v>
      </c>
    </row>
    <row r="365" ht="31.5" customHeight="1">
      <c r="A365" s="50" t="s">
        <v>995</v>
      </c>
      <c r="B365" s="51">
        <v>41313.0</v>
      </c>
      <c r="C365" s="52" t="s">
        <v>833</v>
      </c>
      <c r="D365" s="53" t="s">
        <v>65</v>
      </c>
      <c r="E365" s="54">
        <v>6.0</v>
      </c>
      <c r="F365" s="54">
        <v>9.0</v>
      </c>
      <c r="G365" s="54">
        <v>0.0</v>
      </c>
      <c r="H365" s="54">
        <v>0.0</v>
      </c>
      <c r="I365" s="54">
        <v>0.0</v>
      </c>
      <c r="J365" s="54">
        <v>0.0</v>
      </c>
      <c r="K365" s="54">
        <v>2.0</v>
      </c>
      <c r="L365" s="54">
        <v>6.0</v>
      </c>
      <c r="M365" s="55" t="str">
        <f t="shared" si="6"/>
        <v>http://www.thebureauinvestigates.com/2013/01/03/obama-2013-pakistan-drone-strikes/#Ob313</v>
      </c>
      <c r="N365" s="54"/>
      <c r="O365" s="50" t="s">
        <v>996</v>
      </c>
    </row>
    <row r="366" ht="31.5" customHeight="1">
      <c r="A366" s="50" t="s">
        <v>997</v>
      </c>
      <c r="B366" s="51">
        <v>41343.0</v>
      </c>
      <c r="C366" s="52" t="s">
        <v>154</v>
      </c>
      <c r="D366" s="53" t="s">
        <v>70</v>
      </c>
      <c r="E366" s="54">
        <v>1.0</v>
      </c>
      <c r="F366" s="54">
        <v>3.0</v>
      </c>
      <c r="G366" s="54">
        <v>0.0</v>
      </c>
      <c r="H366" s="54">
        <v>0.0</v>
      </c>
      <c r="I366" s="54">
        <v>0.0</v>
      </c>
      <c r="J366" s="54">
        <v>0.0</v>
      </c>
      <c r="K366" s="54">
        <v>1.0</v>
      </c>
      <c r="L366" s="54">
        <v>1.0</v>
      </c>
      <c r="M366" s="55" t="str">
        <f t="shared" si="6"/>
        <v>http://www.thebureauinvestigates.com/2013/01/03/obama-2013-pakistan-drone-strikes/#Ob314</v>
      </c>
      <c r="N366" s="54"/>
      <c r="O366" s="50" t="s">
        <v>998</v>
      </c>
    </row>
    <row r="367" ht="31.5" customHeight="1">
      <c r="A367" s="50" t="s">
        <v>999</v>
      </c>
      <c r="B367" s="51">
        <v>41355.0</v>
      </c>
      <c r="C367" s="52" t="s">
        <v>1000</v>
      </c>
      <c r="D367" s="53" t="s">
        <v>70</v>
      </c>
      <c r="E367" s="54">
        <v>1.0</v>
      </c>
      <c r="F367" s="54">
        <v>4.0</v>
      </c>
      <c r="G367" s="54">
        <v>0.0</v>
      </c>
      <c r="H367" s="54">
        <v>0.0</v>
      </c>
      <c r="I367" s="54">
        <v>0.0</v>
      </c>
      <c r="J367" s="54">
        <v>0.0</v>
      </c>
      <c r="K367" s="54">
        <v>1.0</v>
      </c>
      <c r="L367" s="54">
        <v>1.0</v>
      </c>
      <c r="M367" s="55" t="str">
        <f t="shared" si="6"/>
        <v>http://www.thebureauinvestigates.com/2013/01/03/obama-2013-pakistan-drone-strikes/#Ob315</v>
      </c>
      <c r="N367" s="54"/>
      <c r="O367" s="50" t="s">
        <v>1001</v>
      </c>
    </row>
    <row r="368" ht="31.5" customHeight="1">
      <c r="A368" s="50" t="s">
        <v>1002</v>
      </c>
      <c r="B368" s="51">
        <v>41378.0</v>
      </c>
      <c r="C368" s="52" t="s">
        <v>154</v>
      </c>
      <c r="D368" s="53" t="s">
        <v>70</v>
      </c>
      <c r="E368" s="54">
        <v>4.0</v>
      </c>
      <c r="F368" s="54">
        <v>6.0</v>
      </c>
      <c r="G368" s="54">
        <v>0.0</v>
      </c>
      <c r="H368" s="54">
        <v>0.0</v>
      </c>
      <c r="I368" s="54">
        <v>0.0</v>
      </c>
      <c r="J368" s="54">
        <v>0.0</v>
      </c>
      <c r="K368" s="54">
        <v>2.0</v>
      </c>
      <c r="L368" s="54">
        <v>2.0</v>
      </c>
      <c r="M368" s="55" t="str">
        <f t="shared" si="6"/>
        <v>http://www.thebureauinvestigates.com/2013/01/03/obama-2013-pakistan-drone-strikes/#Ob316</v>
      </c>
      <c r="N368" s="54"/>
      <c r="O368" s="50" t="s">
        <v>1003</v>
      </c>
    </row>
    <row r="369" ht="31.5" customHeight="1">
      <c r="A369" s="50" t="s">
        <v>1004</v>
      </c>
      <c r="B369" s="51">
        <v>41381.0</v>
      </c>
      <c r="C369" s="52" t="s">
        <v>1005</v>
      </c>
      <c r="D369" s="53" t="s">
        <v>65</v>
      </c>
      <c r="E369" s="54">
        <v>4.0</v>
      </c>
      <c r="F369" s="54">
        <v>6.0</v>
      </c>
      <c r="G369" s="54">
        <v>0.0</v>
      </c>
      <c r="H369" s="54">
        <v>0.0</v>
      </c>
      <c r="I369" s="54">
        <v>0.0</v>
      </c>
      <c r="J369" s="54">
        <v>0.0</v>
      </c>
      <c r="K369" s="54">
        <v>2.0</v>
      </c>
      <c r="L369" s="54">
        <v>7.0</v>
      </c>
      <c r="M369" s="55" t="str">
        <f t="shared" si="6"/>
        <v>http://www.thebureauinvestigates.com/2013/01/03/obama-2013-pakistan-drone-strikes/#Ob317</v>
      </c>
      <c r="N369" s="54"/>
      <c r="O369" s="50" t="s">
        <v>1006</v>
      </c>
    </row>
    <row r="370" ht="31.5" customHeight="1">
      <c r="A370" s="50" t="s">
        <v>1007</v>
      </c>
      <c r="B370" s="51">
        <v>41423.0</v>
      </c>
      <c r="C370" s="52" t="s">
        <v>1008</v>
      </c>
      <c r="D370" s="53" t="s">
        <v>70</v>
      </c>
      <c r="E370" s="54">
        <v>3.0</v>
      </c>
      <c r="F370" s="54">
        <v>7.0</v>
      </c>
      <c r="G370" s="54">
        <v>0.0</v>
      </c>
      <c r="H370" s="54">
        <v>0.0</v>
      </c>
      <c r="I370" s="54">
        <v>0.0</v>
      </c>
      <c r="J370" s="54">
        <v>0.0</v>
      </c>
      <c r="K370" s="54">
        <v>1.0</v>
      </c>
      <c r="L370" s="54">
        <v>4.0</v>
      </c>
      <c r="M370" s="55" t="str">
        <f t="shared" si="6"/>
        <v>http://www.thebureauinvestigates.com/2013/01/03/obama-2013-pakistan-drone-strikes/#Ob318</v>
      </c>
      <c r="N370" s="54"/>
      <c r="O370" s="50" t="s">
        <v>1009</v>
      </c>
    </row>
    <row r="371" ht="31.5" customHeight="1">
      <c r="A371" s="50" t="s">
        <v>1010</v>
      </c>
      <c r="B371" s="51">
        <v>41432.0</v>
      </c>
      <c r="C371" s="52" t="s">
        <v>1011</v>
      </c>
      <c r="D371" s="53" t="s">
        <v>70</v>
      </c>
      <c r="E371" s="54">
        <v>7.0</v>
      </c>
      <c r="F371" s="54">
        <v>11.0</v>
      </c>
      <c r="G371" s="54">
        <v>0.0</v>
      </c>
      <c r="H371" s="54">
        <v>0.0</v>
      </c>
      <c r="I371" s="54">
        <v>0.0</v>
      </c>
      <c r="J371" s="54">
        <v>0.0</v>
      </c>
      <c r="K371" s="54">
        <v>3.0</v>
      </c>
      <c r="L371" s="54">
        <v>4.0</v>
      </c>
      <c r="M371" s="55" t="str">
        <f t="shared" si="6"/>
        <v>http://www.thebureauinvestigates.com/2013/01/03/obama-2013-pakistan-drone-strikes/#Ob319</v>
      </c>
      <c r="N371" s="54"/>
      <c r="O371" s="50" t="s">
        <v>1012</v>
      </c>
    </row>
    <row r="372" ht="31.5" customHeight="1">
      <c r="A372" s="50" t="s">
        <v>1013</v>
      </c>
      <c r="B372" s="51">
        <v>41458.0</v>
      </c>
      <c r="C372" s="52" t="s">
        <v>1011</v>
      </c>
      <c r="D372" s="53" t="s">
        <v>70</v>
      </c>
      <c r="E372" s="54">
        <v>16.0</v>
      </c>
      <c r="F372" s="54">
        <v>18.0</v>
      </c>
      <c r="G372" s="54">
        <v>0.0</v>
      </c>
      <c r="H372" s="54">
        <v>0.0</v>
      </c>
      <c r="I372" s="54">
        <v>0.0</v>
      </c>
      <c r="J372" s="54">
        <v>0.0</v>
      </c>
      <c r="K372" s="54">
        <v>5.0</v>
      </c>
      <c r="L372" s="54">
        <v>5.0</v>
      </c>
      <c r="M372" s="55" t="str">
        <f t="shared" si="6"/>
        <v>http://www.thebureauinvestigates.com/2013/01/03/obama-2013-pakistan-drone-strikes/#Ob320</v>
      </c>
      <c r="N372" s="54"/>
      <c r="O372" s="50" t="s">
        <v>1014</v>
      </c>
    </row>
    <row r="373" ht="31.5" customHeight="1">
      <c r="A373" s="50" t="s">
        <v>1015</v>
      </c>
      <c r="B373" s="51">
        <v>41468.0</v>
      </c>
      <c r="C373" s="52" t="s">
        <v>1016</v>
      </c>
      <c r="D373" s="53" t="s">
        <v>70</v>
      </c>
      <c r="E373" s="54">
        <v>2.0</v>
      </c>
      <c r="F373" s="54">
        <v>3.0</v>
      </c>
      <c r="G373" s="54">
        <v>0.0</v>
      </c>
      <c r="H373" s="54">
        <v>0.0</v>
      </c>
      <c r="I373" s="54">
        <v>0.0</v>
      </c>
      <c r="J373" s="54">
        <v>0.0</v>
      </c>
      <c r="K373" s="54">
        <v>0.0</v>
      </c>
      <c r="L373" s="54">
        <v>0.0</v>
      </c>
      <c r="M373" s="55" t="str">
        <f t="shared" si="6"/>
        <v>http://www.thebureauinvestigates.com/2013/01/03/obama-2013-pakistan-drone-strikes/#Ob321</v>
      </c>
      <c r="N373" s="54"/>
      <c r="O373" s="50" t="s">
        <v>1017</v>
      </c>
    </row>
    <row r="374" ht="31.5" customHeight="1">
      <c r="A374" s="50" t="s">
        <v>1018</v>
      </c>
      <c r="B374" s="51">
        <v>41483.0</v>
      </c>
      <c r="C374" s="52" t="s">
        <v>1019</v>
      </c>
      <c r="D374" s="53" t="s">
        <v>70</v>
      </c>
      <c r="E374" s="54">
        <v>5.0</v>
      </c>
      <c r="F374" s="54">
        <v>8.0</v>
      </c>
      <c r="G374" s="54">
        <v>0.0</v>
      </c>
      <c r="H374" s="54">
        <v>0.0</v>
      </c>
      <c r="I374" s="54">
        <v>0.0</v>
      </c>
      <c r="J374" s="54">
        <v>0.0</v>
      </c>
      <c r="K374" s="54">
        <v>2.0</v>
      </c>
      <c r="L374" s="54">
        <v>4.0</v>
      </c>
      <c r="M374" s="55" t="str">
        <f t="shared" si="6"/>
        <v>http://www.thebureauinvestigates.com/2013/01/03/obama-2013-pakistan-drone-strikes/#Ob322</v>
      </c>
      <c r="N374" s="54"/>
      <c r="O374" s="50" t="s">
        <v>1020</v>
      </c>
    </row>
    <row r="375" ht="31.5" customHeight="1">
      <c r="A375" s="50" t="s">
        <v>1021</v>
      </c>
      <c r="B375" s="51">
        <v>41517.0</v>
      </c>
      <c r="C375" s="52" t="s">
        <v>1022</v>
      </c>
      <c r="D375" s="53" t="s">
        <v>70</v>
      </c>
      <c r="E375" s="54">
        <v>3.0</v>
      </c>
      <c r="F375" s="54">
        <v>4.0</v>
      </c>
      <c r="G375" s="54">
        <v>0.0</v>
      </c>
      <c r="H375" s="54">
        <v>0.0</v>
      </c>
      <c r="I375" s="54">
        <v>0.0</v>
      </c>
      <c r="J375" s="54">
        <v>0.0</v>
      </c>
      <c r="K375" s="54">
        <v>1.0</v>
      </c>
      <c r="L375" s="54">
        <v>3.0</v>
      </c>
      <c r="M375" s="55" t="str">
        <f t="shared" si="6"/>
        <v>http://www.thebureauinvestigates.com/2013/01/03/obama-2013-pakistan-drone-strikes/#Ob323</v>
      </c>
      <c r="N375" s="54"/>
      <c r="O375" s="50" t="s">
        <v>1023</v>
      </c>
    </row>
    <row r="376" ht="31.5" customHeight="1">
      <c r="A376" s="50" t="s">
        <v>1024</v>
      </c>
      <c r="B376" s="51">
        <v>41523.0</v>
      </c>
      <c r="C376" s="52" t="s">
        <v>1025</v>
      </c>
      <c r="D376" s="53" t="s">
        <v>70</v>
      </c>
      <c r="E376" s="54">
        <v>5.0</v>
      </c>
      <c r="F376" s="54">
        <v>7.0</v>
      </c>
      <c r="G376" s="54">
        <v>0.0</v>
      </c>
      <c r="H376" s="54">
        <v>0.0</v>
      </c>
      <c r="I376" s="54">
        <v>0.0</v>
      </c>
      <c r="J376" s="54">
        <v>0.0</v>
      </c>
      <c r="K376" s="54">
        <v>3.0</v>
      </c>
      <c r="L376" s="54">
        <v>7.0</v>
      </c>
      <c r="M376" s="55" t="str">
        <f t="shared" si="6"/>
        <v>http://www.thebureauinvestigates.com/2013/01/03/obama-2013-pakistan-drone-strikes/#Ob324</v>
      </c>
      <c r="N376" s="54"/>
      <c r="O376" s="50" t="s">
        <v>1026</v>
      </c>
    </row>
    <row r="377" ht="31.5" customHeight="1">
      <c r="A377" s="50" t="s">
        <v>1027</v>
      </c>
      <c r="B377" s="51">
        <v>41539.0</v>
      </c>
      <c r="C377" s="52" t="s">
        <v>1028</v>
      </c>
      <c r="D377" s="53" t="s">
        <v>868</v>
      </c>
      <c r="E377" s="54">
        <v>6.0</v>
      </c>
      <c r="F377" s="54">
        <v>7.0</v>
      </c>
      <c r="G377" s="54">
        <v>0.0</v>
      </c>
      <c r="H377" s="54">
        <v>0.0</v>
      </c>
      <c r="I377" s="54">
        <v>0.0</v>
      </c>
      <c r="J377" s="54">
        <v>0.0</v>
      </c>
      <c r="K377" s="54">
        <v>2.0</v>
      </c>
      <c r="L377" s="54">
        <v>4.0</v>
      </c>
      <c r="M377" s="55" t="str">
        <f t="shared" si="6"/>
        <v>http://www.thebureauinvestigates.com/2013/01/03/obama-2013-pakistan-drone-strikes/#Ob325</v>
      </c>
      <c r="N377" s="54"/>
      <c r="O377" s="50" t="s">
        <v>1029</v>
      </c>
    </row>
    <row r="378" ht="31.5" customHeight="1">
      <c r="A378" s="50" t="s">
        <v>1030</v>
      </c>
      <c r="B378" s="51">
        <v>41546.0</v>
      </c>
      <c r="C378" s="52" t="s">
        <v>299</v>
      </c>
      <c r="D378" s="53" t="s">
        <v>70</v>
      </c>
      <c r="E378" s="54">
        <v>3.0</v>
      </c>
      <c r="F378" s="54">
        <v>6.0</v>
      </c>
      <c r="G378" s="54">
        <v>0.0</v>
      </c>
      <c r="H378" s="54">
        <v>0.0</v>
      </c>
      <c r="I378" s="54">
        <v>0.0</v>
      </c>
      <c r="J378" s="54">
        <v>0.0</v>
      </c>
      <c r="K378" s="54">
        <v>1.0</v>
      </c>
      <c r="L378" s="54">
        <v>3.0</v>
      </c>
      <c r="M378" s="55" t="str">
        <f t="shared" si="6"/>
        <v>http://www.thebureauinvestigates.com/2013/01/03/obama-2013-pakistan-drone-strikes/#Ob326</v>
      </c>
      <c r="N378" s="54"/>
      <c r="O378" s="50" t="s">
        <v>1031</v>
      </c>
    </row>
    <row r="379" ht="31.5" customHeight="1">
      <c r="A379" s="50" t="s">
        <v>1032</v>
      </c>
      <c r="B379" s="51">
        <v>41547.0</v>
      </c>
      <c r="C379" s="52" t="s">
        <v>1033</v>
      </c>
      <c r="D379" s="53" t="s">
        <v>70</v>
      </c>
      <c r="E379" s="54">
        <v>1.0</v>
      </c>
      <c r="F379" s="54">
        <v>4.0</v>
      </c>
      <c r="G379" s="54">
        <v>0.0</v>
      </c>
      <c r="H379" s="54">
        <v>0.0</v>
      </c>
      <c r="I379" s="54">
        <v>0.0</v>
      </c>
      <c r="J379" s="54">
        <v>0.0</v>
      </c>
      <c r="K379" s="54">
        <v>2.0</v>
      </c>
      <c r="L379" s="54">
        <v>4.0</v>
      </c>
      <c r="M379" s="55" t="str">
        <f t="shared" si="6"/>
        <v>http://www.thebureauinvestigates.com/2013/01/03/obama-2013-pakistan-drone-strikes/#Ob327</v>
      </c>
      <c r="N379" s="54"/>
      <c r="O379" s="50" t="s">
        <v>1034</v>
      </c>
    </row>
    <row r="380" ht="31.5" customHeight="1">
      <c r="A380" s="50" t="s">
        <v>1035</v>
      </c>
      <c r="B380" s="51">
        <v>41578.0</v>
      </c>
      <c r="C380" s="52" t="s">
        <v>848</v>
      </c>
      <c r="D380" s="53" t="s">
        <v>70</v>
      </c>
      <c r="E380" s="54">
        <v>0.0</v>
      </c>
      <c r="F380" s="54">
        <v>5.0</v>
      </c>
      <c r="G380" s="54">
        <v>0.0</v>
      </c>
      <c r="H380" s="54">
        <v>0.0</v>
      </c>
      <c r="I380" s="54">
        <v>0.0</v>
      </c>
      <c r="J380" s="54">
        <v>0.0</v>
      </c>
      <c r="K380" s="54">
        <v>3.0</v>
      </c>
      <c r="L380" s="54">
        <v>3.0</v>
      </c>
      <c r="M380" s="55" t="str">
        <f t="shared" si="6"/>
        <v>http://www.thebureauinvestigates.com/2013/01/03/obama-2013-pakistan-drone-strikes/#Ob328</v>
      </c>
      <c r="N380" s="54"/>
      <c r="O380" s="50" t="s">
        <v>1036</v>
      </c>
    </row>
    <row r="381" ht="31.5" customHeight="1">
      <c r="A381" s="50" t="s">
        <v>1037</v>
      </c>
      <c r="B381" s="51">
        <v>41579.0</v>
      </c>
      <c r="C381" s="52" t="s">
        <v>1038</v>
      </c>
      <c r="D381" s="53" t="s">
        <v>70</v>
      </c>
      <c r="E381" s="54">
        <v>4.0</v>
      </c>
      <c r="F381" s="54">
        <v>7.0</v>
      </c>
      <c r="G381" s="54">
        <v>0.0</v>
      </c>
      <c r="H381" s="54">
        <v>0.0</v>
      </c>
      <c r="I381" s="54">
        <v>0.0</v>
      </c>
      <c r="J381" s="54">
        <v>0.0</v>
      </c>
      <c r="K381" s="54">
        <v>2.0</v>
      </c>
      <c r="L381" s="54">
        <v>2.0</v>
      </c>
      <c r="M381" s="55" t="str">
        <f t="shared" si="6"/>
        <v>http://www.thebureauinvestigates.com/2013/01/03/obama-2013-pakistan-drone-strikes/#Ob329</v>
      </c>
      <c r="N381" s="54"/>
      <c r="O381" s="50" t="s">
        <v>1039</v>
      </c>
    </row>
    <row r="382" ht="31.5" customHeight="1">
      <c r="A382" s="50" t="s">
        <v>1040</v>
      </c>
      <c r="B382" s="51">
        <v>41599.0</v>
      </c>
      <c r="C382" s="52" t="s">
        <v>1041</v>
      </c>
      <c r="D382" s="53" t="s">
        <v>1042</v>
      </c>
      <c r="E382" s="54">
        <v>6.0</v>
      </c>
      <c r="F382" s="54">
        <v>9.0</v>
      </c>
      <c r="G382" s="54">
        <v>0.0</v>
      </c>
      <c r="H382" s="54">
        <v>0.0</v>
      </c>
      <c r="I382" s="54">
        <v>0.0</v>
      </c>
      <c r="J382" s="54">
        <v>0.0</v>
      </c>
      <c r="K382" s="54">
        <v>1.0</v>
      </c>
      <c r="L382" s="54">
        <v>9.0</v>
      </c>
      <c r="M382" s="55" t="str">
        <f t="shared" si="6"/>
        <v>http://www.thebureauinvestigates.com/2013/01/03/obama-2013-pakistan-drone-strikes/#Ob330</v>
      </c>
      <c r="N382" s="54"/>
      <c r="O382" s="50" t="s">
        <v>1043</v>
      </c>
    </row>
    <row r="383" ht="31.5" customHeight="1">
      <c r="A383" s="50" t="s">
        <v>1044</v>
      </c>
      <c r="B383" s="51">
        <v>41607.0</v>
      </c>
      <c r="C383" s="52" t="s">
        <v>848</v>
      </c>
      <c r="D383" s="53" t="s">
        <v>70</v>
      </c>
      <c r="E383" s="54">
        <v>2.0</v>
      </c>
      <c r="F383" s="54">
        <v>3.0</v>
      </c>
      <c r="G383" s="54">
        <v>0.0</v>
      </c>
      <c r="H383" s="54">
        <v>0.0</v>
      </c>
      <c r="I383" s="54">
        <v>0.0</v>
      </c>
      <c r="J383" s="54">
        <v>0.0</v>
      </c>
      <c r="K383" s="54">
        <v>1.0</v>
      </c>
      <c r="L383" s="54">
        <v>2.0</v>
      </c>
      <c r="M383" s="55" t="str">
        <f t="shared" si="6"/>
        <v>http://www.thebureauinvestigates.com/2013/01/03/obama-2013-pakistan-drone-strikes/#Ob331</v>
      </c>
      <c r="N383" s="54"/>
      <c r="O383" s="50" t="s">
        <v>1045</v>
      </c>
    </row>
    <row r="384" ht="31.5" customHeight="1">
      <c r="A384" s="50" t="s">
        <v>1046</v>
      </c>
      <c r="B384" s="51">
        <v>41633.0</v>
      </c>
      <c r="C384" s="52" t="s">
        <v>1047</v>
      </c>
      <c r="D384" s="53" t="s">
        <v>70</v>
      </c>
      <c r="E384" s="54">
        <v>3.0</v>
      </c>
      <c r="F384" s="54">
        <v>4.0</v>
      </c>
      <c r="G384" s="54">
        <v>0.0</v>
      </c>
      <c r="H384" s="54">
        <v>0.0</v>
      </c>
      <c r="I384" s="54">
        <v>0.0</v>
      </c>
      <c r="J384" s="54">
        <v>0.0</v>
      </c>
      <c r="K384" s="54">
        <v>1.0</v>
      </c>
      <c r="L384" s="54">
        <v>1.0</v>
      </c>
      <c r="M384" s="55" t="str">
        <f t="shared" si="6"/>
        <v>http://www.thebureauinvestigates.com/2013/01/03/obama-2013-pakistan-drone-strikes/#Ob332</v>
      </c>
      <c r="N384" s="54"/>
      <c r="O384" s="50" t="s">
        <v>1048</v>
      </c>
    </row>
    <row r="385" ht="31.5" customHeight="1">
      <c r="A385" s="50" t="s">
        <v>1049</v>
      </c>
      <c r="B385" s="51">
        <v>41801.0</v>
      </c>
      <c r="C385" s="52" t="s">
        <v>1050</v>
      </c>
      <c r="D385" s="53" t="s">
        <v>70</v>
      </c>
      <c r="E385" s="54">
        <v>4.0</v>
      </c>
      <c r="F385" s="54">
        <v>6.0</v>
      </c>
      <c r="G385" s="54">
        <v>0.0</v>
      </c>
      <c r="H385" s="54">
        <v>0.0</v>
      </c>
      <c r="I385" s="54">
        <v>0.0</v>
      </c>
      <c r="J385" s="54">
        <v>0.0</v>
      </c>
      <c r="K385" s="54">
        <v>0.0</v>
      </c>
      <c r="L385" s="54">
        <v>0.0</v>
      </c>
      <c r="M385" s="55" t="str">
        <f t="shared" ref="M385:M409" si="7">$N$385&amp;$A385</f>
        <v>http://www.thebureauinvestigates.com/2014/06/11/obama-2014-pakistan-drone-strikes/#Ob333</v>
      </c>
      <c r="N385" s="56" t="s">
        <v>1051</v>
      </c>
      <c r="O385" s="50" t="s">
        <v>1052</v>
      </c>
    </row>
    <row r="386" ht="31.5" customHeight="1">
      <c r="A386" s="50" t="s">
        <v>1053</v>
      </c>
      <c r="B386" s="51">
        <v>41802.0</v>
      </c>
      <c r="C386" s="52" t="s">
        <v>1054</v>
      </c>
      <c r="D386" s="53" t="s">
        <v>70</v>
      </c>
      <c r="E386" s="54">
        <v>6.0</v>
      </c>
      <c r="F386" s="54">
        <v>10.0</v>
      </c>
      <c r="G386" s="54">
        <v>0.0</v>
      </c>
      <c r="H386" s="54">
        <v>0.0</v>
      </c>
      <c r="I386" s="54">
        <v>0.0</v>
      </c>
      <c r="J386" s="54">
        <v>0.0</v>
      </c>
      <c r="K386" s="54">
        <v>4.0</v>
      </c>
      <c r="L386" s="54">
        <v>4.0</v>
      </c>
      <c r="M386" s="55" t="str">
        <f t="shared" si="7"/>
        <v>http://www.thebureauinvestigates.com/2014/06/11/obama-2014-pakistan-drone-strikes/#Ob334</v>
      </c>
      <c r="N386" s="54"/>
      <c r="O386" s="50" t="s">
        <v>1055</v>
      </c>
    </row>
    <row r="387" ht="31.5" customHeight="1">
      <c r="A387" s="50" t="s">
        <v>1056</v>
      </c>
      <c r="B387" s="51">
        <v>41808.0</v>
      </c>
      <c r="C387" s="52" t="s">
        <v>1057</v>
      </c>
      <c r="D387" s="53" t="s">
        <v>70</v>
      </c>
      <c r="E387" s="54">
        <v>4.0</v>
      </c>
      <c r="F387" s="54">
        <v>8.0</v>
      </c>
      <c r="G387" s="54">
        <v>0.0</v>
      </c>
      <c r="H387" s="54">
        <v>0.0</v>
      </c>
      <c r="I387" s="54">
        <v>0.0</v>
      </c>
      <c r="J387" s="54">
        <v>0.0</v>
      </c>
      <c r="K387" s="54">
        <v>2.0</v>
      </c>
      <c r="L387" s="54">
        <v>4.0</v>
      </c>
      <c r="M387" s="55" t="str">
        <f t="shared" si="7"/>
        <v>http://www.thebureauinvestigates.com/2014/06/11/obama-2014-pakistan-drone-strikes/#Ob335</v>
      </c>
      <c r="N387" s="54"/>
      <c r="O387" s="50" t="s">
        <v>1058</v>
      </c>
    </row>
    <row r="388" ht="31.5" customHeight="1">
      <c r="A388" s="50" t="s">
        <v>1059</v>
      </c>
      <c r="B388" s="51">
        <v>41830.0</v>
      </c>
      <c r="C388" s="52" t="s">
        <v>1060</v>
      </c>
      <c r="D388" s="53" t="s">
        <v>70</v>
      </c>
      <c r="E388" s="54">
        <v>6.0</v>
      </c>
      <c r="F388" s="54">
        <v>7.0</v>
      </c>
      <c r="G388" s="54">
        <v>0.0</v>
      </c>
      <c r="H388" s="54">
        <v>0.0</v>
      </c>
      <c r="I388" s="54">
        <v>0.0</v>
      </c>
      <c r="J388" s="54">
        <v>0.0</v>
      </c>
      <c r="K388" s="54">
        <v>2.0</v>
      </c>
      <c r="L388" s="54">
        <v>3.0</v>
      </c>
      <c r="M388" s="55" t="str">
        <f t="shared" si="7"/>
        <v>http://www.thebureauinvestigates.com/2014/06/11/obama-2014-pakistan-drone-strikes/#Ob336</v>
      </c>
      <c r="N388" s="54"/>
      <c r="O388" s="50" t="s">
        <v>1061</v>
      </c>
    </row>
    <row r="389" ht="31.5" customHeight="1">
      <c r="A389" s="50" t="s">
        <v>1062</v>
      </c>
      <c r="B389" s="51">
        <v>41836.0</v>
      </c>
      <c r="C389" s="52" t="s">
        <v>1063</v>
      </c>
      <c r="D389" s="53" t="s">
        <v>70</v>
      </c>
      <c r="E389" s="54">
        <v>15.0</v>
      </c>
      <c r="F389" s="54">
        <v>24.0</v>
      </c>
      <c r="G389" s="54">
        <v>0.0</v>
      </c>
      <c r="H389" s="54">
        <v>0.0</v>
      </c>
      <c r="I389" s="54">
        <v>0.0</v>
      </c>
      <c r="J389" s="54">
        <v>0.0</v>
      </c>
      <c r="K389" s="54">
        <v>4.0</v>
      </c>
      <c r="L389" s="54">
        <v>6.0</v>
      </c>
      <c r="M389" s="55" t="str">
        <f t="shared" si="7"/>
        <v>http://www.thebureauinvestigates.com/2014/06/11/obama-2014-pakistan-drone-strikes/#Ob337</v>
      </c>
      <c r="N389" s="54"/>
      <c r="O389" s="50" t="s">
        <v>1064</v>
      </c>
    </row>
    <row r="390" ht="31.5" customHeight="1">
      <c r="A390" s="50" t="s">
        <v>1065</v>
      </c>
      <c r="B390" s="51">
        <v>41839.0</v>
      </c>
      <c r="C390" s="52" t="s">
        <v>1066</v>
      </c>
      <c r="D390" s="53" t="s">
        <v>70</v>
      </c>
      <c r="E390" s="54">
        <v>11.0</v>
      </c>
      <c r="F390" s="54">
        <v>15.0</v>
      </c>
      <c r="G390" s="54">
        <v>0.0</v>
      </c>
      <c r="H390" s="54">
        <v>0.0</v>
      </c>
      <c r="I390" s="54">
        <v>0.0</v>
      </c>
      <c r="J390" s="54">
        <v>0.0</v>
      </c>
      <c r="K390" s="54">
        <v>0.0</v>
      </c>
      <c r="L390" s="54">
        <v>0.0</v>
      </c>
      <c r="M390" s="55" t="str">
        <f t="shared" si="7"/>
        <v>http://www.thebureauinvestigates.com/2014/06/11/obama-2014-pakistan-drone-strikes/#Ob338</v>
      </c>
      <c r="N390" s="54"/>
      <c r="O390" s="50" t="s">
        <v>1067</v>
      </c>
    </row>
    <row r="391" ht="31.5" customHeight="1">
      <c r="A391" s="50" t="s">
        <v>1068</v>
      </c>
      <c r="B391" s="51">
        <v>41856.0</v>
      </c>
      <c r="C391" s="52" t="s">
        <v>1069</v>
      </c>
      <c r="D391" s="53" t="s">
        <v>70</v>
      </c>
      <c r="E391" s="54">
        <v>5.0</v>
      </c>
      <c r="F391" s="54">
        <v>7.0</v>
      </c>
      <c r="G391" s="54">
        <v>0.0</v>
      </c>
      <c r="H391" s="54">
        <v>0.0</v>
      </c>
      <c r="I391" s="54">
        <v>0.0</v>
      </c>
      <c r="J391" s="54">
        <v>0.0</v>
      </c>
      <c r="K391" s="54">
        <v>2.0</v>
      </c>
      <c r="L391" s="54">
        <v>3.0</v>
      </c>
      <c r="M391" s="55" t="str">
        <f t="shared" si="7"/>
        <v>http://www.thebureauinvestigates.com/2014/06/11/obama-2014-pakistan-drone-strikes/#Ob339</v>
      </c>
      <c r="N391" s="54"/>
      <c r="O391" s="50" t="s">
        <v>1070</v>
      </c>
    </row>
    <row r="392" ht="31.5" customHeight="1">
      <c r="A392" s="50" t="s">
        <v>1071</v>
      </c>
      <c r="B392" s="51">
        <v>41906.0</v>
      </c>
      <c r="C392" s="52" t="s">
        <v>1072</v>
      </c>
      <c r="D392" s="53" t="s">
        <v>70</v>
      </c>
      <c r="E392" s="54">
        <v>5.0</v>
      </c>
      <c r="F392" s="54">
        <v>11.0</v>
      </c>
      <c r="G392" s="54">
        <v>0.0</v>
      </c>
      <c r="H392" s="54">
        <v>0.0</v>
      </c>
      <c r="I392" s="54">
        <v>0.0</v>
      </c>
      <c r="J392" s="54">
        <v>0.0</v>
      </c>
      <c r="K392" s="54">
        <v>0.0</v>
      </c>
      <c r="L392" s="54">
        <v>0.0</v>
      </c>
      <c r="M392" s="55" t="str">
        <f t="shared" si="7"/>
        <v>http://www.thebureauinvestigates.com/2014/06/11/obama-2014-pakistan-drone-strikes/#Ob340</v>
      </c>
      <c r="N392" s="54"/>
      <c r="O392" s="50" t="s">
        <v>1073</v>
      </c>
    </row>
    <row r="393" ht="31.5" customHeight="1">
      <c r="A393" s="50" t="s">
        <v>1074</v>
      </c>
      <c r="B393" s="51">
        <v>41910.0</v>
      </c>
      <c r="C393" s="52" t="s">
        <v>64</v>
      </c>
      <c r="D393" s="53" t="s">
        <v>65</v>
      </c>
      <c r="E393" s="54">
        <v>2.0</v>
      </c>
      <c r="F393" s="54">
        <v>4.0</v>
      </c>
      <c r="G393" s="54">
        <v>0.0</v>
      </c>
      <c r="H393" s="54">
        <v>0.0</v>
      </c>
      <c r="I393" s="54">
        <v>0.0</v>
      </c>
      <c r="J393" s="54">
        <v>0.0</v>
      </c>
      <c r="K393" s="54">
        <v>1.0</v>
      </c>
      <c r="L393" s="54">
        <v>4.0</v>
      </c>
      <c r="M393" s="55" t="str">
        <f t="shared" si="7"/>
        <v>http://www.thebureauinvestigates.com/2014/06/11/obama-2014-pakistan-drone-strikes/#Ob341</v>
      </c>
      <c r="N393" s="54"/>
      <c r="O393" s="50" t="s">
        <v>1075</v>
      </c>
    </row>
    <row r="394" ht="31.5" customHeight="1">
      <c r="A394" s="50" t="s">
        <v>1076</v>
      </c>
      <c r="B394" s="51">
        <v>41917.0</v>
      </c>
      <c r="C394" s="52" t="s">
        <v>1077</v>
      </c>
      <c r="D394" s="53" t="s">
        <v>65</v>
      </c>
      <c r="E394" s="54">
        <v>4.0</v>
      </c>
      <c r="F394" s="54">
        <v>5.0</v>
      </c>
      <c r="G394" s="54">
        <v>0.0</v>
      </c>
      <c r="H394" s="54">
        <v>0.0</v>
      </c>
      <c r="I394" s="54">
        <v>0.0</v>
      </c>
      <c r="J394" s="54">
        <v>0.0</v>
      </c>
      <c r="K394" s="54">
        <v>2.0</v>
      </c>
      <c r="L394" s="54">
        <v>3.0</v>
      </c>
      <c r="M394" s="55" t="str">
        <f t="shared" si="7"/>
        <v>http://www.thebureauinvestigates.com/2014/06/11/obama-2014-pakistan-drone-strikes/#Ob342</v>
      </c>
      <c r="N394" s="54"/>
      <c r="O394" s="50" t="s">
        <v>1078</v>
      </c>
    </row>
    <row r="395" ht="31.5" customHeight="1">
      <c r="A395" s="50" t="s">
        <v>1079</v>
      </c>
      <c r="B395" s="51">
        <v>41918.0</v>
      </c>
      <c r="C395" s="52" t="s">
        <v>1080</v>
      </c>
      <c r="D395" s="53" t="s">
        <v>65</v>
      </c>
      <c r="E395" s="54">
        <v>4.0</v>
      </c>
      <c r="F395" s="54">
        <v>8.0</v>
      </c>
      <c r="G395" s="54">
        <v>0.0</v>
      </c>
      <c r="H395" s="54">
        <v>0.0</v>
      </c>
      <c r="I395" s="54">
        <v>0.0</v>
      </c>
      <c r="J395" s="54">
        <v>0.0</v>
      </c>
      <c r="K395" s="54">
        <v>4.0</v>
      </c>
      <c r="L395" s="54">
        <v>6.0</v>
      </c>
      <c r="M395" s="55" t="str">
        <f t="shared" si="7"/>
        <v>http://www.thebureauinvestigates.com/2014/06/11/obama-2014-pakistan-drone-strikes/#Ob343</v>
      </c>
      <c r="N395" s="54"/>
      <c r="O395" s="50" t="s">
        <v>1081</v>
      </c>
    </row>
    <row r="396" ht="31.5" customHeight="1">
      <c r="A396" s="50" t="s">
        <v>1082</v>
      </c>
      <c r="B396" s="51">
        <v>41919.0</v>
      </c>
      <c r="C396" s="52" t="s">
        <v>1077</v>
      </c>
      <c r="D396" s="53" t="s">
        <v>65</v>
      </c>
      <c r="E396" s="54">
        <v>4.0</v>
      </c>
      <c r="F396" s="54">
        <v>7.0</v>
      </c>
      <c r="G396" s="54">
        <v>0.0</v>
      </c>
      <c r="H396" s="54">
        <v>0.0</v>
      </c>
      <c r="I396" s="54">
        <v>0.0</v>
      </c>
      <c r="J396" s="54">
        <v>0.0</v>
      </c>
      <c r="K396" s="54">
        <v>5.0</v>
      </c>
      <c r="L396" s="54">
        <v>11.0</v>
      </c>
      <c r="M396" s="55" t="str">
        <f t="shared" si="7"/>
        <v>http://www.thebureauinvestigates.com/2014/06/11/obama-2014-pakistan-drone-strikes/#Ob344</v>
      </c>
      <c r="N396" s="54"/>
      <c r="O396" s="50" t="s">
        <v>1083</v>
      </c>
    </row>
    <row r="397" ht="31.5" customHeight="1">
      <c r="A397" s="50" t="s">
        <v>1084</v>
      </c>
      <c r="B397" s="51">
        <v>41919.0</v>
      </c>
      <c r="C397" s="52" t="s">
        <v>1085</v>
      </c>
      <c r="D397" s="53" t="s">
        <v>70</v>
      </c>
      <c r="E397" s="54">
        <v>2.0</v>
      </c>
      <c r="F397" s="54">
        <v>4.0</v>
      </c>
      <c r="G397" s="54">
        <v>0.0</v>
      </c>
      <c r="H397" s="54">
        <v>0.0</v>
      </c>
      <c r="I397" s="54">
        <v>0.0</v>
      </c>
      <c r="J397" s="54">
        <v>0.0</v>
      </c>
      <c r="K397" s="54">
        <v>5.0</v>
      </c>
      <c r="L397" s="54">
        <v>5.0</v>
      </c>
      <c r="M397" s="55" t="str">
        <f t="shared" si="7"/>
        <v>http://www.thebureauinvestigates.com/2014/06/11/obama-2014-pakistan-drone-strikes/#Ob345</v>
      </c>
      <c r="N397" s="54"/>
      <c r="O397" s="50" t="s">
        <v>1086</v>
      </c>
    </row>
    <row r="398" ht="31.5" customHeight="1">
      <c r="A398" s="50" t="s">
        <v>1087</v>
      </c>
      <c r="B398" s="51">
        <v>41920.0</v>
      </c>
      <c r="C398" s="52" t="s">
        <v>1088</v>
      </c>
      <c r="D398" s="53" t="s">
        <v>70</v>
      </c>
      <c r="E398" s="54">
        <v>2.0</v>
      </c>
      <c r="F398" s="54">
        <v>4.0</v>
      </c>
      <c r="G398" s="54">
        <v>0.0</v>
      </c>
      <c r="H398" s="54">
        <v>0.0</v>
      </c>
      <c r="I398" s="54">
        <v>0.0</v>
      </c>
      <c r="J398" s="54">
        <v>0.0</v>
      </c>
      <c r="K398" s="54">
        <v>1.0</v>
      </c>
      <c r="L398" s="54">
        <v>3.0</v>
      </c>
      <c r="M398" s="55" t="str">
        <f t="shared" si="7"/>
        <v>http://www.thebureauinvestigates.com/2014/06/11/obama-2014-pakistan-drone-strikes/#Ob346</v>
      </c>
      <c r="N398" s="54"/>
      <c r="O398" s="50" t="s">
        <v>1089</v>
      </c>
    </row>
    <row r="399" ht="31.5" customHeight="1">
      <c r="A399" s="50" t="s">
        <v>1090</v>
      </c>
      <c r="B399" s="51">
        <v>41921.0</v>
      </c>
      <c r="C399" s="52" t="s">
        <v>154</v>
      </c>
      <c r="D399" s="53" t="s">
        <v>70</v>
      </c>
      <c r="E399" s="54">
        <v>3.0</v>
      </c>
      <c r="F399" s="54">
        <v>4.0</v>
      </c>
      <c r="G399" s="54">
        <v>0.0</v>
      </c>
      <c r="H399" s="54">
        <v>0.0</v>
      </c>
      <c r="I399" s="54">
        <v>0.0</v>
      </c>
      <c r="J399" s="54">
        <v>0.0</v>
      </c>
      <c r="K399" s="54">
        <v>0.0</v>
      </c>
      <c r="L399" s="54">
        <v>0.0</v>
      </c>
      <c r="M399" s="55" t="str">
        <f t="shared" si="7"/>
        <v>http://www.thebureauinvestigates.com/2014/06/11/obama-2014-pakistan-drone-strikes/#Ob347</v>
      </c>
      <c r="N399" s="54"/>
      <c r="O399" s="50" t="s">
        <v>1091</v>
      </c>
    </row>
    <row r="400" ht="31.5" customHeight="1">
      <c r="A400" s="50" t="s">
        <v>1092</v>
      </c>
      <c r="B400" s="51">
        <v>41923.0</v>
      </c>
      <c r="C400" s="52" t="s">
        <v>628</v>
      </c>
      <c r="D400" s="53" t="s">
        <v>441</v>
      </c>
      <c r="E400" s="54">
        <v>4.0</v>
      </c>
      <c r="F400" s="54">
        <v>6.0</v>
      </c>
      <c r="G400" s="54">
        <v>0.0</v>
      </c>
      <c r="H400" s="54">
        <v>0.0</v>
      </c>
      <c r="I400" s="54">
        <v>0.0</v>
      </c>
      <c r="J400" s="54">
        <v>0.0</v>
      </c>
      <c r="K400" s="54">
        <v>2.0</v>
      </c>
      <c r="L400" s="54">
        <v>2.0</v>
      </c>
      <c r="M400" s="55" t="str">
        <f t="shared" si="7"/>
        <v>http://www.thebureauinvestigates.com/2014/06/11/obama-2014-pakistan-drone-strikes/#Ob348</v>
      </c>
      <c r="N400" s="54"/>
      <c r="O400" s="50" t="s">
        <v>1093</v>
      </c>
    </row>
    <row r="401" ht="31.5" customHeight="1">
      <c r="A401" s="50" t="s">
        <v>1094</v>
      </c>
      <c r="B401" s="51">
        <v>41923.0</v>
      </c>
      <c r="C401" s="52" t="s">
        <v>1095</v>
      </c>
      <c r="D401" s="53" t="s">
        <v>70</v>
      </c>
      <c r="E401" s="54">
        <v>2.0</v>
      </c>
      <c r="F401" s="54">
        <v>4.0</v>
      </c>
      <c r="G401" s="54">
        <v>0.0</v>
      </c>
      <c r="H401" s="54">
        <v>0.0</v>
      </c>
      <c r="I401" s="54">
        <v>0.0</v>
      </c>
      <c r="J401" s="54">
        <v>0.0</v>
      </c>
      <c r="K401" s="54">
        <v>0.0</v>
      </c>
      <c r="L401" s="54">
        <v>0.0</v>
      </c>
      <c r="M401" s="55" t="str">
        <f t="shared" si="7"/>
        <v>http://www.thebureauinvestigates.com/2014/06/11/obama-2014-pakistan-drone-strikes/#Ob349</v>
      </c>
      <c r="N401" s="54"/>
      <c r="O401" s="50" t="s">
        <v>1096</v>
      </c>
    </row>
    <row r="402" ht="31.5" customHeight="1">
      <c r="A402" s="50" t="s">
        <v>1097</v>
      </c>
      <c r="B402" s="51">
        <v>41942.0</v>
      </c>
      <c r="C402" s="52" t="s">
        <v>1098</v>
      </c>
      <c r="D402" s="53" t="s">
        <v>65</v>
      </c>
      <c r="E402" s="54">
        <v>4.0</v>
      </c>
      <c r="F402" s="54">
        <v>7.0</v>
      </c>
      <c r="G402" s="54">
        <v>0.0</v>
      </c>
      <c r="H402" s="54">
        <v>0.0</v>
      </c>
      <c r="I402" s="54">
        <v>0.0</v>
      </c>
      <c r="J402" s="54">
        <v>0.0</v>
      </c>
      <c r="K402" s="54">
        <v>2.0</v>
      </c>
      <c r="L402" s="54">
        <v>2.0</v>
      </c>
      <c r="M402" s="55" t="str">
        <f t="shared" si="7"/>
        <v>http://www.thebureauinvestigates.com/2014/06/11/obama-2014-pakistan-drone-strikes/#Ob350</v>
      </c>
      <c r="N402" s="54"/>
      <c r="O402" s="50" t="s">
        <v>1099</v>
      </c>
    </row>
    <row r="403" ht="31.5" customHeight="1">
      <c r="A403" s="50" t="s">
        <v>1100</v>
      </c>
      <c r="B403" s="51">
        <v>41954.0</v>
      </c>
      <c r="C403" s="52" t="s">
        <v>1101</v>
      </c>
      <c r="D403" s="53" t="s">
        <v>70</v>
      </c>
      <c r="E403" s="54">
        <v>4.0</v>
      </c>
      <c r="F403" s="54">
        <v>7.0</v>
      </c>
      <c r="G403" s="54">
        <v>0.0</v>
      </c>
      <c r="H403" s="54">
        <v>2.0</v>
      </c>
      <c r="I403" s="54">
        <v>0.0</v>
      </c>
      <c r="J403" s="54">
        <v>2.0</v>
      </c>
      <c r="K403" s="54">
        <v>2.0</v>
      </c>
      <c r="L403" s="54">
        <v>3.0</v>
      </c>
      <c r="M403" s="55" t="str">
        <f t="shared" si="7"/>
        <v>http://www.thebureauinvestigates.com/2014/06/11/obama-2014-pakistan-drone-strikes/#Ob351</v>
      </c>
      <c r="N403" s="54"/>
      <c r="O403" s="50" t="s">
        <v>1102</v>
      </c>
    </row>
    <row r="404" ht="31.5" customHeight="1">
      <c r="A404" s="50" t="s">
        <v>1103</v>
      </c>
      <c r="B404" s="51">
        <v>41963.0</v>
      </c>
      <c r="C404" s="52" t="s">
        <v>154</v>
      </c>
      <c r="D404" s="53" t="s">
        <v>70</v>
      </c>
      <c r="E404" s="54">
        <v>5.0</v>
      </c>
      <c r="F404" s="54">
        <v>8.0</v>
      </c>
      <c r="G404" s="54">
        <v>0.0</v>
      </c>
      <c r="H404" s="54">
        <v>0.0</v>
      </c>
      <c r="I404" s="54">
        <v>0.0</v>
      </c>
      <c r="J404" s="54">
        <v>0.0</v>
      </c>
      <c r="K404" s="54">
        <v>2.0</v>
      </c>
      <c r="L404" s="54">
        <v>3.0</v>
      </c>
      <c r="M404" s="55" t="str">
        <f t="shared" si="7"/>
        <v>http://www.thebureauinvestigates.com/2014/06/11/obama-2014-pakistan-drone-strikes/#Ob352</v>
      </c>
      <c r="N404" s="54"/>
      <c r="O404" s="50" t="s">
        <v>1104</v>
      </c>
    </row>
    <row r="405" ht="31.5" customHeight="1">
      <c r="A405" s="50" t="s">
        <v>1105</v>
      </c>
      <c r="B405" s="51">
        <v>41969.0</v>
      </c>
      <c r="C405" s="52" t="s">
        <v>1106</v>
      </c>
      <c r="D405" s="53" t="s">
        <v>70</v>
      </c>
      <c r="E405" s="54">
        <v>4.0</v>
      </c>
      <c r="F405" s="54">
        <v>9.0</v>
      </c>
      <c r="G405" s="54">
        <v>0.0</v>
      </c>
      <c r="H405" s="54">
        <v>0.0</v>
      </c>
      <c r="I405" s="54">
        <v>0.0</v>
      </c>
      <c r="J405" s="54">
        <v>0.0</v>
      </c>
      <c r="K405" s="54">
        <v>2.0</v>
      </c>
      <c r="L405" s="54">
        <v>3.0</v>
      </c>
      <c r="M405" s="55" t="str">
        <f t="shared" si="7"/>
        <v>http://www.thebureauinvestigates.com/2014/06/11/obama-2014-pakistan-drone-strikes/#Ob353</v>
      </c>
      <c r="N405" s="54"/>
      <c r="O405" s="50" t="s">
        <v>1107</v>
      </c>
    </row>
    <row r="406" ht="31.5" customHeight="1">
      <c r="A406" s="50" t="s">
        <v>1108</v>
      </c>
      <c r="B406" s="51">
        <v>41980.0</v>
      </c>
      <c r="C406" s="52" t="s">
        <v>1109</v>
      </c>
      <c r="D406" s="53" t="s">
        <v>70</v>
      </c>
      <c r="E406" s="54">
        <v>4.0</v>
      </c>
      <c r="F406" s="54">
        <v>6.0</v>
      </c>
      <c r="G406" s="54">
        <v>0.0</v>
      </c>
      <c r="H406" s="54">
        <v>0.0</v>
      </c>
      <c r="I406" s="54">
        <v>0.0</v>
      </c>
      <c r="J406" s="54">
        <v>0.0</v>
      </c>
      <c r="K406" s="54">
        <v>2.0</v>
      </c>
      <c r="L406" s="54">
        <v>2.0</v>
      </c>
      <c r="M406" s="55" t="str">
        <f t="shared" si="7"/>
        <v>http://www.thebureauinvestigates.com/2014/06/11/obama-2014-pakistan-drone-strikes/#Ob354</v>
      </c>
      <c r="N406" s="36"/>
      <c r="O406" s="50" t="s">
        <v>1110</v>
      </c>
    </row>
    <row r="407" ht="31.5" customHeight="1">
      <c r="A407" s="50" t="s">
        <v>1111</v>
      </c>
      <c r="B407" s="51">
        <v>41993.0</v>
      </c>
      <c r="C407" s="52" t="s">
        <v>154</v>
      </c>
      <c r="D407" s="53" t="s">
        <v>70</v>
      </c>
      <c r="E407" s="54">
        <v>4.0</v>
      </c>
      <c r="F407" s="54">
        <v>6.0</v>
      </c>
      <c r="G407" s="54">
        <v>0.0</v>
      </c>
      <c r="H407" s="54">
        <v>0.0</v>
      </c>
      <c r="I407" s="54">
        <v>0.0</v>
      </c>
      <c r="J407" s="54">
        <v>0.0</v>
      </c>
      <c r="K407" s="54">
        <v>0.0</v>
      </c>
      <c r="L407" s="54">
        <v>0.0</v>
      </c>
      <c r="M407" s="55" t="str">
        <f t="shared" si="7"/>
        <v>http://www.thebureauinvestigates.com/2014/06/11/obama-2014-pakistan-drone-strikes/#Ob355</v>
      </c>
      <c r="N407" s="36"/>
      <c r="O407" s="50" t="s">
        <v>1112</v>
      </c>
    </row>
    <row r="408" ht="31.5" customHeight="1">
      <c r="A408" s="50" t="s">
        <v>1113</v>
      </c>
      <c r="B408" s="51">
        <v>41999.0</v>
      </c>
      <c r="C408" s="57" t="s">
        <v>1114</v>
      </c>
      <c r="D408" s="53" t="s">
        <v>70</v>
      </c>
      <c r="E408" s="54">
        <v>4.0</v>
      </c>
      <c r="F408" s="54">
        <v>5.0</v>
      </c>
      <c r="G408" s="54">
        <v>0.0</v>
      </c>
      <c r="H408" s="54">
        <v>0.0</v>
      </c>
      <c r="I408" s="54">
        <v>0.0</v>
      </c>
      <c r="J408" s="54">
        <v>0.0</v>
      </c>
      <c r="K408" s="54">
        <v>0.0</v>
      </c>
      <c r="L408" s="54">
        <v>0.0</v>
      </c>
      <c r="M408" s="55" t="str">
        <f t="shared" si="7"/>
        <v>http://www.thebureauinvestigates.com/2014/06/11/obama-2014-pakistan-drone-strikes/#Ob356</v>
      </c>
      <c r="N408" s="36"/>
      <c r="O408" s="50" t="s">
        <v>1115</v>
      </c>
    </row>
    <row r="409" ht="31.5" customHeight="1">
      <c r="A409" s="50" t="s">
        <v>1116</v>
      </c>
      <c r="B409" s="51">
        <v>41999.0</v>
      </c>
      <c r="C409" s="57" t="s">
        <v>1114</v>
      </c>
      <c r="D409" s="53" t="s">
        <v>70</v>
      </c>
      <c r="E409" s="54">
        <v>3.0</v>
      </c>
      <c r="F409" s="54">
        <v>4.0</v>
      </c>
      <c r="G409" s="54">
        <v>0.0</v>
      </c>
      <c r="H409" s="54">
        <v>0.0</v>
      </c>
      <c r="I409" s="54">
        <v>0.0</v>
      </c>
      <c r="J409" s="54">
        <v>0.0</v>
      </c>
      <c r="K409" s="54">
        <v>0.0</v>
      </c>
      <c r="L409" s="54">
        <v>0.0</v>
      </c>
      <c r="M409" s="55" t="str">
        <f t="shared" si="7"/>
        <v>http://www.thebureauinvestigates.com/2014/06/11/obama-2014-pakistan-drone-strikes/#Ob357</v>
      </c>
      <c r="N409" s="36"/>
      <c r="O409" s="50" t="s">
        <v>1117</v>
      </c>
    </row>
    <row r="410" ht="31.5" customHeight="1">
      <c r="A410" s="50" t="s">
        <v>1118</v>
      </c>
      <c r="B410" s="51">
        <v>42008.0</v>
      </c>
      <c r="C410" s="52" t="s">
        <v>1119</v>
      </c>
      <c r="D410" s="53" t="s">
        <v>70</v>
      </c>
      <c r="E410" s="54">
        <v>6.0</v>
      </c>
      <c r="F410" s="54">
        <v>10.0</v>
      </c>
      <c r="G410" s="54">
        <v>0.0</v>
      </c>
      <c r="H410" s="54">
        <v>0.0</v>
      </c>
      <c r="I410" s="54">
        <v>0.0</v>
      </c>
      <c r="J410" s="54">
        <v>0.0</v>
      </c>
      <c r="K410" s="54">
        <v>0.0</v>
      </c>
      <c r="L410" s="54">
        <v>0.0</v>
      </c>
      <c r="M410" s="55" t="str">
        <f t="shared" ref="M410:M422" si="8">$N$410&amp;$A410</f>
        <v>http://www.thebureauinvestigates.com/2015/01/05/obama-2015-pakistan-drone-strikes/#Ob358</v>
      </c>
      <c r="N410" s="56" t="s">
        <v>1120</v>
      </c>
      <c r="O410" s="50" t="s">
        <v>1121</v>
      </c>
    </row>
    <row r="411" ht="31.5" customHeight="1">
      <c r="A411" s="50" t="s">
        <v>1122</v>
      </c>
      <c r="B411" s="51">
        <v>42019.0</v>
      </c>
      <c r="C411" s="52" t="s">
        <v>748</v>
      </c>
      <c r="D411" s="53" t="s">
        <v>70</v>
      </c>
      <c r="E411" s="54">
        <v>5.0</v>
      </c>
      <c r="F411" s="54">
        <v>7.0</v>
      </c>
      <c r="G411" s="54">
        <v>2.0</v>
      </c>
      <c r="H411" s="54">
        <v>2.0</v>
      </c>
      <c r="I411" s="54">
        <v>0.0</v>
      </c>
      <c r="J411" s="54">
        <v>0.0</v>
      </c>
      <c r="K411" s="54">
        <v>0.0</v>
      </c>
      <c r="L411" s="54">
        <v>0.0</v>
      </c>
      <c r="M411" s="55" t="str">
        <f t="shared" si="8"/>
        <v>http://www.thebureauinvestigates.com/2015/01/05/obama-2015-pakistan-drone-strikes/#Ob359</v>
      </c>
      <c r="N411" s="54"/>
      <c r="O411" s="50" t="s">
        <v>1123</v>
      </c>
    </row>
    <row r="412" ht="31.5" customHeight="1">
      <c r="A412" s="50" t="s">
        <v>1124</v>
      </c>
      <c r="B412" s="51">
        <v>42019.0</v>
      </c>
      <c r="C412" s="52" t="s">
        <v>1125</v>
      </c>
      <c r="D412" s="53" t="s">
        <v>65</v>
      </c>
      <c r="E412" s="54">
        <v>4.0</v>
      </c>
      <c r="F412" s="54">
        <v>7.0</v>
      </c>
      <c r="G412" s="54">
        <v>0.0</v>
      </c>
      <c r="H412" s="54">
        <v>0.0</v>
      </c>
      <c r="I412" s="54">
        <v>0.0</v>
      </c>
      <c r="J412" s="54">
        <v>0.0</v>
      </c>
      <c r="K412" s="54">
        <v>3.0</v>
      </c>
      <c r="L412" s="54">
        <v>4.0</v>
      </c>
      <c r="M412" s="55" t="str">
        <f t="shared" si="8"/>
        <v>http://www.thebureauinvestigates.com/2015/01/05/obama-2015-pakistan-drone-strikes/#Ob360</v>
      </c>
      <c r="N412" s="54"/>
      <c r="O412" s="50" t="s">
        <v>1126</v>
      </c>
    </row>
    <row r="413" ht="31.5" customHeight="1">
      <c r="A413" s="50" t="s">
        <v>1127</v>
      </c>
      <c r="B413" s="51">
        <v>42023.0</v>
      </c>
      <c r="C413" s="52" t="s">
        <v>1128</v>
      </c>
      <c r="D413" s="53" t="s">
        <v>70</v>
      </c>
      <c r="E413" s="54">
        <v>5.0</v>
      </c>
      <c r="F413" s="54">
        <v>7.0</v>
      </c>
      <c r="G413" s="54">
        <v>0.0</v>
      </c>
      <c r="H413" s="54">
        <v>0.0</v>
      </c>
      <c r="I413" s="54">
        <v>0.0</v>
      </c>
      <c r="J413" s="54">
        <v>0.0</v>
      </c>
      <c r="K413" s="54">
        <v>4.0</v>
      </c>
      <c r="L413" s="54">
        <v>6.0</v>
      </c>
      <c r="M413" s="55" t="str">
        <f t="shared" si="8"/>
        <v>http://www.thebureauinvestigates.com/2015/01/05/obama-2015-pakistan-drone-strikes/#Ob361</v>
      </c>
      <c r="N413" s="54"/>
      <c r="O413" s="50" t="s">
        <v>1129</v>
      </c>
    </row>
    <row r="414" ht="31.5" customHeight="1">
      <c r="A414" s="50" t="s">
        <v>1130</v>
      </c>
      <c r="B414" s="51">
        <v>42032.0</v>
      </c>
      <c r="C414" s="52" t="s">
        <v>748</v>
      </c>
      <c r="D414" s="53" t="s">
        <v>70</v>
      </c>
      <c r="E414" s="54">
        <v>6.0</v>
      </c>
      <c r="F414" s="54">
        <v>7.0</v>
      </c>
      <c r="G414" s="54">
        <v>0.0</v>
      </c>
      <c r="H414" s="54">
        <v>0.0</v>
      </c>
      <c r="I414" s="54">
        <v>0.0</v>
      </c>
      <c r="J414" s="54">
        <v>0.0</v>
      </c>
      <c r="K414" s="54">
        <v>2.0</v>
      </c>
      <c r="L414" s="54">
        <v>4.0</v>
      </c>
      <c r="M414" s="55" t="str">
        <f t="shared" si="8"/>
        <v>http://www.thebureauinvestigates.com/2015/01/05/obama-2015-pakistan-drone-strikes/#Ob362</v>
      </c>
      <c r="N414" s="54"/>
      <c r="O414" s="50" t="s">
        <v>1131</v>
      </c>
    </row>
    <row r="415" ht="31.5" customHeight="1">
      <c r="A415" s="50" t="s">
        <v>1132</v>
      </c>
      <c r="B415" s="51">
        <v>42081.0</v>
      </c>
      <c r="C415" s="58" t="s">
        <v>1133</v>
      </c>
      <c r="D415" s="53" t="s">
        <v>222</v>
      </c>
      <c r="E415" s="54">
        <v>3.0</v>
      </c>
      <c r="F415" s="54">
        <v>3.0</v>
      </c>
      <c r="G415" s="54">
        <v>0.0</v>
      </c>
      <c r="H415" s="54">
        <v>0.0</v>
      </c>
      <c r="I415" s="54">
        <v>0.0</v>
      </c>
      <c r="J415" s="54">
        <v>0.0</v>
      </c>
      <c r="K415" s="54">
        <v>0.0</v>
      </c>
      <c r="L415" s="54">
        <v>0.0</v>
      </c>
      <c r="M415" s="55" t="str">
        <f t="shared" si="8"/>
        <v>http://www.thebureauinvestigates.com/2015/01/05/obama-2015-pakistan-drone-strikes/#Ob363</v>
      </c>
      <c r="N415" s="54"/>
      <c r="O415" s="50" t="s">
        <v>1134</v>
      </c>
    </row>
    <row r="416" ht="31.5" customHeight="1">
      <c r="A416" s="50" t="s">
        <v>1135</v>
      </c>
      <c r="B416" s="51">
        <v>42106.0</v>
      </c>
      <c r="C416" s="52" t="s">
        <v>748</v>
      </c>
      <c r="D416" s="53" t="s">
        <v>70</v>
      </c>
      <c r="E416" s="54">
        <v>4.0</v>
      </c>
      <c r="F416" s="54">
        <v>4.0</v>
      </c>
      <c r="G416" s="54">
        <v>0.0</v>
      </c>
      <c r="H416" s="54">
        <v>0.0</v>
      </c>
      <c r="I416" s="54">
        <v>0.0</v>
      </c>
      <c r="J416" s="54">
        <v>0.0</v>
      </c>
      <c r="K416" s="54">
        <v>2.0</v>
      </c>
      <c r="L416" s="54">
        <v>2.0</v>
      </c>
      <c r="M416" s="55" t="str">
        <f t="shared" si="8"/>
        <v>http://www.thebureauinvestigates.com/2015/01/05/obama-2015-pakistan-drone-strikes/#Ob364</v>
      </c>
      <c r="N416" s="54"/>
      <c r="O416" s="50" t="s">
        <v>1136</v>
      </c>
    </row>
    <row r="417" ht="31.5" customHeight="1">
      <c r="A417" s="50" t="s">
        <v>1137</v>
      </c>
      <c r="B417" s="51">
        <v>42140.0</v>
      </c>
      <c r="C417" s="52" t="s">
        <v>1138</v>
      </c>
      <c r="D417" s="53" t="s">
        <v>70</v>
      </c>
      <c r="E417" s="54">
        <v>4.0</v>
      </c>
      <c r="F417" s="54">
        <v>7.0</v>
      </c>
      <c r="G417" s="54">
        <v>0.0</v>
      </c>
      <c r="H417" s="54">
        <v>0.0</v>
      </c>
      <c r="I417" s="54">
        <v>0.0</v>
      </c>
      <c r="J417" s="54">
        <v>0.0</v>
      </c>
      <c r="K417" s="54">
        <v>2.0</v>
      </c>
      <c r="L417" s="54">
        <v>2.0</v>
      </c>
      <c r="M417" s="55" t="str">
        <f t="shared" si="8"/>
        <v>http://www.thebureauinvestigates.com/2015/01/05/obama-2015-pakistan-drone-strikes/#Ob365</v>
      </c>
      <c r="N417" s="54"/>
      <c r="O417" s="50" t="s">
        <v>1139</v>
      </c>
    </row>
    <row r="418" ht="31.5" customHeight="1">
      <c r="A418" s="50" t="s">
        <v>1140</v>
      </c>
      <c r="B418" s="51">
        <v>42142.0</v>
      </c>
      <c r="C418" s="52" t="s">
        <v>1141</v>
      </c>
      <c r="D418" s="53" t="s">
        <v>70</v>
      </c>
      <c r="E418" s="54">
        <v>3.0</v>
      </c>
      <c r="F418" s="54">
        <v>6.0</v>
      </c>
      <c r="G418" s="54">
        <v>0.0</v>
      </c>
      <c r="H418" s="54">
        <v>0.0</v>
      </c>
      <c r="I418" s="54">
        <v>0.0</v>
      </c>
      <c r="J418" s="54">
        <v>0.0</v>
      </c>
      <c r="K418" s="54">
        <v>2.0</v>
      </c>
      <c r="L418" s="54">
        <v>3.0</v>
      </c>
      <c r="M418" s="55" t="str">
        <f t="shared" si="8"/>
        <v>http://www.thebureauinvestigates.com/2015/01/05/obama-2015-pakistan-drone-strikes/#Ob366</v>
      </c>
      <c r="N418" s="54"/>
      <c r="O418" s="54">
        <v>417.0</v>
      </c>
    </row>
    <row r="419" ht="31.5" customHeight="1">
      <c r="A419" s="50" t="s">
        <v>1142</v>
      </c>
      <c r="B419" s="51">
        <v>42156.0</v>
      </c>
      <c r="C419" s="52" t="s">
        <v>748</v>
      </c>
      <c r="D419" s="53" t="s">
        <v>70</v>
      </c>
      <c r="E419" s="54">
        <v>4.0</v>
      </c>
      <c r="F419" s="54">
        <v>5.0</v>
      </c>
      <c r="G419" s="54">
        <v>0.0</v>
      </c>
      <c r="H419" s="54">
        <v>0.0</v>
      </c>
      <c r="I419" s="54">
        <v>0.0</v>
      </c>
      <c r="J419" s="54">
        <v>0.0</v>
      </c>
      <c r="K419" s="54">
        <v>0.0</v>
      </c>
      <c r="L419" s="54">
        <v>0.0</v>
      </c>
      <c r="M419" s="55" t="str">
        <f t="shared" si="8"/>
        <v>http://www.thebureauinvestigates.com/2015/01/05/obama-2015-pakistan-drone-strikes/#Ob367</v>
      </c>
      <c r="N419" s="54"/>
      <c r="O419" s="50" t="s">
        <v>1143</v>
      </c>
    </row>
    <row r="420" ht="31.5" customHeight="1">
      <c r="A420" s="50" t="s">
        <v>1144</v>
      </c>
      <c r="B420" s="51">
        <v>42161.0</v>
      </c>
      <c r="C420" s="52" t="s">
        <v>1145</v>
      </c>
      <c r="D420" s="53" t="s">
        <v>70</v>
      </c>
      <c r="E420" s="54">
        <v>7.0</v>
      </c>
      <c r="F420" s="54">
        <v>9.0</v>
      </c>
      <c r="G420" s="54">
        <v>0.0</v>
      </c>
      <c r="H420" s="54">
        <v>3.0</v>
      </c>
      <c r="I420" s="54">
        <v>0.0</v>
      </c>
      <c r="J420" s="54">
        <v>0.0</v>
      </c>
      <c r="K420" s="54">
        <v>4.0</v>
      </c>
      <c r="L420" s="54">
        <v>4.0</v>
      </c>
      <c r="M420" s="55" t="str">
        <f t="shared" si="8"/>
        <v>http://www.thebureauinvestigates.com/2015/01/05/obama-2015-pakistan-drone-strikes/#Ob368</v>
      </c>
      <c r="N420" s="54"/>
      <c r="O420" s="50" t="s">
        <v>1146</v>
      </c>
    </row>
    <row r="421" ht="31.5" customHeight="1">
      <c r="A421" s="50" t="s">
        <v>1147</v>
      </c>
      <c r="B421" s="51">
        <v>42222.0</v>
      </c>
      <c r="C421" s="52" t="s">
        <v>1148</v>
      </c>
      <c r="D421" s="53" t="s">
        <v>70</v>
      </c>
      <c r="E421" s="54">
        <v>4.0</v>
      </c>
      <c r="F421" s="54">
        <v>7.0</v>
      </c>
      <c r="G421" s="54">
        <v>0.0</v>
      </c>
      <c r="H421" s="54">
        <v>0.0</v>
      </c>
      <c r="I421" s="54">
        <v>0.0</v>
      </c>
      <c r="J421" s="54">
        <v>0.0</v>
      </c>
      <c r="K421" s="54">
        <v>2.0</v>
      </c>
      <c r="L421" s="54">
        <v>3.0</v>
      </c>
      <c r="M421" s="55" t="str">
        <f t="shared" si="8"/>
        <v>http://www.thebureauinvestigates.com/2015/01/05/obama-2015-pakistan-drone-strikes/#Ob369</v>
      </c>
      <c r="N421" s="54"/>
      <c r="O421" s="50" t="s">
        <v>1149</v>
      </c>
    </row>
    <row r="422" ht="31.5" customHeight="1">
      <c r="A422" s="50" t="s">
        <v>1150</v>
      </c>
      <c r="B422" s="51">
        <v>42248.0</v>
      </c>
      <c r="C422" s="52" t="s">
        <v>1151</v>
      </c>
      <c r="D422" s="53" t="s">
        <v>70</v>
      </c>
      <c r="E422" s="54">
        <v>5.0</v>
      </c>
      <c r="F422" s="54">
        <v>6.0</v>
      </c>
      <c r="G422" s="54">
        <v>0.0</v>
      </c>
      <c r="H422" s="54">
        <v>0.0</v>
      </c>
      <c r="I422" s="54">
        <v>0.0</v>
      </c>
      <c r="J422" s="54">
        <v>0.0</v>
      </c>
      <c r="K422" s="54">
        <v>4.0</v>
      </c>
      <c r="L422" s="54">
        <v>4.0</v>
      </c>
      <c r="M422" s="55" t="str">
        <f t="shared" si="8"/>
        <v>http://www.thebureauinvestigates.com/2015/01/05/obama-2015-pakistan-drone-strikes/#Ob370</v>
      </c>
      <c r="N422" s="54"/>
      <c r="O422" s="50" t="s">
        <v>1152</v>
      </c>
    </row>
    <row r="423" ht="31.5" customHeight="1">
      <c r="A423" s="50" t="s">
        <v>1153</v>
      </c>
      <c r="B423" s="51">
        <v>42378.0</v>
      </c>
      <c r="C423" s="52" t="s">
        <v>1154</v>
      </c>
      <c r="D423" s="53" t="s">
        <v>70</v>
      </c>
      <c r="E423" s="54">
        <v>5.0</v>
      </c>
      <c r="F423" s="54">
        <v>5.0</v>
      </c>
      <c r="G423" s="54">
        <v>0.0</v>
      </c>
      <c r="H423" s="54">
        <v>0.0</v>
      </c>
      <c r="I423" s="54">
        <v>0.0</v>
      </c>
      <c r="J423" s="54">
        <v>0.0</v>
      </c>
      <c r="K423" s="54">
        <v>2.0</v>
      </c>
      <c r="L423" s="54">
        <v>2.0</v>
      </c>
      <c r="M423" s="55" t="str">
        <f t="shared" ref="M423:M425" si="9">$N$423&amp;$A423</f>
        <v>https://www.thebureauinvestigates.com/2016/01/11/obama-2016-pakistan-drone-strikes/#Ob371</v>
      </c>
      <c r="N423" s="56" t="s">
        <v>1155</v>
      </c>
      <c r="O423" s="50" t="s">
        <v>1156</v>
      </c>
    </row>
    <row r="424" ht="31.5" customHeight="1">
      <c r="A424" s="50" t="s">
        <v>1157</v>
      </c>
      <c r="B424" s="51">
        <v>42422.0</v>
      </c>
      <c r="C424" s="52" t="s">
        <v>1158</v>
      </c>
      <c r="D424" s="53" t="s">
        <v>222</v>
      </c>
      <c r="E424" s="54">
        <v>4.0</v>
      </c>
      <c r="F424" s="54">
        <v>5.0</v>
      </c>
      <c r="G424" s="54">
        <v>0.0</v>
      </c>
      <c r="H424" s="54">
        <v>0.0</v>
      </c>
      <c r="I424" s="54">
        <v>0.0</v>
      </c>
      <c r="J424" s="54">
        <v>0.0</v>
      </c>
      <c r="K424" s="54">
        <v>1.0</v>
      </c>
      <c r="L424" s="54">
        <v>4.0</v>
      </c>
      <c r="M424" s="55" t="str">
        <f t="shared" si="9"/>
        <v>https://www.thebureauinvestigates.com/2016/01/11/obama-2016-pakistan-drone-strikes/#Ob372</v>
      </c>
      <c r="N424" s="56" t="s">
        <v>1155</v>
      </c>
      <c r="O424" s="50" t="s">
        <v>1159</v>
      </c>
    </row>
    <row r="425" ht="31.5" customHeight="1">
      <c r="A425" s="50" t="s">
        <v>1160</v>
      </c>
      <c r="B425" s="51">
        <v>42511.0</v>
      </c>
      <c r="C425" s="52" t="s">
        <v>1161</v>
      </c>
      <c r="D425" s="53" t="s">
        <v>1162</v>
      </c>
      <c r="E425" s="54">
        <v>2.0</v>
      </c>
      <c r="F425" s="54">
        <v>2.0</v>
      </c>
      <c r="G425" s="54">
        <v>1.0</v>
      </c>
      <c r="H425" s="54">
        <v>1.0</v>
      </c>
      <c r="I425" s="54">
        <v>0.0</v>
      </c>
      <c r="J425" s="54">
        <v>0.0</v>
      </c>
      <c r="K425" s="54">
        <v>0.0</v>
      </c>
      <c r="L425" s="54">
        <v>0.0</v>
      </c>
      <c r="M425" s="55" t="str">
        <f t="shared" si="9"/>
        <v>https://www.thebureauinvestigates.com/2016/01/11/obama-2016-pakistan-drone-strikes/#Ob373</v>
      </c>
      <c r="N425" s="54"/>
      <c r="O425" s="50" t="s">
        <v>1163</v>
      </c>
    </row>
    <row r="426" ht="31.5" customHeight="1">
      <c r="A426" s="50" t="s">
        <v>1164</v>
      </c>
      <c r="B426" s="51">
        <v>42796.0</v>
      </c>
      <c r="C426" s="52" t="s">
        <v>134</v>
      </c>
      <c r="D426" s="53" t="s">
        <v>222</v>
      </c>
      <c r="E426" s="54">
        <v>2.0</v>
      </c>
      <c r="F426" s="54">
        <v>2.0</v>
      </c>
      <c r="G426" s="54">
        <v>0.0</v>
      </c>
      <c r="H426" s="54">
        <v>0.0</v>
      </c>
      <c r="I426" s="54">
        <v>0.0</v>
      </c>
      <c r="J426" s="54">
        <v>0.0</v>
      </c>
      <c r="K426" s="54">
        <v>0.0</v>
      </c>
      <c r="L426" s="54">
        <v>0.0</v>
      </c>
      <c r="M426" s="59"/>
      <c r="N426" s="54"/>
      <c r="O426" s="50" t="s">
        <v>1165</v>
      </c>
    </row>
    <row r="427" ht="31.5" customHeight="1">
      <c r="A427" s="50" t="s">
        <v>1166</v>
      </c>
      <c r="B427" s="51">
        <v>42851.0</v>
      </c>
      <c r="C427" s="52" t="s">
        <v>1167</v>
      </c>
      <c r="D427" s="53" t="s">
        <v>70</v>
      </c>
      <c r="E427" s="54">
        <v>7.0</v>
      </c>
      <c r="F427" s="54">
        <v>11.0</v>
      </c>
      <c r="G427" s="54">
        <v>0.0</v>
      </c>
      <c r="H427" s="54">
        <v>3.0</v>
      </c>
      <c r="I427" s="54">
        <v>0.0</v>
      </c>
      <c r="J427" s="54">
        <v>0.0</v>
      </c>
      <c r="K427" s="54">
        <v>0.0</v>
      </c>
      <c r="L427" s="54">
        <v>0.0</v>
      </c>
      <c r="M427" s="59"/>
      <c r="N427" s="54"/>
      <c r="O427" s="50" t="s">
        <v>1168</v>
      </c>
    </row>
    <row r="428" ht="31.5" customHeight="1">
      <c r="A428" s="50" t="s">
        <v>1169</v>
      </c>
      <c r="B428" s="51">
        <v>42879.0</v>
      </c>
      <c r="C428" s="52" t="s">
        <v>134</v>
      </c>
      <c r="D428" s="53" t="s">
        <v>70</v>
      </c>
      <c r="E428" s="54">
        <v>2.0</v>
      </c>
      <c r="F428" s="54">
        <v>3.0</v>
      </c>
      <c r="G428" s="54">
        <v>0.0</v>
      </c>
      <c r="H428" s="54">
        <v>0.0</v>
      </c>
      <c r="I428" s="54">
        <v>0.0</v>
      </c>
      <c r="J428" s="54">
        <v>0.0</v>
      </c>
      <c r="K428" s="54">
        <v>0.0</v>
      </c>
      <c r="L428" s="54">
        <v>0.0</v>
      </c>
      <c r="M428" s="59"/>
      <c r="N428" s="54"/>
      <c r="O428" s="50" t="s">
        <v>1170</v>
      </c>
    </row>
    <row r="429" ht="31.5" customHeight="1">
      <c r="A429" s="50" t="s">
        <v>1171</v>
      </c>
      <c r="B429" s="51">
        <v>42899.0</v>
      </c>
      <c r="C429" s="52" t="s">
        <v>1172</v>
      </c>
      <c r="D429" s="53" t="s">
        <v>1042</v>
      </c>
      <c r="E429" s="54">
        <v>1.0</v>
      </c>
      <c r="F429" s="54">
        <v>3.0</v>
      </c>
      <c r="G429" s="54">
        <v>0.0</v>
      </c>
      <c r="H429" s="54">
        <v>0.0</v>
      </c>
      <c r="I429" s="54">
        <v>0.0</v>
      </c>
      <c r="J429" s="54">
        <v>0.0</v>
      </c>
      <c r="K429" s="54">
        <v>0.0</v>
      </c>
      <c r="L429" s="54">
        <v>3.0</v>
      </c>
      <c r="M429" s="59"/>
      <c r="N429" s="54"/>
      <c r="O429" s="50" t="s">
        <v>1173</v>
      </c>
    </row>
    <row r="430" ht="31.5" customHeight="1">
      <c r="A430" s="50" t="s">
        <v>1174</v>
      </c>
      <c r="B430" s="51">
        <v>42993.0</v>
      </c>
      <c r="C430" s="60" t="s">
        <v>1175</v>
      </c>
      <c r="D430" s="53" t="s">
        <v>222</v>
      </c>
      <c r="E430" s="54">
        <v>3.0</v>
      </c>
      <c r="F430" s="54">
        <v>3.0</v>
      </c>
      <c r="G430" s="54">
        <v>0.0</v>
      </c>
      <c r="H430" s="54">
        <v>0.0</v>
      </c>
      <c r="I430" s="54">
        <v>0.0</v>
      </c>
      <c r="J430" s="54">
        <v>0.0</v>
      </c>
      <c r="K430" s="54">
        <v>1.0</v>
      </c>
      <c r="L430" s="54">
        <v>2.0</v>
      </c>
      <c r="M430" s="59"/>
      <c r="N430" s="54"/>
      <c r="O430" s="50" t="s">
        <v>1176</v>
      </c>
    </row>
    <row r="431" ht="31.5" customHeight="1">
      <c r="A431" s="50" t="s">
        <v>1177</v>
      </c>
      <c r="B431" s="61">
        <v>43124.0</v>
      </c>
      <c r="C431" s="60" t="s">
        <v>1178</v>
      </c>
      <c r="D431" s="62" t="s">
        <v>1178</v>
      </c>
      <c r="E431" s="36">
        <v>1.0</v>
      </c>
      <c r="F431" s="36">
        <v>3.0</v>
      </c>
      <c r="G431" s="36">
        <v>0.0</v>
      </c>
      <c r="H431" s="36">
        <v>0.0</v>
      </c>
      <c r="I431" s="36">
        <v>0.0</v>
      </c>
      <c r="J431" s="36">
        <v>0.0</v>
      </c>
      <c r="K431" s="36">
        <v>0.0</v>
      </c>
      <c r="L431" s="36">
        <v>0.0</v>
      </c>
      <c r="M431" s="63"/>
      <c r="N431" s="36"/>
      <c r="O431" s="64" t="s">
        <v>1179</v>
      </c>
    </row>
  </sheetData>
  <customSheetViews>
    <customSheetView guid="{881A7156-D1DF-410E-82B6-9D0919FE460C}" filter="1" showAutoFilter="1">
      <autoFilter ref="$A$1:$O$428">
        <filterColumn colId="3">
          <filters>
            <filter val="Khyber Pakhtunkhwa province"/>
            <filter val="Balochistan"/>
            <filter val="Bannu Frontier Region"/>
          </filters>
        </filterColumn>
      </autoFilter>
    </customSheetView>
  </customSheetViews>
  <hyperlinks>
    <hyperlink r:id="rId2" ref="N2"/>
    <hyperlink r:id="rId3" ref="N53"/>
    <hyperlink r:id="rId4" ref="N105"/>
    <hyperlink r:id="rId5" ref="N233"/>
    <hyperlink r:id="rId6" ref="N308"/>
    <hyperlink r:id="rId7" ref="N358"/>
    <hyperlink r:id="rId8" ref="N385"/>
    <hyperlink r:id="rId9" ref="N410"/>
    <hyperlink r:id="rId10" ref="N423"/>
    <hyperlink r:id="rId11" ref="N424"/>
  </hyperlinks>
  <drawing r:id="rId12"/>
  <legacyDrawing r:id="rId13"/>
</worksheet>
</file>