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hesis Data\Ash Trees\"/>
    </mc:Choice>
  </mc:AlternateContent>
  <bookViews>
    <workbookView xWindow="0" yWindow="0" windowWidth="21570" windowHeight="10215"/>
  </bookViews>
  <sheets>
    <sheet name="EAB_NH_Chan_Ash UAS NH000" sheetId="1" r:id="rId1"/>
  </sheets>
  <definedNames>
    <definedName name="_xlnm.Database">'EAB_NH_Chan_Ash UAS NH000'!$D$1:$T$60</definedName>
  </definedNames>
  <calcPr calcId="162913"/>
</workbook>
</file>

<file path=xl/calcChain.xml><?xml version="1.0" encoding="utf-8"?>
<calcChain xmlns="http://schemas.openxmlformats.org/spreadsheetml/2006/main">
  <c r="H64" i="1" l="1"/>
  <c r="H63" i="1"/>
  <c r="H62" i="1"/>
  <c r="A20" i="1" l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2" i="1"/>
  <c r="E60" i="1" l="1"/>
  <c r="E56" i="1"/>
  <c r="E54" i="1"/>
  <c r="E52" i="1"/>
  <c r="E41" i="1"/>
  <c r="E45" i="1"/>
  <c r="E31" i="1"/>
  <c r="E5" i="1"/>
  <c r="E3" i="1" l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7" i="1"/>
  <c r="E38" i="1"/>
  <c r="E39" i="1"/>
  <c r="E40" i="1"/>
  <c r="E42" i="1"/>
  <c r="E43" i="1"/>
  <c r="E44" i="1"/>
  <c r="E46" i="1"/>
  <c r="E47" i="1"/>
  <c r="E48" i="1"/>
  <c r="E49" i="1"/>
  <c r="E50" i="1"/>
  <c r="E51" i="1"/>
  <c r="E53" i="1"/>
  <c r="E55" i="1"/>
  <c r="E57" i="1"/>
  <c r="E58" i="1"/>
  <c r="E59" i="1"/>
  <c r="E2" i="1"/>
</calcChain>
</file>

<file path=xl/sharedStrings.xml><?xml version="1.0" encoding="utf-8"?>
<sst xmlns="http://schemas.openxmlformats.org/spreadsheetml/2006/main" count="376" uniqueCount="144">
  <si>
    <t>Tree_numbe</t>
  </si>
  <si>
    <t>Tree_sp.</t>
  </si>
  <si>
    <t>DBH</t>
  </si>
  <si>
    <t>Tree_Ht</t>
  </si>
  <si>
    <t>Crown_widt</t>
  </si>
  <si>
    <t>EAB</t>
  </si>
  <si>
    <t>Crown_Clas</t>
  </si>
  <si>
    <t>Condition_</t>
  </si>
  <si>
    <t>FeatNum</t>
  </si>
  <si>
    <t>Time</t>
  </si>
  <si>
    <t>Source_Ctr</t>
  </si>
  <si>
    <t>Latitude</t>
  </si>
  <si>
    <t>Longitude</t>
  </si>
  <si>
    <t>Height</t>
  </si>
  <si>
    <t>Northing</t>
  </si>
  <si>
    <t>Easting</t>
  </si>
  <si>
    <t>Elevation</t>
  </si>
  <si>
    <t>WA</t>
  </si>
  <si>
    <t>present</t>
  </si>
  <si>
    <t>CD</t>
  </si>
  <si>
    <t>3</t>
  </si>
  <si>
    <t>01-10-2010 03:21:22</t>
  </si>
  <si>
    <t>GA</t>
  </si>
  <si>
    <t>NA</t>
  </si>
  <si>
    <t>1</t>
  </si>
  <si>
    <t>D</t>
  </si>
  <si>
    <t>4</t>
  </si>
  <si>
    <t>01-10-2010 04:35:33</t>
  </si>
  <si>
    <t>01-10-2010 04:44:00</t>
  </si>
  <si>
    <t>01-10-2010 04:49:24</t>
  </si>
  <si>
    <t>01-10-2010 04:56:39</t>
  </si>
  <si>
    <t>01-10-2010 05:03:39</t>
  </si>
  <si>
    <t>01-10-2010 05:10:41</t>
  </si>
  <si>
    <t>01-10-2010 05:15:02</t>
  </si>
  <si>
    <t>01-10-2010 05:17:45</t>
  </si>
  <si>
    <t>01-10-2010 05:23:33</t>
  </si>
  <si>
    <t>01-10-2010 05:28:46</t>
  </si>
  <si>
    <t>01-10-2010 05:34:29</t>
  </si>
  <si>
    <t>01-10-2010 05:39:49</t>
  </si>
  <si>
    <t>5</t>
  </si>
  <si>
    <t>01-10-2010 05:42:16</t>
  </si>
  <si>
    <t>01-10-2010 05:46:29</t>
  </si>
  <si>
    <t>01-10-2010 05:52:51</t>
  </si>
  <si>
    <t>01-10-2010 06:06:55</t>
  </si>
  <si>
    <t>2</t>
  </si>
  <si>
    <t>01-10-2010 07:12:38</t>
  </si>
  <si>
    <t>01-10-2010 07:17:27</t>
  </si>
  <si>
    <t>01-10-2010 07:22:09</t>
  </si>
  <si>
    <t>01-10-2010 07:32:11</t>
  </si>
  <si>
    <t>01-10-2010 07:39:37</t>
  </si>
  <si>
    <t>01-10-2010 07:42:59</t>
  </si>
  <si>
    <t>01-10-2010 07:45:44</t>
  </si>
  <si>
    <t>01-10-2010 07:49:31</t>
  </si>
  <si>
    <t>01-10-2010 07:53:05</t>
  </si>
  <si>
    <t>01-10-2010 08:01:49</t>
  </si>
  <si>
    <t>01-10-2010 08:09:15</t>
  </si>
  <si>
    <t>01-10-2010 08:13:40</t>
  </si>
  <si>
    <t>01-10-2010 08:15:04</t>
  </si>
  <si>
    <t>01-10-2010 08:21:02</t>
  </si>
  <si>
    <t>01-10-2010 08:23:30</t>
  </si>
  <si>
    <t>01-10-2010 08:27:35</t>
  </si>
  <si>
    <t>01-10-2010 08:29:47</t>
  </si>
  <si>
    <t>01-10-2010 08:32:26</t>
  </si>
  <si>
    <t>01-10-2010 08:41:44</t>
  </si>
  <si>
    <t>01-11-2010 03:34:47</t>
  </si>
  <si>
    <t>01-11-2010 03:38:30</t>
  </si>
  <si>
    <t>01-11-2010 03:44:23</t>
  </si>
  <si>
    <t>01-11-2010 03:54:38</t>
  </si>
  <si>
    <t>01-11-2010 03:57:08</t>
  </si>
  <si>
    <t>01-11-2010 04:21:50</t>
  </si>
  <si>
    <t>01-11-2010 04:26:58</t>
  </si>
  <si>
    <t>01-11-2010 04:36:48</t>
  </si>
  <si>
    <t>01-11-2010 04:42:35</t>
  </si>
  <si>
    <t>01-11-2010 04:45:37</t>
  </si>
  <si>
    <t>01-11-2010 04:48:13</t>
  </si>
  <si>
    <t>01-11-2010 04:50:54</t>
  </si>
  <si>
    <t>01-11-2010 04:54:21</t>
  </si>
  <si>
    <t>absent</t>
  </si>
  <si>
    <t>01-11-2010 05:00:23</t>
  </si>
  <si>
    <t>01-11-2010 05:10:54</t>
  </si>
  <si>
    <t>AshorOther</t>
  </si>
  <si>
    <t>12D.</t>
  </si>
  <si>
    <t>109D.</t>
  </si>
  <si>
    <t>208.5.</t>
  </si>
  <si>
    <t>208.5D.</t>
  </si>
  <si>
    <t>201D.</t>
  </si>
  <si>
    <t>228D.</t>
  </si>
  <si>
    <t>230D.</t>
  </si>
  <si>
    <t>1.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</si>
  <si>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</si>
  <si>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</si>
  <si>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</si>
  <si>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</si>
  <si>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</si>
  <si>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</si>
  <si>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</si>
  <si>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</si>
  <si>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</si>
  <si>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</si>
  <si>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22.</t>
  </si>
  <si>
    <t>23.</t>
  </si>
  <si>
    <t>24.</t>
  </si>
  <si>
    <t>25.</t>
  </si>
  <si>
    <t>31.</t>
  </si>
  <si>
    <t>101.</t>
  </si>
  <si>
    <t>102.</t>
  </si>
  <si>
    <t>102.5.</t>
  </si>
  <si>
    <t>103.</t>
  </si>
  <si>
    <t>104.</t>
  </si>
  <si>
    <t>105.</t>
  </si>
  <si>
    <t>106.</t>
  </si>
  <si>
    <t>107.</t>
  </si>
  <si>
    <t>107.5.</t>
  </si>
  <si>
    <t>108.</t>
  </si>
  <si>
    <t>109.</t>
  </si>
  <si>
    <t>110.</t>
  </si>
  <si>
    <t>111.</t>
  </si>
  <si>
    <t>112.</t>
  </si>
  <si>
    <t>113.</t>
  </si>
  <si>
    <t>116.</t>
  </si>
  <si>
    <t>118.</t>
  </si>
  <si>
    <t>119.</t>
  </si>
  <si>
    <t>120.</t>
  </si>
  <si>
    <t>201.</t>
  </si>
  <si>
    <t>202.</t>
  </si>
  <si>
    <t>203.</t>
  </si>
  <si>
    <t>209.</t>
  </si>
  <si>
    <t>217.</t>
  </si>
  <si>
    <t>219.</t>
  </si>
  <si>
    <t>226.</t>
  </si>
  <si>
    <t>227.</t>
  </si>
  <si>
    <t>228.</t>
  </si>
  <si>
    <t>230.</t>
  </si>
  <si>
    <t>232.</t>
  </si>
  <si>
    <t>234.</t>
  </si>
  <si>
    <t>235.</t>
  </si>
  <si>
    <t>237.</t>
  </si>
  <si>
    <t>14.5.</t>
  </si>
  <si>
    <t>232D.</t>
  </si>
  <si>
    <t>237D.</t>
  </si>
  <si>
    <t>Tree_numbe2</t>
  </si>
  <si>
    <t>Average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</si>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</sst>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00"/>
    <numFmt numFmtId="166" formatCode="0.000"/>
    <numFmt numFmtId="167" formatCode="0.##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Monac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8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abSelected="1" workbookViewId="0">
      <pane ySplit="1" topLeftCell="A47" activePane="bottomLeft" state="frozen"/>
      <selection pane="bottomLeft" activeCell="H65" sqref="H65"/>
    </sheetView>
  </sheetViews>
  <sheetFormatPr defaultRowHeight="15"/>
  <cols>
    <col min="1" max="1" width="14.85546875" customWidth="1"/>
    <col min="2" max="2" width="15.7109375" customWidth="1"/>
    <col min="3" max="3" width="13.5703125" customWidth="1"/>
    <col min="4" max="5" width="13.85546875" style="1" customWidth="1"/>
    <col min="6" max="6" width="11.7109375" style="2" customWidth="1"/>
    <col min="7" max="7" width="11.5703125" style="2" customWidth="1"/>
    <col min="8" max="8" width="14.7109375" style="2" customWidth="1"/>
    <col min="9" max="9" width="20.42578125" style="1" customWidth="1"/>
    <col min="10" max="10" width="14.140625" style="1" customWidth="1"/>
    <col min="11" max="11" width="14.42578125" style="1" customWidth="1"/>
    <col min="12" max="12" width="9.85546875" style="1" customWidth="1"/>
    <col min="13" max="13" width="19.7109375" style="1" customWidth="1"/>
    <col min="14" max="14" width="9.5703125" style="1" customWidth="1"/>
    <col min="15" max="16" width="11.7109375" style="3" customWidth="1"/>
    <col min="17" max="17" width="10.7109375" style="4" customWidth="1"/>
    <col min="18" max="19" width="14.7109375" style="4" customWidth="1"/>
    <col min="20" max="20" width="10.7109375" style="4" customWidth="1"/>
  </cols>
  <sheetData>
    <row r="1" spans="1:20">
      <c r="A1" t="s">
        <v>0</v>
      </c>
      <c r="B1" s="5"/>
      <c r="C1" t="s">
        <v>140</v>
      </c>
      <c r="D1" s="1" t="s">
        <v>1</v>
      </c>
      <c r="E1" s="1" t="s">
        <v>80</v>
      </c>
      <c r="F1" s="2" t="s">
        <v>2</v>
      </c>
      <c r="G1" s="2" t="s">
        <v>3</v>
      </c>
      <c r="H1" s="2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3" t="s">
        <v>11</v>
      </c>
      <c r="P1" s="3" t="s">
        <v>12</v>
      </c>
      <c r="Q1" s="4" t="s">
        <v>13</v>
      </c>
      <c r="R1" s="4" t="s">
        <v>14</v>
      </c>
      <c r="S1" s="4" t="s">
        <v>15</v>
      </c>
      <c r="T1" s="4" t="s">
        <v>16</v>
      </c>
    </row>
    <row r="2" spans="1:20">
      <c r="A2" t="str">
        <f>B2&amp;".tif"</f>
        <v>1.tif</v>
      </c>
      <c r="B2" s="7" t="str">
        <f>LEFT(C2,LEN(C2)-1)</f>
        <v>1</v>
      </c>
      <c r="C2" t="s">
        <v>88</v>
      </c>
      <c r="D2" s="1" t="s">
        <v>17</v>
      </c>
      <c r="E2" s="1" t="str">
        <f>IF(OR(D2="WA", D2="GA"), "Ash", "Other")</f>
        <v>Ash</v>
      </c>
      <c r="F2" s="2">
        <v>11.6</v>
      </c>
      <c r="G2" s="2">
        <v>62</v>
      </c>
      <c r="H2" s="2">
        <v>12</v>
      </c>
      <c r="I2" s="1" t="s">
        <v>18</v>
      </c>
      <c r="J2" s="1" t="s">
        <v>19</v>
      </c>
      <c r="K2" s="1" t="s">
        <v>20</v>
      </c>
      <c r="L2" s="1">
        <v>1</v>
      </c>
      <c r="M2" s="1" t="s">
        <v>21</v>
      </c>
      <c r="N2" s="1">
        <v>5</v>
      </c>
      <c r="O2" s="3">
        <v>43.130935000000001</v>
      </c>
      <c r="P2" s="3">
        <v>-71.315409000000002</v>
      </c>
      <c r="Q2" s="4">
        <v>265.24700000000001</v>
      </c>
      <c r="R2" s="4">
        <v>15718493.625</v>
      </c>
      <c r="S2" s="4">
        <v>2564626.3689999999</v>
      </c>
      <c r="T2" s="4">
        <v>265.24700000000001</v>
      </c>
    </row>
    <row r="3" spans="1:20">
      <c r="A3" t="str">
        <f t="shared" ref="A3:A60" si="0">B3&amp;".tif"</f>
        <v>11.tif</v>
      </c>
      <c r="B3" s="7" t="str">
        <f t="shared" ref="B3:B60" si="1">LEFT(C3,LEN(C3)-1)</f>
        <v>11</v>
      </c>
      <c r="C3" t="s">
        <v>89</v>
      </c>
      <c r="D3" s="1" t="s">
        <v>22</v>
      </c>
      <c r="E3" s="1" t="str">
        <f t="shared" ref="E3:E46" si="2">IF(OR(D3="WA", D3="GA"), "Ash", "Other")</f>
        <v>Ash</v>
      </c>
      <c r="F3" s="2">
        <v>24</v>
      </c>
      <c r="G3" s="2">
        <v>70</v>
      </c>
      <c r="H3" s="2">
        <v>40</v>
      </c>
      <c r="I3" s="1" t="s">
        <v>18</v>
      </c>
      <c r="J3" s="1" t="s">
        <v>25</v>
      </c>
      <c r="K3" s="1" t="s">
        <v>26</v>
      </c>
      <c r="L3" s="1">
        <v>11</v>
      </c>
      <c r="M3" s="1" t="s">
        <v>27</v>
      </c>
      <c r="N3" s="1">
        <v>5</v>
      </c>
      <c r="O3" s="3">
        <v>43.131174999999999</v>
      </c>
      <c r="P3" s="3">
        <v>-71.315386000000004</v>
      </c>
      <c r="Q3" s="4">
        <v>262.12299999999999</v>
      </c>
      <c r="R3" s="4">
        <v>15718737.506999999</v>
      </c>
      <c r="S3" s="4">
        <v>2564633.341</v>
      </c>
      <c r="T3" s="4">
        <v>262.12299999999999</v>
      </c>
    </row>
    <row r="4" spans="1:20">
      <c r="A4" t="str">
        <f t="shared" si="0"/>
        <v>12.tif</v>
      </c>
      <c r="B4" s="7" t="str">
        <f t="shared" si="1"/>
        <v>12</v>
      </c>
      <c r="C4" t="s">
        <v>90</v>
      </c>
      <c r="D4" s="1" t="s">
        <v>17</v>
      </c>
      <c r="E4" s="1" t="str">
        <f t="shared" si="2"/>
        <v>Ash</v>
      </c>
      <c r="F4" s="2">
        <v>14.2</v>
      </c>
      <c r="G4" s="2">
        <v>80</v>
      </c>
      <c r="H4" s="2">
        <v>29.7</v>
      </c>
      <c r="I4" s="1" t="s">
        <v>18</v>
      </c>
      <c r="J4" s="1" t="s">
        <v>25</v>
      </c>
      <c r="K4" s="1" t="s">
        <v>26</v>
      </c>
      <c r="L4" s="1">
        <v>12</v>
      </c>
      <c r="M4" s="1" t="s">
        <v>28</v>
      </c>
      <c r="N4" s="1">
        <v>5</v>
      </c>
      <c r="O4" s="3">
        <v>43.131188999999999</v>
      </c>
      <c r="P4" s="3">
        <v>-71.315423999999993</v>
      </c>
      <c r="Q4" s="4">
        <v>273.73399999999998</v>
      </c>
      <c r="R4" s="4">
        <v>15718750.359999999</v>
      </c>
      <c r="S4" s="4">
        <v>2564604.7960000001</v>
      </c>
      <c r="T4" s="4">
        <v>273.73399999999998</v>
      </c>
    </row>
    <row r="5" spans="1:20">
      <c r="A5" t="str">
        <f t="shared" si="0"/>
        <v>12D.tif</v>
      </c>
      <c r="B5" s="7" t="str">
        <f t="shared" si="1"/>
        <v>12D</v>
      </c>
      <c r="C5" t="s">
        <v>81</v>
      </c>
      <c r="D5" s="1" t="s">
        <v>17</v>
      </c>
      <c r="E5" s="1" t="str">
        <f t="shared" ref="E5" si="3">IF(OR(D5="WA", D5="GA"), "Ash", "Other")</f>
        <v>Ash</v>
      </c>
      <c r="F5" s="2">
        <v>14.2</v>
      </c>
      <c r="G5" s="2">
        <v>80</v>
      </c>
      <c r="H5" s="2">
        <v>29.7</v>
      </c>
      <c r="I5" s="1" t="s">
        <v>18</v>
      </c>
      <c r="J5" s="1" t="s">
        <v>25</v>
      </c>
      <c r="K5" s="1" t="s">
        <v>26</v>
      </c>
      <c r="L5" s="1">
        <v>12</v>
      </c>
      <c r="M5" s="1" t="s">
        <v>28</v>
      </c>
      <c r="N5" s="1">
        <v>5</v>
      </c>
      <c r="O5" s="3">
        <v>43.131188999999999</v>
      </c>
      <c r="P5" s="3">
        <v>-71.315423999999993</v>
      </c>
      <c r="Q5" s="4">
        <v>273.73399999999998</v>
      </c>
      <c r="R5" s="4">
        <v>15718750.359999999</v>
      </c>
      <c r="S5" s="4">
        <v>2564604.7960000001</v>
      </c>
      <c r="T5" s="4">
        <v>273.73399999999998</v>
      </c>
    </row>
    <row r="6" spans="1:20">
      <c r="A6" t="str">
        <f t="shared" si="0"/>
        <v>13.tif</v>
      </c>
      <c r="B6" s="7" t="str">
        <f t="shared" si="1"/>
        <v>13</v>
      </c>
      <c r="C6" t="s">
        <v>91</v>
      </c>
      <c r="D6" s="1" t="s">
        <v>17</v>
      </c>
      <c r="E6" s="1" t="str">
        <f t="shared" si="2"/>
        <v>Ash</v>
      </c>
      <c r="F6" s="2">
        <v>9.1999999999999993</v>
      </c>
      <c r="G6" s="2">
        <v>70</v>
      </c>
      <c r="H6" s="2">
        <v>14</v>
      </c>
      <c r="I6" s="1" t="s">
        <v>18</v>
      </c>
      <c r="J6" s="1" t="s">
        <v>25</v>
      </c>
      <c r="K6" s="1" t="s">
        <v>26</v>
      </c>
      <c r="L6" s="1">
        <v>13</v>
      </c>
      <c r="M6" s="1" t="s">
        <v>29</v>
      </c>
      <c r="N6" s="1">
        <v>5</v>
      </c>
      <c r="O6" s="3">
        <v>43.131168000000002</v>
      </c>
      <c r="P6" s="3">
        <v>-71.315455999999998</v>
      </c>
      <c r="Q6" s="4">
        <v>266.43</v>
      </c>
      <c r="R6" s="4">
        <v>15718727.736</v>
      </c>
      <c r="S6" s="4">
        <v>2564581.8369999998</v>
      </c>
      <c r="T6" s="4">
        <v>266.43</v>
      </c>
    </row>
    <row r="7" spans="1:20">
      <c r="A7" t="str">
        <f t="shared" si="0"/>
        <v>14.tif</v>
      </c>
      <c r="B7" s="7" t="str">
        <f t="shared" si="1"/>
        <v>14</v>
      </c>
      <c r="C7" t="s">
        <v>92</v>
      </c>
      <c r="D7" s="1" t="s">
        <v>17</v>
      </c>
      <c r="E7" s="1" t="str">
        <f t="shared" si="2"/>
        <v>Ash</v>
      </c>
      <c r="F7" s="2">
        <v>11.9</v>
      </c>
      <c r="G7" s="2">
        <v>90</v>
      </c>
      <c r="H7" s="2">
        <v>21.2</v>
      </c>
      <c r="I7" s="1" t="s">
        <v>18</v>
      </c>
      <c r="J7" s="1" t="s">
        <v>25</v>
      </c>
      <c r="K7" s="1" t="s">
        <v>26</v>
      </c>
      <c r="L7" s="1">
        <v>14</v>
      </c>
      <c r="M7" s="1" t="s">
        <v>30</v>
      </c>
      <c r="N7" s="1">
        <v>5</v>
      </c>
      <c r="O7" s="3">
        <v>43.131166999999998</v>
      </c>
      <c r="P7" s="3">
        <v>-71.315460999999999</v>
      </c>
      <c r="Q7" s="4">
        <v>263.69</v>
      </c>
      <c r="R7" s="4">
        <v>15718726.893999999</v>
      </c>
      <c r="S7" s="4">
        <v>2564578.4109999998</v>
      </c>
      <c r="T7" s="4">
        <v>263.69</v>
      </c>
    </row>
    <row r="8" spans="1:20">
      <c r="A8" t="str">
        <f t="shared" si="0"/>
        <v>14.5.tif</v>
      </c>
      <c r="B8" s="7" t="str">
        <f t="shared" si="1"/>
        <v>14.5</v>
      </c>
      <c r="C8" s="6" t="s">
        <v>137</v>
      </c>
      <c r="D8" s="1" t="s">
        <v>17</v>
      </c>
      <c r="E8" s="1" t="str">
        <f t="shared" si="2"/>
        <v>Ash</v>
      </c>
      <c r="F8" s="2">
        <v>11.6</v>
      </c>
      <c r="G8" s="2">
        <v>80</v>
      </c>
      <c r="H8" s="2">
        <v>12.3</v>
      </c>
      <c r="I8" s="1" t="s">
        <v>18</v>
      </c>
      <c r="J8" s="1" t="s">
        <v>25</v>
      </c>
      <c r="K8" s="1" t="s">
        <v>26</v>
      </c>
      <c r="L8" s="1">
        <v>15</v>
      </c>
      <c r="M8" s="1" t="s">
        <v>31</v>
      </c>
      <c r="N8" s="1">
        <v>5</v>
      </c>
      <c r="O8" s="3">
        <v>43.131171000000002</v>
      </c>
      <c r="P8" s="3">
        <v>-71.315518999999995</v>
      </c>
      <c r="Q8" s="4">
        <v>256.99900000000002</v>
      </c>
      <c r="R8" s="4">
        <v>15718729.15</v>
      </c>
      <c r="S8" s="4">
        <v>2564535.0490000001</v>
      </c>
      <c r="T8" s="4">
        <v>256.99900000000002</v>
      </c>
    </row>
    <row r="9" spans="1:20">
      <c r="A9" t="str">
        <f t="shared" si="0"/>
        <v>15.tif</v>
      </c>
      <c r="B9" s="7" t="str">
        <f t="shared" si="1"/>
        <v>15</v>
      </c>
      <c r="C9" t="s">
        <v>93</v>
      </c>
      <c r="D9" s="1" t="s">
        <v>17</v>
      </c>
      <c r="E9" s="1" t="str">
        <f t="shared" si="2"/>
        <v>Ash</v>
      </c>
      <c r="F9" s="2">
        <v>21.9</v>
      </c>
      <c r="G9" s="2">
        <v>75</v>
      </c>
      <c r="H9" s="2">
        <v>12.5</v>
      </c>
      <c r="I9" s="1" t="s">
        <v>18</v>
      </c>
      <c r="J9" s="1" t="s">
        <v>25</v>
      </c>
      <c r="K9" s="1" t="s">
        <v>26</v>
      </c>
      <c r="L9" s="1">
        <v>16</v>
      </c>
      <c r="M9" s="1" t="s">
        <v>32</v>
      </c>
      <c r="N9" s="1">
        <v>5</v>
      </c>
      <c r="O9" s="3">
        <v>43.131174000000001</v>
      </c>
      <c r="P9" s="3">
        <v>-71.315566000000004</v>
      </c>
      <c r="Q9" s="4">
        <v>263.80599999999998</v>
      </c>
      <c r="R9" s="4">
        <v>15718730.776000001</v>
      </c>
      <c r="S9" s="4">
        <v>2564500.0359999998</v>
      </c>
      <c r="T9" s="4">
        <v>263.80599999999998</v>
      </c>
    </row>
    <row r="10" spans="1:20">
      <c r="A10" t="str">
        <f t="shared" si="0"/>
        <v>16.tif</v>
      </c>
      <c r="B10" s="7" t="str">
        <f t="shared" si="1"/>
        <v>16</v>
      </c>
      <c r="C10" t="s">
        <v>94</v>
      </c>
      <c r="D10" s="1" t="s">
        <v>17</v>
      </c>
      <c r="E10" s="1" t="str">
        <f t="shared" si="2"/>
        <v>Ash</v>
      </c>
      <c r="F10" s="2">
        <v>21.5</v>
      </c>
      <c r="G10" s="2">
        <v>80</v>
      </c>
      <c r="H10" s="2">
        <v>31</v>
      </c>
      <c r="I10" s="1" t="s">
        <v>18</v>
      </c>
      <c r="J10" s="1" t="s">
        <v>25</v>
      </c>
      <c r="K10" s="1" t="s">
        <v>26</v>
      </c>
      <c r="L10" s="1">
        <v>17</v>
      </c>
      <c r="M10" s="1" t="s">
        <v>33</v>
      </c>
      <c r="N10" s="1">
        <v>5</v>
      </c>
      <c r="O10" s="3">
        <v>43.131169999999997</v>
      </c>
      <c r="P10" s="3">
        <v>-71.315580999999995</v>
      </c>
      <c r="Q10" s="4">
        <v>270.60000000000002</v>
      </c>
      <c r="R10" s="4">
        <v>15718726.696</v>
      </c>
      <c r="S10" s="4">
        <v>2564489.0129999998</v>
      </c>
      <c r="T10" s="4">
        <v>270.60000000000002</v>
      </c>
    </row>
    <row r="11" spans="1:20">
      <c r="A11" t="str">
        <f t="shared" si="0"/>
        <v>17.tif</v>
      </c>
      <c r="B11" s="7" t="str">
        <f t="shared" si="1"/>
        <v>17</v>
      </c>
      <c r="C11" t="s">
        <v>95</v>
      </c>
      <c r="D11" s="1" t="s">
        <v>17</v>
      </c>
      <c r="E11" s="1" t="str">
        <f t="shared" si="2"/>
        <v>Ash</v>
      </c>
      <c r="F11" s="2">
        <v>27</v>
      </c>
      <c r="G11" s="2">
        <v>85</v>
      </c>
      <c r="H11" s="2">
        <v>33</v>
      </c>
      <c r="I11" s="1" t="s">
        <v>18</v>
      </c>
      <c r="J11" s="1" t="s">
        <v>25</v>
      </c>
      <c r="K11" s="1" t="s">
        <v>26</v>
      </c>
      <c r="L11" s="1">
        <v>18</v>
      </c>
      <c r="M11" s="1" t="s">
        <v>34</v>
      </c>
      <c r="N11" s="1">
        <v>5</v>
      </c>
      <c r="O11" s="3">
        <v>43.131132999999998</v>
      </c>
      <c r="P11" s="3">
        <v>-71.315579999999997</v>
      </c>
      <c r="Q11" s="4">
        <v>263.512</v>
      </c>
      <c r="R11" s="4">
        <v>15718688.375</v>
      </c>
      <c r="S11" s="4">
        <v>2564491.4479999999</v>
      </c>
      <c r="T11" s="4">
        <v>263.512</v>
      </c>
    </row>
    <row r="12" spans="1:20">
      <c r="A12" t="str">
        <f t="shared" si="0"/>
        <v>18.tif</v>
      </c>
      <c r="B12" s="7" t="str">
        <f t="shared" si="1"/>
        <v>18</v>
      </c>
      <c r="C12" t="s">
        <v>96</v>
      </c>
      <c r="D12" s="1" t="s">
        <v>17</v>
      </c>
      <c r="E12" s="1" t="str">
        <f t="shared" si="2"/>
        <v>Ash</v>
      </c>
      <c r="F12" s="2">
        <v>11.5</v>
      </c>
      <c r="G12" s="2">
        <v>83</v>
      </c>
      <c r="H12" s="2">
        <v>14</v>
      </c>
      <c r="I12" s="1" t="s">
        <v>18</v>
      </c>
      <c r="J12" s="1" t="s">
        <v>25</v>
      </c>
      <c r="K12" s="1" t="s">
        <v>26</v>
      </c>
      <c r="L12" s="1">
        <v>19</v>
      </c>
      <c r="M12" s="1" t="s">
        <v>35</v>
      </c>
      <c r="N12" s="1">
        <v>5</v>
      </c>
      <c r="O12" s="3">
        <v>43.131118999999998</v>
      </c>
      <c r="P12" s="3">
        <v>-71.315580999999995</v>
      </c>
      <c r="Q12" s="4">
        <v>260.18799999999999</v>
      </c>
      <c r="R12" s="4">
        <v>15718674.943</v>
      </c>
      <c r="S12" s="4">
        <v>2564491.659</v>
      </c>
      <c r="T12" s="4">
        <v>260.18799999999999</v>
      </c>
    </row>
    <row r="13" spans="1:20">
      <c r="A13" t="str">
        <f t="shared" si="0"/>
        <v>19.tif</v>
      </c>
      <c r="B13" s="7" t="str">
        <f t="shared" si="1"/>
        <v>19</v>
      </c>
      <c r="C13" t="s">
        <v>97</v>
      </c>
      <c r="D13" s="1" t="s">
        <v>17</v>
      </c>
      <c r="E13" s="1" t="str">
        <f t="shared" si="2"/>
        <v>Ash</v>
      </c>
      <c r="F13" s="2">
        <v>14.4</v>
      </c>
      <c r="G13" s="2">
        <v>90</v>
      </c>
      <c r="H13" s="2">
        <v>23</v>
      </c>
      <c r="I13" s="1" t="s">
        <v>18</v>
      </c>
      <c r="J13" s="1" t="s">
        <v>25</v>
      </c>
      <c r="K13" s="1" t="s">
        <v>26</v>
      </c>
      <c r="L13" s="1">
        <v>20</v>
      </c>
      <c r="M13" s="1" t="s">
        <v>36</v>
      </c>
      <c r="N13" s="1">
        <v>5</v>
      </c>
      <c r="O13" s="3">
        <v>43.131117000000003</v>
      </c>
      <c r="P13" s="3">
        <v>-71.315546999999995</v>
      </c>
      <c r="Q13" s="4">
        <v>253.59899999999999</v>
      </c>
      <c r="R13" s="4">
        <v>15718674.106000001</v>
      </c>
      <c r="S13" s="4">
        <v>2564516.7319999998</v>
      </c>
      <c r="T13" s="4">
        <v>253.59899999999999</v>
      </c>
    </row>
    <row r="14" spans="1:20">
      <c r="A14" t="str">
        <f t="shared" si="0"/>
        <v>20.tif</v>
      </c>
      <c r="B14" s="7" t="str">
        <f t="shared" si="1"/>
        <v>20</v>
      </c>
      <c r="C14" t="s">
        <v>98</v>
      </c>
      <c r="D14" s="1" t="s">
        <v>17</v>
      </c>
      <c r="E14" s="1" t="str">
        <f t="shared" si="2"/>
        <v>Ash</v>
      </c>
      <c r="F14" s="2">
        <v>20.8</v>
      </c>
      <c r="G14" s="2">
        <v>78</v>
      </c>
      <c r="H14" s="2">
        <v>25</v>
      </c>
      <c r="I14" s="1" t="s">
        <v>18</v>
      </c>
      <c r="J14" s="1" t="s">
        <v>25</v>
      </c>
      <c r="K14" s="1" t="s">
        <v>26</v>
      </c>
      <c r="L14" s="1">
        <v>21</v>
      </c>
      <c r="M14" s="1" t="s">
        <v>37</v>
      </c>
      <c r="N14" s="1">
        <v>5</v>
      </c>
      <c r="O14" s="3">
        <v>43.131095999999999</v>
      </c>
      <c r="P14" s="3">
        <v>-71.315535999999994</v>
      </c>
      <c r="Q14" s="4">
        <v>258.19400000000002</v>
      </c>
      <c r="R14" s="4">
        <v>15718653.046</v>
      </c>
      <c r="S14" s="4">
        <v>2564525.8659999999</v>
      </c>
      <c r="T14" s="4">
        <v>258.19400000000002</v>
      </c>
    </row>
    <row r="15" spans="1:20">
      <c r="A15" t="str">
        <f t="shared" si="0"/>
        <v>22.tif</v>
      </c>
      <c r="B15" s="7" t="str">
        <f t="shared" si="1"/>
        <v>22</v>
      </c>
      <c r="C15" t="s">
        <v>99</v>
      </c>
      <c r="D15" s="1" t="s">
        <v>17</v>
      </c>
      <c r="E15" s="1" t="str">
        <f t="shared" si="2"/>
        <v>Ash</v>
      </c>
      <c r="F15" s="2">
        <v>16.3</v>
      </c>
      <c r="G15" s="2">
        <v>88</v>
      </c>
      <c r="H15" s="2">
        <v>19.399999999999999</v>
      </c>
      <c r="I15" s="1" t="s">
        <v>18</v>
      </c>
      <c r="J15" s="1" t="s">
        <v>25</v>
      </c>
      <c r="K15" s="1" t="s">
        <v>26</v>
      </c>
      <c r="L15" s="1">
        <v>22</v>
      </c>
      <c r="M15" s="1" t="s">
        <v>38</v>
      </c>
      <c r="N15" s="1">
        <v>5</v>
      </c>
      <c r="O15" s="3">
        <v>43.131089000000003</v>
      </c>
      <c r="P15" s="3">
        <v>-71.315548000000007</v>
      </c>
      <c r="Q15" s="4">
        <v>267.28100000000001</v>
      </c>
      <c r="R15" s="4">
        <v>15718645.757999999</v>
      </c>
      <c r="S15" s="4">
        <v>2564517.3730000001</v>
      </c>
      <c r="T15" s="4">
        <v>267.28100000000001</v>
      </c>
    </row>
    <row r="16" spans="1:20">
      <c r="A16" t="str">
        <f t="shared" si="0"/>
        <v>23.tif</v>
      </c>
      <c r="B16" s="7" t="str">
        <f t="shared" si="1"/>
        <v>23</v>
      </c>
      <c r="C16" t="s">
        <v>100</v>
      </c>
      <c r="D16" s="1" t="s">
        <v>17</v>
      </c>
      <c r="E16" s="1" t="str">
        <f t="shared" si="2"/>
        <v>Ash</v>
      </c>
      <c r="F16" s="2">
        <v>22</v>
      </c>
      <c r="G16" s="2">
        <v>88.1</v>
      </c>
      <c r="H16" s="2">
        <v>25</v>
      </c>
      <c r="I16" s="1" t="s">
        <v>18</v>
      </c>
      <c r="J16" s="1" t="s">
        <v>25</v>
      </c>
      <c r="K16" s="1" t="s">
        <v>39</v>
      </c>
      <c r="L16" s="1">
        <v>23</v>
      </c>
      <c r="M16" s="1" t="s">
        <v>40</v>
      </c>
      <c r="N16" s="1">
        <v>5</v>
      </c>
      <c r="O16" s="3">
        <v>43.131064000000002</v>
      </c>
      <c r="P16" s="3">
        <v>-71.315539999999999</v>
      </c>
      <c r="Q16" s="4">
        <v>265.91699999999997</v>
      </c>
      <c r="R16" s="4">
        <v>15718619.880000001</v>
      </c>
      <c r="S16" s="4">
        <v>2564524.1310000001</v>
      </c>
      <c r="T16" s="4">
        <v>265.91699999999997</v>
      </c>
    </row>
    <row r="17" spans="1:20">
      <c r="A17" t="str">
        <f t="shared" si="0"/>
        <v>24.tif</v>
      </c>
      <c r="B17" s="7" t="str">
        <f t="shared" si="1"/>
        <v>24</v>
      </c>
      <c r="C17" t="s">
        <v>101</v>
      </c>
      <c r="D17" s="1" t="s">
        <v>17</v>
      </c>
      <c r="E17" s="1" t="str">
        <f t="shared" si="2"/>
        <v>Ash</v>
      </c>
      <c r="F17" s="2">
        <v>15.4</v>
      </c>
      <c r="G17" s="2">
        <v>75</v>
      </c>
      <c r="H17" s="2">
        <v>18</v>
      </c>
      <c r="I17" s="1" t="s">
        <v>18</v>
      </c>
      <c r="J17" s="1" t="s">
        <v>19</v>
      </c>
      <c r="K17" s="1" t="s">
        <v>26</v>
      </c>
      <c r="L17" s="1">
        <v>24</v>
      </c>
      <c r="M17" s="1" t="s">
        <v>41</v>
      </c>
      <c r="N17" s="1">
        <v>5</v>
      </c>
      <c r="O17" s="3">
        <v>43.131067999999999</v>
      </c>
      <c r="P17" s="3">
        <v>-71.315510000000003</v>
      </c>
      <c r="Q17" s="4">
        <v>254.26400000000001</v>
      </c>
      <c r="R17" s="4">
        <v>15718625.024</v>
      </c>
      <c r="S17" s="4">
        <v>2564545.838</v>
      </c>
      <c r="T17" s="4">
        <v>254.26400000000001</v>
      </c>
    </row>
    <row r="18" spans="1:20">
      <c r="A18" t="str">
        <f t="shared" si="0"/>
        <v>25.tif</v>
      </c>
      <c r="B18" s="7" t="str">
        <f t="shared" si="1"/>
        <v>25</v>
      </c>
      <c r="C18" t="s">
        <v>102</v>
      </c>
      <c r="D18" s="1" t="s">
        <v>17</v>
      </c>
      <c r="E18" s="1" t="str">
        <f t="shared" si="2"/>
        <v>Ash</v>
      </c>
      <c r="F18" s="2">
        <v>21</v>
      </c>
      <c r="G18" s="2">
        <v>84</v>
      </c>
      <c r="H18" s="2">
        <v>24.6</v>
      </c>
      <c r="I18" s="1" t="s">
        <v>18</v>
      </c>
      <c r="J18" s="1" t="s">
        <v>19</v>
      </c>
      <c r="K18" s="1" t="s">
        <v>26</v>
      </c>
      <c r="L18" s="1">
        <v>25</v>
      </c>
      <c r="M18" s="1" t="s">
        <v>42</v>
      </c>
      <c r="N18" s="1">
        <v>5</v>
      </c>
      <c r="O18" s="3">
        <v>43.131059999999998</v>
      </c>
      <c r="P18" s="3">
        <v>-71.315484999999995</v>
      </c>
      <c r="Q18" s="4">
        <v>266.63299999999998</v>
      </c>
      <c r="R18" s="4">
        <v>15718617.467</v>
      </c>
      <c r="S18" s="4">
        <v>2564565.1230000001</v>
      </c>
      <c r="T18" s="4">
        <v>266.63299999999998</v>
      </c>
    </row>
    <row r="19" spans="1:20">
      <c r="A19" t="str">
        <f t="shared" si="0"/>
        <v>31.tif</v>
      </c>
      <c r="B19" s="7" t="str">
        <f t="shared" si="1"/>
        <v>31</v>
      </c>
      <c r="C19" t="s">
        <v>103</v>
      </c>
      <c r="D19" s="1" t="s">
        <v>17</v>
      </c>
      <c r="E19" s="1" t="str">
        <f t="shared" si="2"/>
        <v>Ash</v>
      </c>
      <c r="F19" s="2">
        <v>16.399999999999999</v>
      </c>
      <c r="G19" s="2">
        <v>76</v>
      </c>
      <c r="H19" s="2">
        <v>21.6</v>
      </c>
      <c r="I19" s="1" t="s">
        <v>18</v>
      </c>
      <c r="J19" s="1" t="s">
        <v>19</v>
      </c>
      <c r="K19" s="1" t="s">
        <v>20</v>
      </c>
      <c r="L19" s="1">
        <v>31</v>
      </c>
      <c r="M19" s="1" t="s">
        <v>43</v>
      </c>
      <c r="N19" s="1">
        <v>5</v>
      </c>
      <c r="O19" s="3">
        <v>43.131072000000003</v>
      </c>
      <c r="P19" s="3">
        <v>-71.315537000000006</v>
      </c>
      <c r="Q19" s="4">
        <v>254.28399999999999</v>
      </c>
      <c r="R19" s="4">
        <v>15718628.241</v>
      </c>
      <c r="S19" s="4">
        <v>2564525.77</v>
      </c>
      <c r="T19" s="4">
        <v>254.28399999999999</v>
      </c>
    </row>
    <row r="20" spans="1:20">
      <c r="A20" t="str">
        <f t="shared" si="0"/>
        <v>101.tif</v>
      </c>
      <c r="B20" s="7" t="str">
        <f t="shared" si="1"/>
        <v>101</v>
      </c>
      <c r="C20" t="s">
        <v>104</v>
      </c>
      <c r="D20" s="1" t="s">
        <v>22</v>
      </c>
      <c r="E20" s="1" t="str">
        <f t="shared" si="2"/>
        <v>Ash</v>
      </c>
      <c r="F20" s="2">
        <v>8.1999999999999993</v>
      </c>
      <c r="G20" s="2">
        <v>32.5</v>
      </c>
      <c r="H20" s="2">
        <v>12.3</v>
      </c>
      <c r="I20" s="1" t="s">
        <v>18</v>
      </c>
      <c r="J20" s="1" t="s">
        <v>19</v>
      </c>
      <c r="K20" s="1" t="s">
        <v>44</v>
      </c>
      <c r="L20" s="1">
        <v>33</v>
      </c>
      <c r="M20" s="1" t="s">
        <v>45</v>
      </c>
      <c r="N20" s="1">
        <v>5</v>
      </c>
      <c r="O20" s="3">
        <v>43.063445999999999</v>
      </c>
      <c r="P20" s="3">
        <v>-71.273618999999997</v>
      </c>
      <c r="Q20" s="4">
        <v>225.512</v>
      </c>
      <c r="R20" s="4">
        <v>15679324.153999999</v>
      </c>
      <c r="S20" s="4">
        <v>2585409.1129999999</v>
      </c>
      <c r="T20" s="4">
        <v>225.512</v>
      </c>
    </row>
    <row r="21" spans="1:20">
      <c r="A21" t="str">
        <f t="shared" si="0"/>
        <v>102.tif</v>
      </c>
      <c r="B21" s="7" t="str">
        <f t="shared" si="1"/>
        <v>102</v>
      </c>
      <c r="C21" t="s">
        <v>105</v>
      </c>
      <c r="D21" s="1" t="s">
        <v>22</v>
      </c>
      <c r="E21" s="1" t="str">
        <f t="shared" si="2"/>
        <v>Ash</v>
      </c>
      <c r="F21" s="2">
        <v>7.6</v>
      </c>
      <c r="G21" s="2">
        <v>54</v>
      </c>
      <c r="H21" s="2">
        <v>15.9</v>
      </c>
      <c r="I21" s="1" t="s">
        <v>18</v>
      </c>
      <c r="J21" s="1" t="s">
        <v>19</v>
      </c>
      <c r="K21" s="1" t="s">
        <v>44</v>
      </c>
      <c r="L21" s="1">
        <v>34</v>
      </c>
      <c r="M21" s="1" t="s">
        <v>46</v>
      </c>
      <c r="N21" s="1">
        <v>5</v>
      </c>
      <c r="O21" s="3">
        <v>43.063417000000001</v>
      </c>
      <c r="P21" s="3">
        <v>-71.273695000000004</v>
      </c>
      <c r="Q21" s="4">
        <v>215.982</v>
      </c>
      <c r="R21" s="4">
        <v>15679292.616</v>
      </c>
      <c r="S21" s="4">
        <v>2585354.2209999999</v>
      </c>
      <c r="T21" s="4">
        <v>215.982</v>
      </c>
    </row>
    <row r="22" spans="1:20">
      <c r="A22" t="str">
        <f t="shared" si="0"/>
        <v>102.5.tif</v>
      </c>
      <c r="B22" s="7" t="str">
        <f t="shared" si="1"/>
        <v>102.5</v>
      </c>
      <c r="C22" t="s">
        <v>106</v>
      </c>
      <c r="D22" s="1" t="s">
        <v>17</v>
      </c>
      <c r="E22" s="1" t="str">
        <f t="shared" si="2"/>
        <v>Ash</v>
      </c>
      <c r="F22" s="2">
        <v>6</v>
      </c>
      <c r="G22" s="2">
        <v>53</v>
      </c>
      <c r="H22" s="2">
        <v>15</v>
      </c>
      <c r="I22" s="1" t="s">
        <v>18</v>
      </c>
      <c r="J22" s="1" t="s">
        <v>19</v>
      </c>
      <c r="K22" s="1" t="s">
        <v>44</v>
      </c>
      <c r="L22" s="1">
        <v>35</v>
      </c>
      <c r="M22" s="1" t="s">
        <v>47</v>
      </c>
      <c r="N22" s="1">
        <v>5</v>
      </c>
      <c r="O22" s="3">
        <v>43.063408000000003</v>
      </c>
      <c r="P22" s="3">
        <v>-71.273717000000005</v>
      </c>
      <c r="Q22" s="4">
        <v>216.22</v>
      </c>
      <c r="R22" s="4">
        <v>15679282.622</v>
      </c>
      <c r="S22" s="4">
        <v>2585338.5750000002</v>
      </c>
      <c r="T22" s="4">
        <v>216.22</v>
      </c>
    </row>
    <row r="23" spans="1:20">
      <c r="A23" t="str">
        <f t="shared" si="0"/>
        <v>103.tif</v>
      </c>
      <c r="B23" s="7" t="str">
        <f t="shared" si="1"/>
        <v>103</v>
      </c>
      <c r="C23" t="s">
        <v>107</v>
      </c>
      <c r="D23" s="1" t="s">
        <v>22</v>
      </c>
      <c r="E23" s="1" t="str">
        <f t="shared" si="2"/>
        <v>Ash</v>
      </c>
      <c r="F23" s="2">
        <v>10.3</v>
      </c>
      <c r="G23" s="2">
        <v>65</v>
      </c>
      <c r="H23" s="2">
        <v>20</v>
      </c>
      <c r="I23" s="1" t="s">
        <v>18</v>
      </c>
      <c r="J23" s="1" t="s">
        <v>19</v>
      </c>
      <c r="K23" s="1" t="s">
        <v>26</v>
      </c>
      <c r="L23" s="1">
        <v>36</v>
      </c>
      <c r="M23" s="1" t="s">
        <v>48</v>
      </c>
      <c r="N23" s="1">
        <v>5</v>
      </c>
      <c r="O23" s="3">
        <v>43.063406000000001</v>
      </c>
      <c r="P23" s="3">
        <v>-71.273730999999998</v>
      </c>
      <c r="Q23" s="4">
        <v>219.24700000000001</v>
      </c>
      <c r="R23" s="4">
        <v>15679280.460000001</v>
      </c>
      <c r="S23" s="4">
        <v>2585327.702</v>
      </c>
      <c r="T23" s="4">
        <v>219.24700000000001</v>
      </c>
    </row>
    <row r="24" spans="1:20">
      <c r="A24" t="str">
        <f t="shared" si="0"/>
        <v>104.tif</v>
      </c>
      <c r="B24" s="7" t="str">
        <f t="shared" si="1"/>
        <v>104</v>
      </c>
      <c r="C24" t="s">
        <v>108</v>
      </c>
      <c r="D24" s="1" t="s">
        <v>22</v>
      </c>
      <c r="E24" s="1" t="str">
        <f t="shared" si="2"/>
        <v>Ash</v>
      </c>
      <c r="F24" s="2">
        <v>7</v>
      </c>
      <c r="G24" s="2">
        <v>45</v>
      </c>
      <c r="H24" s="2">
        <v>9.8000000000000007</v>
      </c>
      <c r="I24" s="1" t="s">
        <v>18</v>
      </c>
      <c r="J24" s="1" t="s">
        <v>19</v>
      </c>
      <c r="K24" s="1" t="s">
        <v>44</v>
      </c>
      <c r="L24" s="1">
        <v>37</v>
      </c>
      <c r="M24" s="1" t="s">
        <v>49</v>
      </c>
      <c r="N24" s="1">
        <v>5</v>
      </c>
      <c r="O24" s="3">
        <v>43.063431999999999</v>
      </c>
      <c r="P24" s="3">
        <v>-71.273735000000002</v>
      </c>
      <c r="Q24" s="4">
        <v>213.59399999999999</v>
      </c>
      <c r="R24" s="4">
        <v>15679306.551000001</v>
      </c>
      <c r="S24" s="4">
        <v>2585323.9449999998</v>
      </c>
      <c r="T24" s="4">
        <v>213.59399999999999</v>
      </c>
    </row>
    <row r="25" spans="1:20">
      <c r="A25" t="str">
        <f t="shared" si="0"/>
        <v>105.tif</v>
      </c>
      <c r="B25" s="7" t="str">
        <f t="shared" si="1"/>
        <v>105</v>
      </c>
      <c r="C25" t="s">
        <v>109</v>
      </c>
      <c r="D25" s="1" t="s">
        <v>22</v>
      </c>
      <c r="E25" s="1" t="str">
        <f t="shared" si="2"/>
        <v>Ash</v>
      </c>
      <c r="F25" s="2">
        <v>8.1</v>
      </c>
      <c r="G25" s="2">
        <v>44</v>
      </c>
      <c r="H25" s="2">
        <v>15.6</v>
      </c>
      <c r="I25" s="1" t="s">
        <v>18</v>
      </c>
      <c r="J25" s="1" t="s">
        <v>19</v>
      </c>
      <c r="K25" s="1" t="s">
        <v>44</v>
      </c>
      <c r="L25" s="1">
        <v>38</v>
      </c>
      <c r="M25" s="1" t="s">
        <v>50</v>
      </c>
      <c r="N25" s="1">
        <v>5</v>
      </c>
      <c r="O25" s="3">
        <v>43.063428000000002</v>
      </c>
      <c r="P25" s="3">
        <v>-71.273739000000006</v>
      </c>
      <c r="Q25" s="4">
        <v>216.92400000000001</v>
      </c>
      <c r="R25" s="4">
        <v>15679302.274</v>
      </c>
      <c r="S25" s="4">
        <v>2585321.52</v>
      </c>
      <c r="T25" s="4">
        <v>216.92400000000001</v>
      </c>
    </row>
    <row r="26" spans="1:20">
      <c r="A26" t="str">
        <f t="shared" si="0"/>
        <v>106.tif</v>
      </c>
      <c r="B26" s="7" t="str">
        <f t="shared" si="1"/>
        <v>106</v>
      </c>
      <c r="C26" t="s">
        <v>110</v>
      </c>
      <c r="D26" s="1" t="s">
        <v>22</v>
      </c>
      <c r="E26" s="1" t="str">
        <f t="shared" si="2"/>
        <v>Ash</v>
      </c>
      <c r="F26" s="2">
        <v>7.6</v>
      </c>
      <c r="G26" s="2">
        <v>43</v>
      </c>
      <c r="H26" s="2">
        <v>15</v>
      </c>
      <c r="I26" s="1" t="s">
        <v>18</v>
      </c>
      <c r="J26" s="1" t="s">
        <v>19</v>
      </c>
      <c r="K26" s="1" t="s">
        <v>44</v>
      </c>
      <c r="L26" s="1">
        <v>39</v>
      </c>
      <c r="M26" s="1" t="s">
        <v>51</v>
      </c>
      <c r="N26" s="1">
        <v>5</v>
      </c>
      <c r="O26" s="3">
        <v>43.063431000000001</v>
      </c>
      <c r="P26" s="3">
        <v>-71.273786999999999</v>
      </c>
      <c r="Q26" s="4">
        <v>215.874</v>
      </c>
      <c r="R26" s="4">
        <v>15679303.221000001</v>
      </c>
      <c r="S26" s="4">
        <v>2585285.2069999999</v>
      </c>
      <c r="T26" s="4">
        <v>215.874</v>
      </c>
    </row>
    <row r="27" spans="1:20">
      <c r="A27" t="str">
        <f t="shared" si="0"/>
        <v>107.tif</v>
      </c>
      <c r="B27" s="7" t="str">
        <f t="shared" si="1"/>
        <v>107</v>
      </c>
      <c r="C27" t="s">
        <v>111</v>
      </c>
      <c r="D27" s="1" t="s">
        <v>22</v>
      </c>
      <c r="E27" s="1" t="str">
        <f t="shared" si="2"/>
        <v>Ash</v>
      </c>
      <c r="F27" s="2">
        <v>6.1</v>
      </c>
      <c r="G27" s="2">
        <v>37</v>
      </c>
      <c r="H27" s="2">
        <v>15.7</v>
      </c>
      <c r="I27" s="1" t="s">
        <v>18</v>
      </c>
      <c r="J27" s="1" t="s">
        <v>19</v>
      </c>
      <c r="K27" s="1" t="s">
        <v>44</v>
      </c>
      <c r="L27" s="1">
        <v>40</v>
      </c>
      <c r="M27" s="1" t="s">
        <v>52</v>
      </c>
      <c r="N27" s="1">
        <v>5</v>
      </c>
      <c r="O27" s="3">
        <v>43.063423</v>
      </c>
      <c r="P27" s="3">
        <v>-71.273821999999996</v>
      </c>
      <c r="Q27" s="4">
        <v>206.505</v>
      </c>
      <c r="R27" s="4">
        <v>15679294.285</v>
      </c>
      <c r="S27" s="4">
        <v>2585260.162</v>
      </c>
      <c r="T27" s="4">
        <v>206.505</v>
      </c>
    </row>
    <row r="28" spans="1:20">
      <c r="A28" t="str">
        <f t="shared" si="0"/>
        <v>107.5.tif</v>
      </c>
      <c r="B28" s="7" t="str">
        <f t="shared" si="1"/>
        <v>107.5</v>
      </c>
      <c r="C28" t="s">
        <v>112</v>
      </c>
      <c r="D28" s="1" t="s">
        <v>22</v>
      </c>
      <c r="E28" s="1" t="str">
        <f t="shared" si="2"/>
        <v>Ash</v>
      </c>
      <c r="F28" s="2">
        <v>13.2</v>
      </c>
      <c r="G28" s="2">
        <v>60</v>
      </c>
      <c r="H28" s="2">
        <v>18.399999999999999</v>
      </c>
      <c r="I28" s="1" t="s">
        <v>18</v>
      </c>
      <c r="J28" s="1" t="s">
        <v>19</v>
      </c>
      <c r="K28" s="1" t="s">
        <v>44</v>
      </c>
      <c r="L28" s="1">
        <v>41</v>
      </c>
      <c r="M28" s="1" t="s">
        <v>53</v>
      </c>
      <c r="N28" s="1">
        <v>5</v>
      </c>
      <c r="O28" s="3">
        <v>43.063378999999998</v>
      </c>
      <c r="P28" s="3">
        <v>-71.273836000000003</v>
      </c>
      <c r="Q28" s="4">
        <v>219.78100000000001</v>
      </c>
      <c r="R28" s="4">
        <v>15679249.038000001</v>
      </c>
      <c r="S28" s="4">
        <v>2585251.0520000001</v>
      </c>
      <c r="T28" s="4">
        <v>219.78100000000001</v>
      </c>
    </row>
    <row r="29" spans="1:20">
      <c r="A29" t="str">
        <f t="shared" si="0"/>
        <v>108.tif</v>
      </c>
      <c r="B29" s="7" t="str">
        <f t="shared" si="1"/>
        <v>108</v>
      </c>
      <c r="C29" t="s">
        <v>113</v>
      </c>
      <c r="D29" s="1" t="s">
        <v>22</v>
      </c>
      <c r="E29" s="1" t="str">
        <f t="shared" si="2"/>
        <v>Ash</v>
      </c>
      <c r="F29" s="2">
        <v>23.3</v>
      </c>
      <c r="G29" s="2">
        <v>65</v>
      </c>
      <c r="H29" s="2">
        <v>48.3</v>
      </c>
      <c r="I29" s="1" t="s">
        <v>18</v>
      </c>
      <c r="J29" s="1" t="s">
        <v>19</v>
      </c>
      <c r="K29" s="1" t="s">
        <v>44</v>
      </c>
      <c r="L29" s="1">
        <v>42</v>
      </c>
      <c r="M29" s="1" t="s">
        <v>54</v>
      </c>
      <c r="N29" s="1">
        <v>5</v>
      </c>
      <c r="O29" s="3">
        <v>43.064132999999998</v>
      </c>
      <c r="P29" s="3">
        <v>-71.274192999999997</v>
      </c>
      <c r="Q29" s="4">
        <v>202.732</v>
      </c>
      <c r="R29" s="4">
        <v>15680001.895</v>
      </c>
      <c r="S29" s="4">
        <v>2584954.4330000002</v>
      </c>
      <c r="T29" s="4">
        <v>202.732</v>
      </c>
    </row>
    <row r="30" spans="1:20">
      <c r="A30" t="str">
        <f t="shared" si="0"/>
        <v>109.tif</v>
      </c>
      <c r="B30" s="7" t="str">
        <f t="shared" si="1"/>
        <v>109</v>
      </c>
      <c r="C30" t="s">
        <v>114</v>
      </c>
      <c r="D30" s="1" t="s">
        <v>22</v>
      </c>
      <c r="E30" s="1" t="str">
        <f t="shared" si="2"/>
        <v>Ash</v>
      </c>
      <c r="F30" s="2">
        <v>12.5</v>
      </c>
      <c r="G30" s="2">
        <v>60</v>
      </c>
      <c r="H30" s="2">
        <v>23</v>
      </c>
      <c r="I30" s="1" t="s">
        <v>18</v>
      </c>
      <c r="J30" s="1" t="s">
        <v>19</v>
      </c>
      <c r="K30" s="1" t="s">
        <v>44</v>
      </c>
      <c r="L30" s="1">
        <v>43</v>
      </c>
      <c r="M30" s="1" t="s">
        <v>55</v>
      </c>
      <c r="N30" s="1">
        <v>5</v>
      </c>
      <c r="O30" s="3">
        <v>43.064169999999997</v>
      </c>
      <c r="P30" s="3">
        <v>-71.273956999999996</v>
      </c>
      <c r="Q30" s="4">
        <v>223.44200000000001</v>
      </c>
      <c r="R30" s="4">
        <v>15680046.622</v>
      </c>
      <c r="S30" s="4">
        <v>2585127.4240000001</v>
      </c>
      <c r="T30" s="4">
        <v>223.44200000000001</v>
      </c>
    </row>
    <row r="31" spans="1:20">
      <c r="A31" t="str">
        <f t="shared" si="0"/>
        <v>109D.tif</v>
      </c>
      <c r="B31" s="7" t="str">
        <f t="shared" si="1"/>
        <v>109D</v>
      </c>
      <c r="C31" t="s">
        <v>82</v>
      </c>
      <c r="D31" s="1" t="s">
        <v>22</v>
      </c>
      <c r="E31" s="1" t="str">
        <f t="shared" ref="E31" si="4">IF(OR(D31="WA", D31="GA"), "Ash", "Other")</f>
        <v>Ash</v>
      </c>
      <c r="F31" s="2">
        <v>12.5</v>
      </c>
      <c r="G31" s="2">
        <v>60</v>
      </c>
      <c r="H31" s="2">
        <v>23</v>
      </c>
      <c r="I31" s="1" t="s">
        <v>18</v>
      </c>
      <c r="J31" s="1" t="s">
        <v>19</v>
      </c>
      <c r="K31" s="1" t="s">
        <v>44</v>
      </c>
      <c r="L31" s="1">
        <v>43</v>
      </c>
      <c r="M31" s="1" t="s">
        <v>55</v>
      </c>
      <c r="N31" s="1">
        <v>5</v>
      </c>
      <c r="O31" s="3">
        <v>43.064169999999997</v>
      </c>
      <c r="P31" s="3">
        <v>-71.273956999999996</v>
      </c>
      <c r="Q31" s="4">
        <v>223.44200000000001</v>
      </c>
      <c r="R31" s="4">
        <v>15680046.622</v>
      </c>
      <c r="S31" s="4">
        <v>2585127.4240000001</v>
      </c>
      <c r="T31" s="4">
        <v>223.44200000000001</v>
      </c>
    </row>
    <row r="32" spans="1:20">
      <c r="A32" t="str">
        <f t="shared" si="0"/>
        <v>110.tif</v>
      </c>
      <c r="B32" s="7" t="str">
        <f t="shared" si="1"/>
        <v>110</v>
      </c>
      <c r="C32" t="s">
        <v>115</v>
      </c>
      <c r="D32" s="1" t="s">
        <v>22</v>
      </c>
      <c r="E32" s="1" t="str">
        <f t="shared" si="2"/>
        <v>Ash</v>
      </c>
      <c r="F32" s="2">
        <v>9.6999999999999993</v>
      </c>
      <c r="G32" s="2">
        <v>55</v>
      </c>
      <c r="H32" s="2">
        <v>15</v>
      </c>
      <c r="I32" s="1" t="s">
        <v>18</v>
      </c>
      <c r="J32" s="1" t="s">
        <v>19</v>
      </c>
      <c r="K32" s="1" t="s">
        <v>44</v>
      </c>
      <c r="L32" s="1">
        <v>44</v>
      </c>
      <c r="M32" s="1" t="s">
        <v>56</v>
      </c>
      <c r="N32" s="1">
        <v>5</v>
      </c>
      <c r="O32" s="3">
        <v>43.064186999999997</v>
      </c>
      <c r="P32" s="3">
        <v>-71.273938999999999</v>
      </c>
      <c r="Q32" s="4">
        <v>218.66200000000001</v>
      </c>
      <c r="R32" s="4">
        <v>15680063.964</v>
      </c>
      <c r="S32" s="4">
        <v>2585140.2820000001</v>
      </c>
      <c r="T32" s="4">
        <v>218.66200000000001</v>
      </c>
    </row>
    <row r="33" spans="1:20">
      <c r="A33" t="str">
        <f t="shared" si="0"/>
        <v>111.tif</v>
      </c>
      <c r="B33" s="7" t="str">
        <f t="shared" si="1"/>
        <v>111</v>
      </c>
      <c r="C33" t="s">
        <v>116</v>
      </c>
      <c r="D33" s="1" t="s">
        <v>22</v>
      </c>
      <c r="E33" s="1" t="str">
        <f t="shared" si="2"/>
        <v>Ash</v>
      </c>
      <c r="F33" s="2">
        <v>8</v>
      </c>
      <c r="G33" s="2">
        <v>67.5</v>
      </c>
      <c r="H33" s="2">
        <v>14.9</v>
      </c>
      <c r="I33" s="1" t="s">
        <v>18</v>
      </c>
      <c r="J33" s="1" t="s">
        <v>19</v>
      </c>
      <c r="K33" s="1" t="s">
        <v>44</v>
      </c>
      <c r="L33" s="1">
        <v>45</v>
      </c>
      <c r="M33" s="1" t="s">
        <v>57</v>
      </c>
      <c r="N33" s="1">
        <v>5</v>
      </c>
      <c r="O33" s="3">
        <v>43.064191000000001</v>
      </c>
      <c r="P33" s="3">
        <v>-71.273945999999995</v>
      </c>
      <c r="Q33" s="4">
        <v>222.27600000000001</v>
      </c>
      <c r="R33" s="4">
        <v>15680067.821</v>
      </c>
      <c r="S33" s="4">
        <v>2585134.9479999999</v>
      </c>
      <c r="T33" s="4">
        <v>222.27600000000001</v>
      </c>
    </row>
    <row r="34" spans="1:20">
      <c r="A34" t="str">
        <f t="shared" si="0"/>
        <v>112.tif</v>
      </c>
      <c r="B34" s="7" t="str">
        <f t="shared" si="1"/>
        <v>112</v>
      </c>
      <c r="C34" t="s">
        <v>117</v>
      </c>
      <c r="D34" s="1" t="s">
        <v>22</v>
      </c>
      <c r="E34" s="1" t="str">
        <f t="shared" si="2"/>
        <v>Ash</v>
      </c>
      <c r="F34" s="2">
        <v>7.5</v>
      </c>
      <c r="G34" s="2">
        <v>45</v>
      </c>
      <c r="H34" s="2">
        <v>13.6</v>
      </c>
      <c r="I34" s="1" t="s">
        <v>18</v>
      </c>
      <c r="J34" s="1" t="s">
        <v>19</v>
      </c>
      <c r="K34" s="1" t="s">
        <v>44</v>
      </c>
      <c r="L34" s="1">
        <v>46</v>
      </c>
      <c r="M34" s="1" t="s">
        <v>58</v>
      </c>
      <c r="N34" s="1">
        <v>5</v>
      </c>
      <c r="O34" s="3">
        <v>43.064196000000003</v>
      </c>
      <c r="P34" s="3">
        <v>-71.273882</v>
      </c>
      <c r="Q34" s="4">
        <v>224.03299999999999</v>
      </c>
      <c r="R34" s="4">
        <v>15680075.431</v>
      </c>
      <c r="S34" s="4">
        <v>2585182.3450000002</v>
      </c>
      <c r="T34" s="4">
        <v>224.03299999999999</v>
      </c>
    </row>
    <row r="35" spans="1:20">
      <c r="A35" t="str">
        <f t="shared" si="0"/>
        <v>113.tif</v>
      </c>
      <c r="B35" s="7" t="str">
        <f t="shared" si="1"/>
        <v>113</v>
      </c>
      <c r="C35" t="s">
        <v>118</v>
      </c>
      <c r="D35" s="1" t="s">
        <v>22</v>
      </c>
      <c r="E35" s="1" t="str">
        <f t="shared" si="2"/>
        <v>Ash</v>
      </c>
      <c r="F35" s="2">
        <v>7.3</v>
      </c>
      <c r="G35" s="2">
        <v>45</v>
      </c>
      <c r="H35" s="2">
        <v>12</v>
      </c>
      <c r="I35" s="1" t="s">
        <v>18</v>
      </c>
      <c r="J35" s="1" t="s">
        <v>19</v>
      </c>
      <c r="K35" s="1" t="s">
        <v>44</v>
      </c>
      <c r="L35" s="1">
        <v>47</v>
      </c>
      <c r="M35" s="1" t="s">
        <v>59</v>
      </c>
      <c r="N35" s="1">
        <v>5</v>
      </c>
      <c r="O35" s="3">
        <v>43.064174000000001</v>
      </c>
      <c r="P35" s="3">
        <v>-71.273882999999998</v>
      </c>
      <c r="Q35" s="4">
        <v>225.87899999999999</v>
      </c>
      <c r="R35" s="4">
        <v>15680052.866</v>
      </c>
      <c r="S35" s="4">
        <v>2585182.1639999999</v>
      </c>
      <c r="T35" s="4">
        <v>225.87899999999999</v>
      </c>
    </row>
    <row r="36" spans="1:20">
      <c r="A36" t="str">
        <f t="shared" si="0"/>
        <v>116.tif</v>
      </c>
      <c r="B36" s="7" t="str">
        <f t="shared" si="1"/>
        <v>116</v>
      </c>
      <c r="C36" t="s">
        <v>119</v>
      </c>
      <c r="D36" s="1" t="s">
        <v>22</v>
      </c>
      <c r="E36" s="1" t="str">
        <f t="shared" si="2"/>
        <v>Ash</v>
      </c>
      <c r="F36" s="2">
        <v>8.5</v>
      </c>
      <c r="G36" s="2">
        <v>45</v>
      </c>
      <c r="H36" s="2">
        <v>14.5</v>
      </c>
      <c r="I36" s="1" t="s">
        <v>18</v>
      </c>
      <c r="J36" s="1" t="s">
        <v>19</v>
      </c>
      <c r="K36" s="1" t="s">
        <v>44</v>
      </c>
      <c r="L36" s="1">
        <v>50</v>
      </c>
      <c r="M36" s="1" t="s">
        <v>60</v>
      </c>
      <c r="N36" s="1">
        <v>5</v>
      </c>
      <c r="O36" s="3">
        <v>43.064135</v>
      </c>
      <c r="P36" s="3">
        <v>-71.273865000000001</v>
      </c>
      <c r="Q36" s="4">
        <v>220.72200000000001</v>
      </c>
      <c r="R36" s="4">
        <v>15680013.593</v>
      </c>
      <c r="S36" s="4">
        <v>2585197.432</v>
      </c>
      <c r="T36" s="4">
        <v>220.72200000000001</v>
      </c>
    </row>
    <row r="37" spans="1:20">
      <c r="A37" t="str">
        <f t="shared" si="0"/>
        <v>118.tif</v>
      </c>
      <c r="B37" s="7" t="str">
        <f t="shared" si="1"/>
        <v>118</v>
      </c>
      <c r="C37" t="s">
        <v>120</v>
      </c>
      <c r="D37" s="1" t="s">
        <v>22</v>
      </c>
      <c r="E37" s="1" t="str">
        <f t="shared" si="2"/>
        <v>Ash</v>
      </c>
      <c r="F37" s="2">
        <v>9.1</v>
      </c>
      <c r="G37" s="2">
        <v>60</v>
      </c>
      <c r="H37" s="2">
        <v>21</v>
      </c>
      <c r="I37" s="1" t="s">
        <v>18</v>
      </c>
      <c r="J37" s="1" t="s">
        <v>19</v>
      </c>
      <c r="K37" s="1" t="s">
        <v>44</v>
      </c>
      <c r="L37" s="1">
        <v>51</v>
      </c>
      <c r="M37" s="1" t="s">
        <v>61</v>
      </c>
      <c r="N37" s="1">
        <v>5</v>
      </c>
      <c r="O37" s="3">
        <v>43.064131000000003</v>
      </c>
      <c r="P37" s="3">
        <v>-71.273853000000003</v>
      </c>
      <c r="Q37" s="4">
        <v>217.31700000000001</v>
      </c>
      <c r="R37" s="4">
        <v>15680009.808</v>
      </c>
      <c r="S37" s="4">
        <v>2585206.733</v>
      </c>
      <c r="T37" s="4">
        <v>217.31700000000001</v>
      </c>
    </row>
    <row r="38" spans="1:20">
      <c r="A38" t="str">
        <f t="shared" si="0"/>
        <v>119.tif</v>
      </c>
      <c r="B38" s="7" t="str">
        <f t="shared" si="1"/>
        <v>119</v>
      </c>
      <c r="C38" t="s">
        <v>121</v>
      </c>
      <c r="D38" s="1" t="s">
        <v>22</v>
      </c>
      <c r="E38" s="1" t="str">
        <f t="shared" si="2"/>
        <v>Ash</v>
      </c>
      <c r="F38" s="2">
        <v>15.8</v>
      </c>
      <c r="G38" s="2">
        <v>72.5</v>
      </c>
      <c r="H38" s="2">
        <v>25.8</v>
      </c>
      <c r="I38" s="1" t="s">
        <v>18</v>
      </c>
      <c r="J38" s="1" t="s">
        <v>19</v>
      </c>
      <c r="K38" s="1" t="s">
        <v>44</v>
      </c>
      <c r="L38" s="1">
        <v>52</v>
      </c>
      <c r="M38" s="1" t="s">
        <v>62</v>
      </c>
      <c r="N38" s="1">
        <v>5</v>
      </c>
      <c r="O38" s="3">
        <v>43.064106000000002</v>
      </c>
      <c r="P38" s="3">
        <v>-71.273871999999997</v>
      </c>
      <c r="Q38" s="4">
        <v>224.13200000000001</v>
      </c>
      <c r="R38" s="4">
        <v>15679983.949999999</v>
      </c>
      <c r="S38" s="4">
        <v>2585193.2439999999</v>
      </c>
      <c r="T38" s="4">
        <v>224.13200000000001</v>
      </c>
    </row>
    <row r="39" spans="1:20">
      <c r="A39" t="str">
        <f t="shared" si="0"/>
        <v>120.tif</v>
      </c>
      <c r="B39" s="7" t="str">
        <f t="shared" si="1"/>
        <v>120</v>
      </c>
      <c r="C39" t="s">
        <v>122</v>
      </c>
      <c r="D39" s="1" t="s">
        <v>22</v>
      </c>
      <c r="E39" s="1" t="str">
        <f t="shared" si="2"/>
        <v>Ash</v>
      </c>
      <c r="F39" s="2">
        <v>7.8</v>
      </c>
      <c r="G39" s="2">
        <v>60</v>
      </c>
      <c r="H39" s="2">
        <v>16.899999999999999</v>
      </c>
      <c r="I39" s="1" t="s">
        <v>18</v>
      </c>
      <c r="J39" s="1" t="s">
        <v>19</v>
      </c>
      <c r="K39" s="1" t="s">
        <v>44</v>
      </c>
      <c r="L39" s="1">
        <v>53</v>
      </c>
      <c r="M39" s="1" t="s">
        <v>63</v>
      </c>
      <c r="N39" s="1">
        <v>5</v>
      </c>
      <c r="O39" s="3">
        <v>43.064385999999999</v>
      </c>
      <c r="P39" s="3">
        <v>-71.274386000000007</v>
      </c>
      <c r="Q39" s="4">
        <v>230.03399999999999</v>
      </c>
      <c r="R39" s="4">
        <v>15680251.317</v>
      </c>
      <c r="S39" s="4">
        <v>2584800.33</v>
      </c>
      <c r="T39" s="4">
        <v>230.03399999999999</v>
      </c>
    </row>
    <row r="40" spans="1:20">
      <c r="A40" t="str">
        <f t="shared" si="0"/>
        <v>201.tif</v>
      </c>
      <c r="B40" s="7" t="str">
        <f t="shared" si="1"/>
        <v>201</v>
      </c>
      <c r="C40" t="s">
        <v>123</v>
      </c>
      <c r="D40" s="1" t="s">
        <v>17</v>
      </c>
      <c r="E40" s="1" t="str">
        <f t="shared" si="2"/>
        <v>Ash</v>
      </c>
      <c r="F40" s="2">
        <v>6.3</v>
      </c>
      <c r="G40" s="2">
        <v>55</v>
      </c>
      <c r="H40" s="2">
        <v>7.9</v>
      </c>
      <c r="I40" s="1" t="s">
        <v>18</v>
      </c>
      <c r="J40" s="1" t="s">
        <v>19</v>
      </c>
      <c r="K40" s="1" t="s">
        <v>44</v>
      </c>
      <c r="L40" s="1">
        <v>56</v>
      </c>
      <c r="M40" s="1" t="s">
        <v>64</v>
      </c>
      <c r="N40" s="1">
        <v>5</v>
      </c>
      <c r="O40" s="3">
        <v>42.490433000000003</v>
      </c>
      <c r="P40" s="3">
        <v>-71.081143999999995</v>
      </c>
      <c r="Q40" s="4">
        <v>236.78700000000001</v>
      </c>
      <c r="R40" s="4">
        <v>15576849.801999999</v>
      </c>
      <c r="S40" s="4">
        <v>2676679.6329999999</v>
      </c>
      <c r="T40" s="4">
        <v>236.78700000000001</v>
      </c>
    </row>
    <row r="41" spans="1:20">
      <c r="A41" t="str">
        <f t="shared" si="0"/>
        <v>201D.tif</v>
      </c>
      <c r="B41" s="7" t="str">
        <f t="shared" si="1"/>
        <v>201D</v>
      </c>
      <c r="C41" t="s">
        <v>85</v>
      </c>
      <c r="D41" s="1" t="s">
        <v>17</v>
      </c>
      <c r="E41" s="1" t="str">
        <f t="shared" ref="E41" si="5">IF(OR(D41="WA", D41="GA"), "Ash", "Other")</f>
        <v>Ash</v>
      </c>
      <c r="F41" s="2">
        <v>6.3</v>
      </c>
      <c r="G41" s="2">
        <v>55</v>
      </c>
      <c r="H41" s="2">
        <v>7.9</v>
      </c>
      <c r="I41" s="1" t="s">
        <v>18</v>
      </c>
      <c r="J41" s="1" t="s">
        <v>19</v>
      </c>
      <c r="K41" s="1" t="s">
        <v>44</v>
      </c>
      <c r="L41" s="1">
        <v>56</v>
      </c>
      <c r="M41" s="1" t="s">
        <v>64</v>
      </c>
      <c r="N41" s="1">
        <v>5</v>
      </c>
      <c r="O41" s="3">
        <v>42.490433000000003</v>
      </c>
      <c r="P41" s="3">
        <v>-71.081143999999995</v>
      </c>
      <c r="Q41" s="4">
        <v>236.78700000000001</v>
      </c>
      <c r="R41" s="4">
        <v>15576849.801999999</v>
      </c>
      <c r="S41" s="4">
        <v>2676679.6329999999</v>
      </c>
      <c r="T41" s="4">
        <v>236.78700000000001</v>
      </c>
    </row>
    <row r="42" spans="1:20">
      <c r="A42" t="str">
        <f t="shared" si="0"/>
        <v>202.tif</v>
      </c>
      <c r="B42" s="7" t="str">
        <f t="shared" si="1"/>
        <v>202</v>
      </c>
      <c r="C42" t="s">
        <v>124</v>
      </c>
      <c r="D42" s="1" t="s">
        <v>17</v>
      </c>
      <c r="E42" s="1" t="str">
        <f t="shared" si="2"/>
        <v>Ash</v>
      </c>
      <c r="F42" s="2">
        <v>12.7</v>
      </c>
      <c r="G42" s="2">
        <v>80</v>
      </c>
      <c r="H42" s="2">
        <v>18</v>
      </c>
      <c r="I42" s="1" t="s">
        <v>18</v>
      </c>
      <c r="J42" s="1" t="s">
        <v>19</v>
      </c>
      <c r="K42" s="1" t="s">
        <v>44</v>
      </c>
      <c r="L42" s="1">
        <v>57</v>
      </c>
      <c r="M42" s="1" t="s">
        <v>65</v>
      </c>
      <c r="N42" s="1">
        <v>5</v>
      </c>
      <c r="O42" s="3">
        <v>42.490451</v>
      </c>
      <c r="P42" s="3">
        <v>-71.081342000000006</v>
      </c>
      <c r="Q42" s="4">
        <v>243.91300000000001</v>
      </c>
      <c r="R42" s="4">
        <v>15576861.379000001</v>
      </c>
      <c r="S42" s="4">
        <v>2676531.3080000002</v>
      </c>
      <c r="T42" s="4">
        <v>243.91300000000001</v>
      </c>
    </row>
    <row r="43" spans="1:20">
      <c r="A43" t="str">
        <f t="shared" si="0"/>
        <v>203.tif</v>
      </c>
      <c r="B43" s="7" t="str">
        <f t="shared" si="1"/>
        <v>203</v>
      </c>
      <c r="C43" t="s">
        <v>125</v>
      </c>
      <c r="D43" s="1" t="s">
        <v>17</v>
      </c>
      <c r="E43" s="1" t="str">
        <f t="shared" si="2"/>
        <v>Ash</v>
      </c>
      <c r="F43" s="2">
        <v>8.6999999999999993</v>
      </c>
      <c r="G43" s="2">
        <v>55</v>
      </c>
      <c r="H43" s="2">
        <v>15</v>
      </c>
      <c r="I43" s="1" t="s">
        <v>18</v>
      </c>
      <c r="J43" s="1" t="s">
        <v>19</v>
      </c>
      <c r="K43" s="1" t="s">
        <v>44</v>
      </c>
      <c r="L43" s="1">
        <v>58</v>
      </c>
      <c r="M43" s="1" t="s">
        <v>66</v>
      </c>
      <c r="N43" s="1">
        <v>5</v>
      </c>
      <c r="O43" s="3">
        <v>42.490487000000002</v>
      </c>
      <c r="P43" s="3">
        <v>-71.081380999999993</v>
      </c>
      <c r="Q43" s="4">
        <v>257.52999999999997</v>
      </c>
      <c r="R43" s="4">
        <v>15576896.334000001</v>
      </c>
      <c r="S43" s="4">
        <v>2676501.1140000001</v>
      </c>
      <c r="T43" s="4">
        <v>257.52999999999997</v>
      </c>
    </row>
    <row r="44" spans="1:20">
      <c r="A44" t="str">
        <f t="shared" si="0"/>
        <v>208.5.tif</v>
      </c>
      <c r="B44" s="7" t="str">
        <f t="shared" si="1"/>
        <v>208.5</v>
      </c>
      <c r="C44" t="s">
        <v>83</v>
      </c>
      <c r="D44" s="1" t="s">
        <v>17</v>
      </c>
      <c r="E44" s="1" t="str">
        <f t="shared" si="2"/>
        <v>Ash</v>
      </c>
      <c r="F44" s="2">
        <v>8.3000000000000007</v>
      </c>
      <c r="G44" s="2">
        <v>52</v>
      </c>
      <c r="H44" s="2">
        <v>9</v>
      </c>
      <c r="I44" s="1" t="s">
        <v>18</v>
      </c>
      <c r="J44" s="1" t="s">
        <v>19</v>
      </c>
      <c r="K44" s="1" t="s">
        <v>26</v>
      </c>
      <c r="L44" s="1">
        <v>64</v>
      </c>
      <c r="M44" s="1" t="s">
        <v>67</v>
      </c>
      <c r="N44" s="1">
        <v>5</v>
      </c>
      <c r="O44" s="3">
        <v>42.490685999999997</v>
      </c>
      <c r="P44" s="3">
        <v>-71.081140000000005</v>
      </c>
      <c r="Q44" s="4">
        <v>264.048</v>
      </c>
      <c r="R44" s="4">
        <v>15577106.598999999</v>
      </c>
      <c r="S44" s="4">
        <v>2676670.753</v>
      </c>
      <c r="T44" s="4">
        <v>264.048</v>
      </c>
    </row>
    <row r="45" spans="1:20">
      <c r="A45" t="str">
        <f t="shared" si="0"/>
        <v>208.5D.tif</v>
      </c>
      <c r="B45" s="7" t="str">
        <f t="shared" si="1"/>
        <v>208.5D</v>
      </c>
      <c r="C45" t="s">
        <v>84</v>
      </c>
      <c r="D45" s="1" t="s">
        <v>17</v>
      </c>
      <c r="E45" s="1" t="str">
        <f t="shared" ref="E45" si="6">IF(OR(D45="WA", D45="GA"), "Ash", "Other")</f>
        <v>Ash</v>
      </c>
      <c r="F45" s="2">
        <v>8.3000000000000007</v>
      </c>
      <c r="G45" s="2">
        <v>52</v>
      </c>
      <c r="H45" s="2">
        <v>9</v>
      </c>
      <c r="I45" s="1" t="s">
        <v>18</v>
      </c>
      <c r="J45" s="1" t="s">
        <v>19</v>
      </c>
      <c r="K45" s="1" t="s">
        <v>26</v>
      </c>
      <c r="L45" s="1">
        <v>64</v>
      </c>
      <c r="M45" s="1" t="s">
        <v>67</v>
      </c>
      <c r="N45" s="1">
        <v>5</v>
      </c>
      <c r="O45" s="3">
        <v>42.490685999999997</v>
      </c>
      <c r="P45" s="3">
        <v>-71.081140000000005</v>
      </c>
      <c r="Q45" s="4">
        <v>264.048</v>
      </c>
      <c r="R45" s="4">
        <v>15577106.598999999</v>
      </c>
      <c r="S45" s="4">
        <v>2676670.753</v>
      </c>
      <c r="T45" s="4">
        <v>264.048</v>
      </c>
    </row>
    <row r="46" spans="1:20">
      <c r="A46" t="str">
        <f t="shared" si="0"/>
        <v>209.tif</v>
      </c>
      <c r="B46" s="7" t="str">
        <f t="shared" si="1"/>
        <v>209</v>
      </c>
      <c r="C46" t="s">
        <v>126</v>
      </c>
      <c r="D46" s="1" t="s">
        <v>17</v>
      </c>
      <c r="E46" s="1" t="str">
        <f t="shared" si="2"/>
        <v>Ash</v>
      </c>
      <c r="F46" s="2">
        <v>11</v>
      </c>
      <c r="G46" s="2">
        <v>65</v>
      </c>
      <c r="H46" s="2">
        <v>12.6</v>
      </c>
      <c r="I46" s="1" t="s">
        <v>18</v>
      </c>
      <c r="J46" s="1" t="s">
        <v>19</v>
      </c>
      <c r="K46" s="1" t="s">
        <v>20</v>
      </c>
      <c r="L46" s="1">
        <v>65</v>
      </c>
      <c r="M46" s="1" t="s">
        <v>68</v>
      </c>
      <c r="N46" s="1">
        <v>5</v>
      </c>
      <c r="O46" s="3">
        <v>42.490662</v>
      </c>
      <c r="P46" s="3">
        <v>-71.081067000000004</v>
      </c>
      <c r="Q46" s="4">
        <v>251.07</v>
      </c>
      <c r="R46" s="4">
        <v>15577084.301999999</v>
      </c>
      <c r="S46" s="4">
        <v>2676726.8840000001</v>
      </c>
      <c r="T46" s="4">
        <v>251.07</v>
      </c>
    </row>
    <row r="47" spans="1:20">
      <c r="A47" t="str">
        <f t="shared" si="0"/>
        <v>217.tif</v>
      </c>
      <c r="B47" s="7" t="str">
        <f t="shared" si="1"/>
        <v>217</v>
      </c>
      <c r="C47" t="s">
        <v>127</v>
      </c>
      <c r="D47" s="1" t="s">
        <v>17</v>
      </c>
      <c r="E47" s="1" t="str">
        <f t="shared" ref="E47:E59" si="7">IF(OR(D47="WA", D47="GA"), "Ash", "Other")</f>
        <v>Ash</v>
      </c>
      <c r="F47" s="2">
        <v>12.9</v>
      </c>
      <c r="G47" s="2">
        <v>45</v>
      </c>
      <c r="H47" s="2">
        <v>18.5</v>
      </c>
      <c r="I47" s="1" t="s">
        <v>18</v>
      </c>
      <c r="J47" s="1" t="s">
        <v>19</v>
      </c>
      <c r="K47" s="1" t="s">
        <v>20</v>
      </c>
      <c r="L47" s="1">
        <v>72</v>
      </c>
      <c r="M47" s="1" t="s">
        <v>69</v>
      </c>
      <c r="N47" s="1">
        <v>5</v>
      </c>
      <c r="O47" s="3">
        <v>42.490627000000003</v>
      </c>
      <c r="P47" s="3">
        <v>-71.083163999999996</v>
      </c>
      <c r="Q47" s="4">
        <v>251.19399999999999</v>
      </c>
      <c r="R47" s="4">
        <v>15576977.952</v>
      </c>
      <c r="S47" s="4">
        <v>2675165.8369999998</v>
      </c>
      <c r="T47" s="4">
        <v>251.19399999999999</v>
      </c>
    </row>
    <row r="48" spans="1:20">
      <c r="A48" t="str">
        <f t="shared" si="0"/>
        <v>219.tif</v>
      </c>
      <c r="B48" s="7" t="str">
        <f t="shared" si="1"/>
        <v>219</v>
      </c>
      <c r="C48" t="s">
        <v>128</v>
      </c>
      <c r="D48" s="1" t="s">
        <v>17</v>
      </c>
      <c r="E48" s="1" t="str">
        <f t="shared" si="7"/>
        <v>Ash</v>
      </c>
      <c r="F48" s="2">
        <v>10.9</v>
      </c>
      <c r="G48" s="2">
        <v>75</v>
      </c>
      <c r="H48" s="2">
        <v>13.8</v>
      </c>
      <c r="I48" s="1" t="s">
        <v>18</v>
      </c>
      <c r="J48" s="1" t="s">
        <v>19</v>
      </c>
      <c r="K48" s="1" t="s">
        <v>26</v>
      </c>
      <c r="L48" s="1">
        <v>74</v>
      </c>
      <c r="M48" s="1" t="s">
        <v>70</v>
      </c>
      <c r="N48" s="1">
        <v>5</v>
      </c>
      <c r="O48" s="3">
        <v>42.490521999999999</v>
      </c>
      <c r="P48" s="3">
        <v>-71.083288999999994</v>
      </c>
      <c r="Q48" s="4">
        <v>243.614</v>
      </c>
      <c r="R48" s="4">
        <v>15576866.607999999</v>
      </c>
      <c r="S48" s="4">
        <v>2675077.41</v>
      </c>
      <c r="T48" s="4">
        <v>243.614</v>
      </c>
    </row>
    <row r="49" spans="1:20">
      <c r="A49" t="str">
        <f t="shared" si="0"/>
        <v>226.tif</v>
      </c>
      <c r="B49" s="7" t="str">
        <f t="shared" si="1"/>
        <v>226</v>
      </c>
      <c r="C49" t="s">
        <v>129</v>
      </c>
      <c r="D49" s="1" t="s">
        <v>17</v>
      </c>
      <c r="E49" s="1" t="str">
        <f t="shared" si="7"/>
        <v>Ash</v>
      </c>
      <c r="F49" s="2">
        <v>15.3</v>
      </c>
      <c r="G49" s="2">
        <v>60</v>
      </c>
      <c r="H49" s="2">
        <v>25.4</v>
      </c>
      <c r="I49" s="1" t="s">
        <v>18</v>
      </c>
      <c r="J49" s="1" t="s">
        <v>19</v>
      </c>
      <c r="K49" s="1" t="s">
        <v>20</v>
      </c>
      <c r="L49" s="1">
        <v>76</v>
      </c>
      <c r="M49" s="1" t="s">
        <v>71</v>
      </c>
      <c r="N49" s="1">
        <v>5</v>
      </c>
      <c r="O49" s="3">
        <v>42.490425999999999</v>
      </c>
      <c r="P49" s="3">
        <v>-71.083455999999998</v>
      </c>
      <c r="Q49" s="4">
        <v>261.18799999999999</v>
      </c>
      <c r="R49" s="4">
        <v>15576763.851</v>
      </c>
      <c r="S49" s="4">
        <v>2674957.4840000002</v>
      </c>
      <c r="T49" s="4">
        <v>261.18799999999999</v>
      </c>
    </row>
    <row r="50" spans="1:20">
      <c r="A50" t="str">
        <f t="shared" si="0"/>
        <v>227.tif</v>
      </c>
      <c r="B50" s="7" t="str">
        <f t="shared" si="1"/>
        <v>227</v>
      </c>
      <c r="C50" t="s">
        <v>130</v>
      </c>
      <c r="D50" s="1" t="s">
        <v>17</v>
      </c>
      <c r="E50" s="1" t="str">
        <f t="shared" si="7"/>
        <v>Ash</v>
      </c>
      <c r="F50" s="2">
        <v>12.9</v>
      </c>
      <c r="G50" s="2">
        <v>75</v>
      </c>
      <c r="H50" s="2">
        <v>17.2</v>
      </c>
      <c r="I50" s="1" t="s">
        <v>18</v>
      </c>
      <c r="J50" s="1" t="s">
        <v>19</v>
      </c>
      <c r="K50" s="1" t="s">
        <v>26</v>
      </c>
      <c r="L50" s="1">
        <v>77</v>
      </c>
      <c r="M50" s="1" t="s">
        <v>72</v>
      </c>
      <c r="N50" s="1">
        <v>5</v>
      </c>
      <c r="O50" s="3">
        <v>42.490588000000002</v>
      </c>
      <c r="P50" s="3">
        <v>-71.083337</v>
      </c>
      <c r="Q50" s="4">
        <v>236.96</v>
      </c>
      <c r="R50" s="4">
        <v>15576932.036</v>
      </c>
      <c r="S50" s="4">
        <v>2675038.6770000001</v>
      </c>
      <c r="T50" s="4">
        <v>236.96</v>
      </c>
    </row>
    <row r="51" spans="1:20">
      <c r="A51" t="str">
        <f t="shared" si="0"/>
        <v>228.tif</v>
      </c>
      <c r="B51" s="7" t="str">
        <f t="shared" si="1"/>
        <v>228</v>
      </c>
      <c r="C51" t="s">
        <v>131</v>
      </c>
      <c r="D51" s="1" t="s">
        <v>17</v>
      </c>
      <c r="E51" s="1" t="str">
        <f t="shared" si="7"/>
        <v>Ash</v>
      </c>
      <c r="F51" s="2">
        <v>11.9</v>
      </c>
      <c r="G51" s="2">
        <v>80</v>
      </c>
      <c r="H51" s="2">
        <v>17.600000000000001</v>
      </c>
      <c r="I51" s="1" t="s">
        <v>18</v>
      </c>
      <c r="J51" s="1" t="s">
        <v>19</v>
      </c>
      <c r="K51" s="1" t="s">
        <v>20</v>
      </c>
      <c r="L51" s="1">
        <v>78</v>
      </c>
      <c r="M51" s="1" t="s">
        <v>73</v>
      </c>
      <c r="N51" s="1">
        <v>5</v>
      </c>
      <c r="O51" s="3">
        <v>42.490608000000002</v>
      </c>
      <c r="P51" s="3">
        <v>-71.083326</v>
      </c>
      <c r="Q51" s="4">
        <v>249.077</v>
      </c>
      <c r="R51" s="4">
        <v>15576952.886</v>
      </c>
      <c r="S51" s="4">
        <v>2675045.81</v>
      </c>
      <c r="T51" s="4">
        <v>249.077</v>
      </c>
    </row>
    <row r="52" spans="1:20">
      <c r="A52" t="str">
        <f t="shared" si="0"/>
        <v>228D.tif</v>
      </c>
      <c r="B52" s="7" t="str">
        <f t="shared" si="1"/>
        <v>228D</v>
      </c>
      <c r="C52" t="s">
        <v>86</v>
      </c>
      <c r="D52" s="1" t="s">
        <v>17</v>
      </c>
      <c r="E52" s="1" t="str">
        <f t="shared" ref="E52" si="8">IF(OR(D52="WA", D52="GA"), "Ash", "Other")</f>
        <v>Ash</v>
      </c>
      <c r="F52" s="2">
        <v>11.9</v>
      </c>
      <c r="G52" s="2">
        <v>80</v>
      </c>
      <c r="H52" s="2">
        <v>17.600000000000001</v>
      </c>
      <c r="I52" s="1" t="s">
        <v>18</v>
      </c>
      <c r="J52" s="1" t="s">
        <v>19</v>
      </c>
      <c r="K52" s="1" t="s">
        <v>20</v>
      </c>
      <c r="L52" s="1">
        <v>78</v>
      </c>
      <c r="M52" s="1" t="s">
        <v>73</v>
      </c>
      <c r="N52" s="1">
        <v>5</v>
      </c>
      <c r="O52" s="3">
        <v>42.490608000000002</v>
      </c>
      <c r="P52" s="3">
        <v>-71.083326</v>
      </c>
      <c r="Q52" s="4">
        <v>249.077</v>
      </c>
      <c r="R52" s="4">
        <v>15576952.886</v>
      </c>
      <c r="S52" s="4">
        <v>2675045.81</v>
      </c>
      <c r="T52" s="4">
        <v>249.077</v>
      </c>
    </row>
    <row r="53" spans="1:20">
      <c r="A53" t="str">
        <f t="shared" si="0"/>
        <v>230.tif</v>
      </c>
      <c r="B53" s="7" t="str">
        <f t="shared" si="1"/>
        <v>230</v>
      </c>
      <c r="C53" t="s">
        <v>132</v>
      </c>
      <c r="D53" s="1" t="s">
        <v>17</v>
      </c>
      <c r="E53" s="1" t="str">
        <f t="shared" si="7"/>
        <v>Ash</v>
      </c>
      <c r="F53" s="2">
        <v>7.8</v>
      </c>
      <c r="G53" s="2">
        <v>75</v>
      </c>
      <c r="H53" s="2">
        <v>12.8</v>
      </c>
      <c r="I53" s="1" t="s">
        <v>18</v>
      </c>
      <c r="J53" s="1" t="s">
        <v>19</v>
      </c>
      <c r="K53" s="1" t="s">
        <v>20</v>
      </c>
      <c r="L53" s="1">
        <v>79</v>
      </c>
      <c r="M53" s="1" t="s">
        <v>74</v>
      </c>
      <c r="N53" s="1">
        <v>5</v>
      </c>
      <c r="O53" s="3">
        <v>42.490634999999997</v>
      </c>
      <c r="P53" s="3">
        <v>-71.083337999999998</v>
      </c>
      <c r="Q53" s="4">
        <v>265.62700000000001</v>
      </c>
      <c r="R53" s="4">
        <v>15576979.312000001</v>
      </c>
      <c r="S53" s="4">
        <v>2675035.7609999999</v>
      </c>
      <c r="T53" s="4">
        <v>265.62700000000001</v>
      </c>
    </row>
    <row r="54" spans="1:20">
      <c r="A54" t="str">
        <f t="shared" si="0"/>
        <v>230D.tif</v>
      </c>
      <c r="B54" s="7" t="str">
        <f t="shared" si="1"/>
        <v>230D</v>
      </c>
      <c r="C54" t="s">
        <v>87</v>
      </c>
      <c r="D54" s="1" t="s">
        <v>17</v>
      </c>
      <c r="E54" s="1" t="str">
        <f t="shared" ref="E54" si="9">IF(OR(D54="WA", D54="GA"), "Ash", "Other")</f>
        <v>Ash</v>
      </c>
      <c r="F54" s="2">
        <v>7.8</v>
      </c>
      <c r="G54" s="2">
        <v>75</v>
      </c>
      <c r="H54" s="2">
        <v>12.8</v>
      </c>
      <c r="I54" s="1" t="s">
        <v>18</v>
      </c>
      <c r="J54" s="1" t="s">
        <v>19</v>
      </c>
      <c r="K54" s="1" t="s">
        <v>20</v>
      </c>
      <c r="L54" s="1">
        <v>79</v>
      </c>
      <c r="M54" s="1" t="s">
        <v>74</v>
      </c>
      <c r="N54" s="1">
        <v>5</v>
      </c>
      <c r="O54" s="3">
        <v>42.490634999999997</v>
      </c>
      <c r="P54" s="3">
        <v>-71.083337999999998</v>
      </c>
      <c r="Q54" s="4">
        <v>265.62700000000001</v>
      </c>
      <c r="R54" s="4">
        <v>15576979.312000001</v>
      </c>
      <c r="S54" s="4">
        <v>2675035.7609999999</v>
      </c>
      <c r="T54" s="4">
        <v>265.62700000000001</v>
      </c>
    </row>
    <row r="55" spans="1:20">
      <c r="A55" t="str">
        <f t="shared" si="0"/>
        <v>232.tif</v>
      </c>
      <c r="B55" s="7" t="str">
        <f t="shared" si="1"/>
        <v>232</v>
      </c>
      <c r="C55" t="s">
        <v>133</v>
      </c>
      <c r="D55" s="1" t="s">
        <v>17</v>
      </c>
      <c r="E55" s="1" t="str">
        <f t="shared" si="7"/>
        <v>Ash</v>
      </c>
      <c r="F55" s="2">
        <v>10.3</v>
      </c>
      <c r="G55" s="2">
        <v>75</v>
      </c>
      <c r="H55" s="2">
        <v>16.600000000000001</v>
      </c>
      <c r="I55" s="1" t="s">
        <v>18</v>
      </c>
      <c r="J55" s="1" t="s">
        <v>19</v>
      </c>
      <c r="K55" s="1" t="s">
        <v>20</v>
      </c>
      <c r="L55" s="1">
        <v>80</v>
      </c>
      <c r="M55" s="1" t="s">
        <v>75</v>
      </c>
      <c r="N55" s="1">
        <v>5</v>
      </c>
      <c r="O55" s="3">
        <v>42.490645999999998</v>
      </c>
      <c r="P55" s="3">
        <v>-71.083262000000005</v>
      </c>
      <c r="Q55" s="4">
        <v>269.03399999999999</v>
      </c>
      <c r="R55" s="4">
        <v>15576993.244000001</v>
      </c>
      <c r="S55" s="4">
        <v>2675091.5260000001</v>
      </c>
      <c r="T55" s="4">
        <v>269.03399999999999</v>
      </c>
    </row>
    <row r="56" spans="1:20">
      <c r="A56" t="str">
        <f t="shared" si="0"/>
        <v>232D.tif</v>
      </c>
      <c r="B56" s="7" t="str">
        <f t="shared" si="1"/>
        <v>232D</v>
      </c>
      <c r="C56" t="s">
        <v>138</v>
      </c>
      <c r="D56" s="1" t="s">
        <v>17</v>
      </c>
      <c r="E56" s="1" t="str">
        <f t="shared" ref="E56" si="10">IF(OR(D56="WA", D56="GA"), "Ash", "Other")</f>
        <v>Ash</v>
      </c>
      <c r="F56" s="2">
        <v>10.3</v>
      </c>
      <c r="G56" s="2">
        <v>75</v>
      </c>
      <c r="H56" s="2">
        <v>16.600000000000001</v>
      </c>
      <c r="I56" s="1" t="s">
        <v>18</v>
      </c>
      <c r="J56" s="1" t="s">
        <v>19</v>
      </c>
      <c r="K56" s="1" t="s">
        <v>20</v>
      </c>
      <c r="L56" s="1">
        <v>80</v>
      </c>
      <c r="M56" s="1" t="s">
        <v>75</v>
      </c>
      <c r="N56" s="1">
        <v>5</v>
      </c>
      <c r="O56" s="3">
        <v>42.490645999999998</v>
      </c>
      <c r="P56" s="3">
        <v>-71.083262000000005</v>
      </c>
      <c r="Q56" s="4">
        <v>269.03399999999999</v>
      </c>
      <c r="R56" s="4">
        <v>15576993.244000001</v>
      </c>
      <c r="S56" s="4">
        <v>2675091.5260000001</v>
      </c>
      <c r="T56" s="4">
        <v>269.03399999999999</v>
      </c>
    </row>
    <row r="57" spans="1:20">
      <c r="A57" t="str">
        <f t="shared" si="0"/>
        <v>234.tif</v>
      </c>
      <c r="B57" s="7" t="str">
        <f t="shared" si="1"/>
        <v>234</v>
      </c>
      <c r="C57" t="s">
        <v>134</v>
      </c>
      <c r="D57" s="1" t="s">
        <v>17</v>
      </c>
      <c r="E57" s="1" t="str">
        <f t="shared" si="7"/>
        <v>Ash</v>
      </c>
      <c r="F57" s="2">
        <v>9.5</v>
      </c>
      <c r="G57" s="2">
        <v>80</v>
      </c>
      <c r="H57" s="2">
        <v>15.4</v>
      </c>
      <c r="I57" s="1" t="s">
        <v>18</v>
      </c>
      <c r="J57" s="1" t="s">
        <v>19</v>
      </c>
      <c r="K57" s="1" t="s">
        <v>20</v>
      </c>
      <c r="L57" s="1">
        <v>81</v>
      </c>
      <c r="M57" s="1" t="s">
        <v>76</v>
      </c>
      <c r="N57" s="1">
        <v>5</v>
      </c>
      <c r="O57" s="3">
        <v>42.490577999999999</v>
      </c>
      <c r="P57" s="3">
        <v>-71.083258000000001</v>
      </c>
      <c r="Q57" s="4">
        <v>260.06</v>
      </c>
      <c r="R57" s="4">
        <v>15576925.182</v>
      </c>
      <c r="S57" s="4">
        <v>2675098.0120000001</v>
      </c>
      <c r="T57" s="4">
        <v>260.06</v>
      </c>
    </row>
    <row r="58" spans="1:20">
      <c r="A58" t="str">
        <f t="shared" si="0"/>
        <v>235.tif</v>
      </c>
      <c r="B58" s="7" t="str">
        <f t="shared" si="1"/>
        <v>235</v>
      </c>
      <c r="C58" t="s">
        <v>135</v>
      </c>
      <c r="D58" s="1" t="s">
        <v>17</v>
      </c>
      <c r="E58" s="1" t="str">
        <f t="shared" si="7"/>
        <v>Ash</v>
      </c>
      <c r="F58" s="2">
        <v>12.1</v>
      </c>
      <c r="G58" s="2">
        <v>45</v>
      </c>
      <c r="H58" s="2">
        <v>15.5</v>
      </c>
      <c r="I58" s="1" t="s">
        <v>77</v>
      </c>
      <c r="J58" s="1" t="s">
        <v>19</v>
      </c>
      <c r="K58" s="1" t="s">
        <v>24</v>
      </c>
      <c r="L58" s="1">
        <v>82</v>
      </c>
      <c r="M58" s="1" t="s">
        <v>78</v>
      </c>
      <c r="N58" s="1">
        <v>5</v>
      </c>
      <c r="O58" s="3">
        <v>42.490633000000003</v>
      </c>
      <c r="P58" s="3">
        <v>-71.083163999999996</v>
      </c>
      <c r="Q58" s="4">
        <v>274.96899999999999</v>
      </c>
      <c r="R58" s="4">
        <v>15576983.372</v>
      </c>
      <c r="S58" s="4">
        <v>2675165.65</v>
      </c>
      <c r="T58" s="4">
        <v>274.96899999999999</v>
      </c>
    </row>
    <row r="59" spans="1:20">
      <c r="A59" t="str">
        <f t="shared" si="0"/>
        <v>237.tif</v>
      </c>
      <c r="B59" s="7" t="str">
        <f t="shared" si="1"/>
        <v>237</v>
      </c>
      <c r="C59" t="s">
        <v>136</v>
      </c>
      <c r="D59" s="1" t="s">
        <v>17</v>
      </c>
      <c r="E59" s="1" t="str">
        <f t="shared" si="7"/>
        <v>Ash</v>
      </c>
      <c r="F59" s="2">
        <v>9.8000000000000007</v>
      </c>
      <c r="G59" s="2">
        <v>55</v>
      </c>
      <c r="H59" s="2">
        <v>17</v>
      </c>
      <c r="I59" s="1" t="s">
        <v>23</v>
      </c>
      <c r="J59" s="1" t="s">
        <v>19</v>
      </c>
      <c r="K59" s="1" t="s">
        <v>24</v>
      </c>
      <c r="L59" s="1">
        <v>84</v>
      </c>
      <c r="M59" s="1" t="s">
        <v>79</v>
      </c>
      <c r="N59" s="1">
        <v>5</v>
      </c>
      <c r="O59" s="3">
        <v>42.491154000000002</v>
      </c>
      <c r="P59" s="3">
        <v>-71.083647999999997</v>
      </c>
      <c r="Q59" s="4">
        <v>234.077</v>
      </c>
      <c r="R59" s="4">
        <v>15577494.861</v>
      </c>
      <c r="S59" s="4">
        <v>2674780.2400000002</v>
      </c>
      <c r="T59" s="4">
        <v>234.077</v>
      </c>
    </row>
    <row r="60" spans="1:20">
      <c r="A60" t="str">
        <f t="shared" si="0"/>
        <v>237D.tif</v>
      </c>
      <c r="B60" s="7" t="str">
        <f t="shared" si="1"/>
        <v>237D</v>
      </c>
      <c r="C60" t="s">
        <v>139</v>
      </c>
      <c r="D60" s="1" t="s">
        <v>17</v>
      </c>
      <c r="E60" s="1" t="str">
        <f t="shared" ref="E60" si="11">IF(OR(D60="WA", D60="GA"), "Ash", "Other")</f>
        <v>Ash</v>
      </c>
      <c r="F60" s="2">
        <v>9.8000000000000007</v>
      </c>
      <c r="G60" s="2">
        <v>55</v>
      </c>
      <c r="H60" s="2">
        <v>17</v>
      </c>
      <c r="I60" s="1" t="s">
        <v>23</v>
      </c>
      <c r="J60" s="1" t="s">
        <v>19</v>
      </c>
      <c r="K60" s="1" t="s">
        <v>24</v>
      </c>
      <c r="L60" s="1">
        <v>84</v>
      </c>
      <c r="M60" s="1" t="s">
        <v>79</v>
      </c>
      <c r="N60" s="1">
        <v>5</v>
      </c>
      <c r="O60" s="3">
        <v>42.491154000000002</v>
      </c>
      <c r="P60" s="3">
        <v>-71.083647999999997</v>
      </c>
      <c r="Q60" s="4">
        <v>234.077</v>
      </c>
      <c r="R60" s="4">
        <v>15577494.861</v>
      </c>
      <c r="S60" s="4">
        <v>2674780.2400000002</v>
      </c>
      <c r="T60" s="4">
        <v>234.077</v>
      </c>
    </row>
    <row r="62" spans="1:20">
      <c r="G62" s="2" t="s">
        <v>141</v>
      </c>
      <c r="H62" s="2">
        <f>AVERAGE(H1:H60)</f>
        <v>18.388135593220337</v>
      </c>
    </row>
    <row r="63" spans="1:20">
      <c r="G63" s="2" t="s">
        <v>142</v>
      </c>
      <c r="H63" s="2">
        <f>MAX(H1:H60)</f>
        <v>48.3</v>
      </c>
    </row>
    <row r="64" spans="1:20">
      <c r="G64" s="2" t="s">
        <v>143</v>
      </c>
      <c r="H64" s="2">
        <f>MIN(H1:H60)</f>
        <v>7.9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EAB_NH_Chan_Ash UAS NH000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Huang Chan</dc:creator>
  <cp:lastModifiedBy>Catherine Huang Chan</cp:lastModifiedBy>
  <dcterms:created xsi:type="dcterms:W3CDTF">2020-01-22T16:36:22Z</dcterms:created>
  <dcterms:modified xsi:type="dcterms:W3CDTF">2020-05-18T14:43:19Z</dcterms:modified>
</cp:coreProperties>
</file>