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784\Desktop\GT\HW\"/>
    </mc:Choice>
  </mc:AlternateContent>
  <xr:revisionPtr revIDLastSave="0" documentId="13_ncr:1_{6991BC0D-443F-4A7B-95A9-377B13F3E354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Category" sheetId="3" r:id="rId1"/>
    <sheet name="Subcategory" sheetId="4" r:id="rId2"/>
    <sheet name="Sheet5" sheetId="5" r:id="rId3"/>
    <sheet name="Bonus" sheetId="6" r:id="rId4"/>
    <sheet name="Sheet1" sheetId="1" r:id="rId5"/>
  </sheets>
  <definedNames>
    <definedName name="_xlnm._FilterDatabase" localSheetId="4" hidden="1">Sheet1!$A$1:$P$4115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6" l="1"/>
  <c r="D12" i="6"/>
  <c r="D11" i="6"/>
  <c r="D10" i="6"/>
  <c r="D9" i="6"/>
  <c r="D8" i="6"/>
  <c r="D7" i="6"/>
  <c r="D6" i="6"/>
  <c r="D5" i="6"/>
  <c r="D4" i="6"/>
  <c r="D3" i="6"/>
  <c r="C5" i="6"/>
  <c r="D13" i="6"/>
  <c r="C13" i="6"/>
  <c r="C12" i="6"/>
  <c r="C11" i="6"/>
  <c r="C10" i="6"/>
  <c r="C9" i="6"/>
  <c r="C8" i="6"/>
  <c r="C7" i="6"/>
  <c r="C6" i="6"/>
  <c r="C4" i="6"/>
  <c r="C3" i="6"/>
  <c r="B12" i="6"/>
  <c r="B11" i="6"/>
  <c r="B10" i="6"/>
  <c r="B9" i="6"/>
  <c r="B8" i="6"/>
  <c r="B7" i="6"/>
  <c r="B6" i="6"/>
  <c r="B5" i="6"/>
  <c r="C2" i="6"/>
  <c r="D2" i="6"/>
  <c r="B3" i="6"/>
  <c r="E4" i="6" l="1"/>
  <c r="H4" i="6" s="1"/>
  <c r="E3" i="6"/>
  <c r="E13" i="6"/>
  <c r="H13" i="6" s="1"/>
  <c r="E7" i="6"/>
  <c r="H7" i="6" s="1"/>
  <c r="E12" i="6"/>
  <c r="G12" i="6" s="1"/>
  <c r="E5" i="6"/>
  <c r="H5" i="6" s="1"/>
  <c r="E6" i="6"/>
  <c r="G6" i="6" s="1"/>
  <c r="E8" i="6"/>
  <c r="H8" i="6" s="1"/>
  <c r="E9" i="6"/>
  <c r="H9" i="6" s="1"/>
  <c r="E10" i="6"/>
  <c r="H10" i="6" s="1"/>
  <c r="E11" i="6"/>
  <c r="G11" i="6" s="1"/>
  <c r="G7" i="6"/>
  <c r="H3" i="6"/>
  <c r="G3" i="6"/>
  <c r="B4" i="6"/>
  <c r="G4" i="6" l="1"/>
  <c r="G13" i="6"/>
  <c r="H12" i="6"/>
  <c r="H11" i="6"/>
  <c r="G10" i="6"/>
  <c r="G9" i="6"/>
  <c r="G5" i="6"/>
  <c r="H6" i="6"/>
  <c r="G8" i="6"/>
  <c r="F13" i="6"/>
  <c r="F3" i="6"/>
  <c r="F4" i="6"/>
  <c r="F5" i="6"/>
  <c r="F6" i="6"/>
  <c r="F7" i="6"/>
  <c r="F8" i="6"/>
  <c r="F9" i="6"/>
  <c r="F10" i="6"/>
  <c r="F11" i="6"/>
  <c r="F12" i="6"/>
  <c r="B13" i="6"/>
  <c r="H2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13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6" l="1"/>
  <c r="G2" i="6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<sst xmlns="http://schemas.openxmlformats.org/spreadsheetml/2006/main" count="24820" uniqueCount="8400">
  <si>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</si>
  <si>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</si>
  <si>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</si>
  <si>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</si>
  <si>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</si>
  <si>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</si>
  <si>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</si>
  <si>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</si>
  <si>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</si>
  <si>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</si>
  <si>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</si>
  <si>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</si>
  <si>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</si>
  <si>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</si>
  <si>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</si>
  <si>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</si>
  <si>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</si>
  <si>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</si>
  <si>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</si>
  <si>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</si>
  <si>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</si>
  <si>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</si>
  <si>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</si>
  <si>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</si>
  <si>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</si>
  <si>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</si>
  <si>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</si>
  <si>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</si>
  <si>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</si>
  <si>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</si>
  <si>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</si>
  <si>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</si>
  <si>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</si>
  <si>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</si>
  <si>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</si>
  <si>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</si>
  <si>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</si>
  <si>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</si>
  <si>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</si>
  <si>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</si>
  <si>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</si>
  <si>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</si>
  <si>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</si>
  <si>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</si>
  <si>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</si>
  <si>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</si>
  <si>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</si>
  <si>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</si>
  <si>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</si>
  <si>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</si>
  <si>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</si>
  <si>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</si>
  <si>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</si>
  <si>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</si>
  <si>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</si>
  <si>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</si>
  <si>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</si>
  <si>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</si>
  <si>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</si>
  <si>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</si>
  <si>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</si>
  <si>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</si>
  <si>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</si>
  <si>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</si>
  <si>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</si>
  <si>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</si>
  <si>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</si>
  <si>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</si>
  <si>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</si>
  <si>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</si>
  <si>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</si>
  <si>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</si>
  <si>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</si>
  <si>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</si>
  <si>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</si>
  <si>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</si>
  <si>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</si>
  <si>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</si>
  <si>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</si>
  <si>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</si>
  <si>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</si>
  <si>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</si>
  <si>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</si>
  <si>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</si>
  <si>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</si>
  <si>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</si>
  <si>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</si>
  <si>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</si>
  <si>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</si>
  <si>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</si>
  <si>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</si>
  <si>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</si>
  <si>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</si>
  <si>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</si>
  <si>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</si>
  <si>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</si>
  <si>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</si>
  <si>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</si>
  <si>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</si>
  <si>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</si>
  <si>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</si>
  <si>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</si>
  <si>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</si>
  <si>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</si>
  <si>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</si>
  <si>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</si>
  <si>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</si>
  <si>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</si>
  <si>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</si>
  <si>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</si>
  <si>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</si>
  <si>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</si>
  <si>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</si>
  <si>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</si>
  <si>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</si>
  <si>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</si>
  <si>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</si>
  <si>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</si>
  <si>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</si>
  <si>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</si>
  <si>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</si>
  <si>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</si>
  <si>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</si>
  <si>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</si>
  <si>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</si>
  <si>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</si>
  <si>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</si>
  <si>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</si>
  <si>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</si>
  <si>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</si>
  <si>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</si>
  <si>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</si>
  <si>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</si>
  <si>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</si>
  <si>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</si>
  <si>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</si>
  <si>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</si>
  <si>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</si>
  <si>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</si>
  <si>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</si>
  <si>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</si>
  <si>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</si>
  <si>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</si>
  <si>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</si>
  <si>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</si>
  <si>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</si>
  <si>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</si>
  <si>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</si>
  <si>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</si>
  <si>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</si>
  <si>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</si>
  <si>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</si>
  <si>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</si>
  <si>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</si>
  <si>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</si>
  <si>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</si>
  <si>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</si>
  <si>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</si>
  <si>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</si>
  <si>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</si>
  <si>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</si>
  <si>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</si>
  <si>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</si>
  <si>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</si>
  <si>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</si>
  <si>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</si>
  <si>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</si>
  <si>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</si>
  <si>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</si>
  <si>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</si>
  <si>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</si>
  <si>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</si>
  <si>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</si>
  <si>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</si>
  <si>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</si>
  <si>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</si>
  <si>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</si>
  <si>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</si>
  <si>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</si>
  <si>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</si>
  <si>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</si>
  <si>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</si>
  <si>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</si>
  <si>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</si>
  <si>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</si>
  <si>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</si>
  <si>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</si>
  <si>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</si>
  <si>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</si>
  <si>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</si>
  <si>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</si>
  <si>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</si>
  <si>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</si>
  <si>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</si>
  <si>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</si>
  <si>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</si>
  <si>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</si>
  <si>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</si>
  <si>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</si>
  <si>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</si>
  <si>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</si>
  <si>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</si>
  <si>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</si>
  <si>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</si>
  <si>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</si>
  <si>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</si>
  <si>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</si>
  <si>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</si>
  <si>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</si>
  <si>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</si>
  <si>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</si>
  <si>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</si>
  <si>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</si>
  <si>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</si>
  <si>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</si>
  <si>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</si>
  <si>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</si>
  <si>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</si>
  <si>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</si>
  <si>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</si>
  <si>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</si>
  <si>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</si>
  <si>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</si>
  <si>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</si>
  <si>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</si>
  <si>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</si>
  <si>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</si>
  <si>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</si>
  <si>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</si>
  <si>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</si>
  <si>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</si>
  <si>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</si>
  <si>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</si>
  <si>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</si>
  <si>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</si>
  <si>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</si>
  <si>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</si>
  <si>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</si>
  <si>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</si>
  <si>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</si>
  <si>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</si>
  <si>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</si>
  <si>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</si>
  <si>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</si>
  <si>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</si>
  <si>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</si>
  <si>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</si>
  <si>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</si>
  <si>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</si>
  <si>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</si>
  <si>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</si>
  <si>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</si>
  <si>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</si>
  <si>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</si>
  <si>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</si>
  <si>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</si>
  <si>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</si>
  <si>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</si>
  <si>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</si>
  <si>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</si>
  <si>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</si>
  <si>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</si>
  <si>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</si>
  <si>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</si>
  <si>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</si>
  <si>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</si>
  <si>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</si>
  <si>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</si>
  <si>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</si>
  <si>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</si>
  <si>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</si>
  <si>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</si>
  <si>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</si>
  <si>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</si>
  <si>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</si>
  <si>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</si>
  <si>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</si>
  <si>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</si>
  <si>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</si>
  <si>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</si>
  <si>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</si>
  <si>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</si>
  <si>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</si>
  <si>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</si>
  <si>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</si>
  <si>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</si>
  <si>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</si>
  <si>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</si>
  <si>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</si>
  <si>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</si>
  <si>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</si>
  <si>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</si>
  <si>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</si>
  <si>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</si>
  <si>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</si>
  <si>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</si>
  <si>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</si>
  <si>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</si>
  <si>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</si>
  <si>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</si>
  <si>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</si>
  <si>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</si>
  <si>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</si>
  <si>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</si>
  <si>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</si>
  <si>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</si>
  <si>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</si>
  <si>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</si>
  <si>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</si>
  <si>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</si>
  <si>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</si>
  <si>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</si>
  <si>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</si>
  <si>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</si>
  <si>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</si>
  <si>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</si>
  <si>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</si>
  <si>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</si>
  <si>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</si>
  <si>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</si>
  <si>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</si>
  <si>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</si>
  <si>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</si>
  <si>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</si>
  <si>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</si>
  <si>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</si>
  <si>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</si>
  <si>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</si>
  <si>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</si>
  <si>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</si>
  <si>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</si>
  <si>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</si>
  <si>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</si>
  <si>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</si>
  <si>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</si>
  <si>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</si>
  <si>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</si>
  <si>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</si>
  <si>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</si>
  <si>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</si>
  <si>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</si>
  <si>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</si>
  <si>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</si>
  <si>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</si>
  <si>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</si>
  <si>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</si>
  <si>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</si>
  <si>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</si>
  <si>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</si>
  <si>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</si>
  <si>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</si>
  <si>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</si>
  <si>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</si>
  <si>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</si>
  <si>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</si>
  <si>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</si>
  <si>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</si>
  <si>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</si>
  <si>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</si>
  <si>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</si>
  <si>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</si>
  <si>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</si>
  <si>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</si>
  <si>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</si>
  <si>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</si>
  <si>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</si>
  <si>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</si>
  <si>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</si>
  <si>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</si>
  <si>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</si>
  <si>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</si>
  <si>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</si>
  <si>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</si>
  <si>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</si>
  <si>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</si>
  <si>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</si>
  <si>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</si>
  <si>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</si>
  <si>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</si>
  <si>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</si>
  <si>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</si>
  <si>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</si>
  <si>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</si>
  <si>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</si>
  <si>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</si>
  <si>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</si>
  <si>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</si>
  <si>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</si>
  <si>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</si>
  <si>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</si>
  <si>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</si>
  <si>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</si>
  <si>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</si>
  <si>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</si>
  <si>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</si>
  <si>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</si>
  <si>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</si>
  <si>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</si>
  <si>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</si>
  <si>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</si>
  <si>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</si>
  <si>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</si>
  <si>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</si>
  <si>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</si>
  <si>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</si>
  <si>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</si>
  <si>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</si>
  <si>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</si>
  <si>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</si>
  <si>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</si>
  <si>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</si>
  <si>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</si>
  <si>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</si>
  <si>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</si>
  <si>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</si>
  <si>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</si>
  <si>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</si>
  <si>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</si>
  <si>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</si>
  <si>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</si>
  <si>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</si>
  <si>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</si>
  <si>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</si>
  <si>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</si>
  <si>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</si>
  <si>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</si>
  <si>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</si>
  <si>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</si>
  <si>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</si>
  <si>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</si>
  <si>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</si>
  <si>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</si>
  <si>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</si>
  <si>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</si>
  <si>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</si>
  <si>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</si>
  <si>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</si>
  <si>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</si>
  <si>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</si>
  <si>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</si>
  <si>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</si>
  <si>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</si>
  <si>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</si>
  <si>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</si>
  <si>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</si>
  <si>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</si>
  <si>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</si>
  <si>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</si>
  <si>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</si>
  <si>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</si>
  <si>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</si>
  <si>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</si>
  <si>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</si>
  <si>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</si>
  <si>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</si>
  <si>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</si>
  <si>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</si>
  <si>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</si>
  <si>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</si>
  <si>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</si>
  <si>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</si>
  <si>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</si>
  <si>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</si>
  <si>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</si>
  <si>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</si>
  <si>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</si>
  <si>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</si>
  <si>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</si>
  <si>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</si>
  <si>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</si>
  <si>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</si>
  <si>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</si>
  <si>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</si>
  <si>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</si>
  <si>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</si>
  <si>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</si>
  <si>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</si>
  <si>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</si>
  <si>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</si>
  <si>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</si>
  <si>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</si>
  <si>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</si>
  <si>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</si>
  <si>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</si>
  <si>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</si>
  <si>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</si>
  <si>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</si>
  <si>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</si>
  <si>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</si>
  <si>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</si>
  <si>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</si>
  <si>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</si>
  <si>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</si>
  <si>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</si>
  <si>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</si>
  <si>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</si>
  <si>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</si>
  <si>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</si>
  <si>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</si>
  <si>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</si>
  <si>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</si>
  <si>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</si>
  <si>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</si>
  <si>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</si>
  <si>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</si>
  <si>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</si>
  <si>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</si>
  <si>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</si>
  <si>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</si>
  <si>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</si>
  <si>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</si>
  <si>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</si>
  <si>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</si>
  <si>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</si>
  <si>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</si>
  <si>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</si>
  <si>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</si>
  <si>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</si>
  <si>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</si>
  <si>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</si>
  <si>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</si>
  <si>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</si>
  <si>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</si>
  <si>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</si>
  <si>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</si>
  <si>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</si>
  <si>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</si>
  <si>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</si>
  <si>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</si>
  <si>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</si>
  <si>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</si>
  <si>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</si>
  <si>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</si>
  <si>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</si>
  <si>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</si>
  <si>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</si>
  <si>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</si>
  <si>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</si>
  <si>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</si>
  <si>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</si>
  <si>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</si>
  <si>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</si>
  <si>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</si>
  <si>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</si>
  <si>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</si>
  <si>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</si>
  <si>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</si>
  <si>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</si>
  <si>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</si>
  <si>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</si>
  <si>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</si>
  <si>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</si>
  <si>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</si>
  <si>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</si>
  <si>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</si>
  <si>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</si>
  <si>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</si>
  <si>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</si>
  <si>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</si>
  <si>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</si>
  <si>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</si>
  <si>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</si>
  <si>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</si>
  <si>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</si>
  <si>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</si>
  <si>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</si>
  <si>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</si>
  <si>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</si>
  <si>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</si>
  <si>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</si>
  <si>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</si>
  <si>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</si>
  <si>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</si>
  <si>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</si>
  <si>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</si>
  <si>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</si>
  <si>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</si>
  <si>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</si>
  <si>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</si>
  <si>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</si>
  <si>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</si>
  <si>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</si>
  <si>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</si>
  <si>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</si>
  <si>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</si>
  <si>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</si>
  <si>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</si>
  <si>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</si>
  <si>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</si>
  <si>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</si>
  <si>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</si>
  <si>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</si>
  <si>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</si>
  <si>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</si>
  <si>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</si>
  <si>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</si>
  <si>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</si>
  <si>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</si>
  <si>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</si>
  <si>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</si>
  <si>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</si>
  <si>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</si>
  <si>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</si>
  <si>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</si>
  <si>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</si>
  <si>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</si>
  <si>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</si>
  <si>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</si>
  <si>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</si>
  <si>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</si>
  <si>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</si>
  <si>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</si>
  <si>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</si>
  <si>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</si>
  <si>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</si>
  <si>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</si>
  <si>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</si>
  <si>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</si>
  <si>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</si>
  <si>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</si>
  <si>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</si>
  <si>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</si>
  <si>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</si>
  <si>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</si>
  <si>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</si>
  <si>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</si>
  <si>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</si>
  <si>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</si>
  <si>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</si>
  <si>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</si>
  <si>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</si>
  <si>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</si>
  <si>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</si>
  <si>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</si>
  <si>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</si>
  <si>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</si>
  <si>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</si>
  <si>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</si>
  <si>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</si>
  <si>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</si>
  <si>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</si>
  <si>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</si>
  <si>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</si>
  <si>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</si>
  <si>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</si>
  <si>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</si>
  <si>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</si>
  <si>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</si>
  <si>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</si>
  <si>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</si>
  <si>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</si>
  <si>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</si>
  <si>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</si>
  <si>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</si>
  <si>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</si>
  <si>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</si>
  <si>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</si>
  <si>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</si>
  <si>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</si>
  <si>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</si>
  <si>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</si>
  <si>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</si>
  <si>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</si>
  <si>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</si>
  <si>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</si>
  <si>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</si>
  <si>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</si>
  <si>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</si>
  <si>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</si>
  <si>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</si>
  <si>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</si>
  <si>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</si>
  <si>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</si>
  <si>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</si>
  <si>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</si>
  <si>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</si>
  <si>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</si>
  <si>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</si>
  <si>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</si>
  <si>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</si>
  <si>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</si>
  <si>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</si>
  <si>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</si>
  <si>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</si>
  <si>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</si>
  <si>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</si>
  <si>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</si>
  <si>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</si>
  <si>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</si>
  <si>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</si>
  <si>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</si>
  <si>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</si>
  <si>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</si>
  <si>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</si>
  <si>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</si>
  <si>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</si>
  <si>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</si>
  <si>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</si>
  <si>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</si>
  <si>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</si>
  <si>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</si>
  <si>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</si>
  <si>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</si>
  <si>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</si>
  <si>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</si>
  <si>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</si>
  <si>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</si>
  <si>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</si>
  <si>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</si>
  <si>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</si>
  <si>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</si>
  <si>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</si>
  <si>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</si>
  <si>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</si>
  <si>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</si>
  <si>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</si>
  <si>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</si>
  <si>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</si>
  <si>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</si>
  <si>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</si>
  <si>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</si>
  <si>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</si>
  <si>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</si>
  <si>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</si>
  <si>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</si>
  <si>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</si>
  <si>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</si>
  <si>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</si>
  <si>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</si>
  <si>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</si>
  <si>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</si>
  <si>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</si>
  <si>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</si>
  <si>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</si>
  <si>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</si>
  <si>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</si>
  <si>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</si>
  <si>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</si>
  <si>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</si>
  <si>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</si>
  <si>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</si>
  <si>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</si>
  <si>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</si>
  <si>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</si>
  <si>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</si>
  <si>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</si>
  <si>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</si>
  <si>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</si>
  <si>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</si>
  <si>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</si>
  <si>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</si>
  <si>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</si>
  <si>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</si>
  <si>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</si>
  <si>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</si>
  <si>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</si>
  <si>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</si>
  <si>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</si>
  <si>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</si>
  <si>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</si>
  <si>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</si>
  <si>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</si>
  <si>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</si>
  <si>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</si>
  <si>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</si>
  <si>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</si>
  <si>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</si>
  <si>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</si>
  <si>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</si>
  <si>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</si>
  <si>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</si>
  <si>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</si>
  <si>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</si>
  <si>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</si>
  <si>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</si>
  <si>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</si>
  <si>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</si>
  <si>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</si>
  <si>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</si>
  <si>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</si>
  <si>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</si>
  <si>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</si>
  <si>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</si>
  <si>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</si>
  <si>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</si>
  <si>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</si>
  <si>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</si>
  <si>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</si>
  <si>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</si>
  <si>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</si>
  <si>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</si>
  <si>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</si>
  <si>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</si>
  <si>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</si>
  <si>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</si>
  <si>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</si>
  <si>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</si>
  <si>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</si>
  <si>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</si>
  <si>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</si>
  <si>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</si>
  <si>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</si>
  <si>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</si>
  <si>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</si>
  <si>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</si>
  <si>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</si>
  <si>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</si>
  <si>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</si>
  <si>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</si>
  <si>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</si>
  <si>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</si>
  <si>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</si>
  <si>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</si>
  <si>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</si>
  <si>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</si>
  <si>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</si>
  <si>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</si>
  <si>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</si>
  <si>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</si>
  <si>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</si>
  <si>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</si>
  <si>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</si>
  <si>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</si>
  <si>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</si>
  <si>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</si>
  <si>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</si>
  <si>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</si>
  <si>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</si>
  <si>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</si>
  <si>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</si>
  <si>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</si>
  <si>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</si>
  <si>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</si>
  <si>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</si>
  <si>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</si>
  <si>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</si>
  <si>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</si>
  <si>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</si>
  <si>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</si>
  <si>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</si>
  <si>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</si>
  <si>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</si>
  <si>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</si>
  <si>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</si>
  <si>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</si>
  <si>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</si>
  <si>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</si>
  <si>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</si>
  <si>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</si>
  <si>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</si>
  <si>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</si>
  <si>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</si>
  <si>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</si>
  <si>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</si>
  <si>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</si>
  <si>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</si>
  <si>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</si>
  <si>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</si>
  <si>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</si>
  <si>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</si>
  <si>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</si>
  <si>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</si>
  <si>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</si>
  <si>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</si>
  <si>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</si>
  <si>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</si>
  <si>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</si>
  <si>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</si>
  <si>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</si>
  <si>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</si>
  <si>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</si>
  <si>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</si>
  <si>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</si>
  <si>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</si>
  <si>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</si>
  <si>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</si>
  <si>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</si>
  <si>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</si>
  <si>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</si>
  <si>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</si>
  <si>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</si>
  <si>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</si>
  <si>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</si>
  <si>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</si>
  <si>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</si>
  <si>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</si>
  <si>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</si>
  <si>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</si>
  <si>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</si>
  <si>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</si>
  <si>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</si>
  <si>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</si>
  <si>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</si>
  <si>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</si>
  <si>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</si>
  <si>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</si>
  <si>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</si>
  <si>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</si>
  <si>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</si>
  <si>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</si>
  <si>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</si>
  <si>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</si>
  <si>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</si>
  <si>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</si>
  <si>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</si>
  <si>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</si>
  <si>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</si>
  <si>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</si>
  <si>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</si>
  <si>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</si>
  <si>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</si>
  <si>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</si>
  <si>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</si>
  <si>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</si>
  <si>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</si>
  <si>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</si>
  <si>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</si>
  <si>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</si>
  <si>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</si>
  <si>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</si>
  <si>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</si>
  <si>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</si>
  <si>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</si>
  <si>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</si>
  <si>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</si>
  <si>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</si>
  <si>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</si>
  <si>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</si>
  <si>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</si>
  <si>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</si>
  <si>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</si>
  <si>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</si>
  <si>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</si>
  <si>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</si>
  <si>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</si>
  <si>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</si>
  <si>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</si>
  <si>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</si>
  <si>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</si>
  <si>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</si>
  <si>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</si>
  <si>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</si>
  <si>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</si>
  <si>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</si>
  <si>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</si>
  <si>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</si>
  <si>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</si>
  <si>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</si>
  <si>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</si>
  <si>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</si>
  <si>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</si>
  <si>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</si>
  <si>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</si>
  <si>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</si>
  <si>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</si>
  <si>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</si>
  <si>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</si>
  <si>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</si>
  <si>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</si>
  <si>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</si>
  <si>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</si>
  <si>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</si>
  <si>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</si>
  <si>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</si>
  <si>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</si>
  <si>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</si>
  <si>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</si>
  <si>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</si>
  <si>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</si>
  <si>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</si>
  <si>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</si>
  <si>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</si>
  <si>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</si>
  <si>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</si>
  <si>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</si>
  <si>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</si>
  <si>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</si>
  <si>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</si>
  <si>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</si>
  <si>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</si>
  <si>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</si>
  <si>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</si>
  <si>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</si>
  <si>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</si>
  <si>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</si>
  <si>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</si>
  <si>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</si>
  <si>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</si>
  <si>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</si>
  <si>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</si>
  <si>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</si>
  <si>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</si>
  <si>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</si>
  <si>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</si>
  <si>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</si>
  <si>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</si>
  <si>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</si>
  <si>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</si>
  <si>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</si>
  <si>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</si>
  <si>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</si>
  <si>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</si>
  <si>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</si>
  <si>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</si>
  <si>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</si>
  <si>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</si>
  <si>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</si>
  <si>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</si>
  <si>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</si>
  <si>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</si>
  <si>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</si>
  <si>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</si>
  <si>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</si>
  <si>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</si>
  <si>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</si>
  <si>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</si>
  <si>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</si>
  <si>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</si>
  <si>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</si>
  <si>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</si>
  <si>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</si>
  <si>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</si>
  <si>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</si>
  <si>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</si>
  <si>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</si>
  <si>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</si>
  <si>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</si>
  <si>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</si>
  <si>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</si>
  <si>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</si>
  <si>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</si>
  <si>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</si>
  <si>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</si>
  <si>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</si>
  <si>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</si>
  <si>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</si>
  <si>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</si>
  <si>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</si>
  <si>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</si>
  <si>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</si>
  <si>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</si>
  <si>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</si>
  <si>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</si>
  <si>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</si>
  <si>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</si>
  <si>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</si>
  <si>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</si>
  <si>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</si>
  <si>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</si>
  <si>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</si>
  <si>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</si>
  <si>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</si>
  <si>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</si>
  <si>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</si>
  <si>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</si>
  <si>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</si>
  <si>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</si>
  <si>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</si>
  <si>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</si>
  <si>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</si>
  <si>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</si>
  <si>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</si>
  <si>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</si>
  <si>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</si>
  <si>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</si>
  <si>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</si>
  <si>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</si>
  <si>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</si>
  <si>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</si>
  <si>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</si>
  <si>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</si>
  <si>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</si>
  <si>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</si>
  <si>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</si>
  <si>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</si>
  <si>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</si>
  <si>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</si>
  <si>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</si>
  <si>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</si>
  <si>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</si>
  <si>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</si>
  <si>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</si>
  <si>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</si>
  <si>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</si>
  <si>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</si>
  <si>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</si>
  <si>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</si>
  <si>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</si>
  <si>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</si>
  <si>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</si>
  <si>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</si>
  <si>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</si>
  <si>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</si>
  <si>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</si>
  <si>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</si>
  <si>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</si>
  <si>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</si>
  <si>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</si>
  <si>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</si>
  <si>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</si>
  <si>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</si>
  <si>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</si>
  <si>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</si>
  <si>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</si>
  <si>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</si>
  <si>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</si>
  <si>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</si>
  <si>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</si>
  <si>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</si>
  <si>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</si>
  <si>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</si>
  <si>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</si>
  <si>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</si>
  <si>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</si>
  <si>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</si>
  <si>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</si>
  <si>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</si>
  <si>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</si>
  <si>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</si>
  <si>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</si>
  <si>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</si>
  <si>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</si>
  <si>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</si>
  <si>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</si>
  <si>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</si>
  <si>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</si>
  <si>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</si>
  <si>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</si>
  <si>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</si>
  <si>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</si>
  <si>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</si>
  <si>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</si>
  <si>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</si>
  <si>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</si>
  <si>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</si>
  <si>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</si>
  <si>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</si>
  <si>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</si>
  <si>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</si>
  <si>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</si>
  <si>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</si>
  <si>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</si>
  <si>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</si>
  <si>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</si>
  <si>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</si>
  <si>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</si>
  <si>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</si>
  <si>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</si>
  <si>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</si>
  <si>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</si>
  <si>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</si>
  <si>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</si>
  <si>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</si>
  <si>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</si>
  <si>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</si>
  <si>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</si>
  <si>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</si>
  <si>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</si>
  <si>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</si>
  <si>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</si>
  <si>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</si>
  <si>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</si>
  <si>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</si>
  <si>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</si>
  <si>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</si>
  <si>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</si>
  <si>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</si>
  <si>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</si>
  <si>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</si>
  <si>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</si>
  <si>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</si>
  <si>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</si>
  <si>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</si>
  <si>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</si>
  <si>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</si>
  <si>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</si>
  <si>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</si>
  <si>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</si>
  <si>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</si>
  <si>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</si>
  <si>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</si>
  <si>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</si>
  <si>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</si>
  <si>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</si>
  <si>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</si>
  <si>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</si>
  <si>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</si>
  <si>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</si>
  <si>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</si>
  <si>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</si>
  <si>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</si>
  <si>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</si>
  <si>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</si>
  <si>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</si>
  <si>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</si>
  <si>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</si>
  <si>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</si>
  <si>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</si>
  <si>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</si>
  <si>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</si>
  <si>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</si>
  <si>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</si>
  <si>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</si>
  <si>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</si>
  <si>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</si>
  <si>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</si>
  <si>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</si>
  <si>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</si>
  <si>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</si>
  <si>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</si>
  <si>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</si>
  <si>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</si>
  <si>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</si>
  <si>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</si>
  <si>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</si>
  <si>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</si>
  <si>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</si>
  <si>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</si>
  <si>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</si>
  <si>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</si>
  <si>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</si>
  <si>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</si>
  <si>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</si>
  <si>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</si>
  <si>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</si>
  <si>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</si>
  <si>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</si>
  <si>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</si>
  <si>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</si>
  <si>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</si>
  <si>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</si>
  <si>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</si>
  <si>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</si>
  <si>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</si>
  <si>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</si>
  <si>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</si>
  <si>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</si>
  <si>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</si>
  <si>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</si>
  <si>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</si>
  <si>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</si>
  <si>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</si>
  <si>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</si>
  <si>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</si>
  <si>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</si>
  <si>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</si>
  <si>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</si>
  <si>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</si>
  <si>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</si>
  <si>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</si>
  <si>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</si>
  <si>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</si>
  <si>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</si>
  <si>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</si>
  <si>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</si>
  <si>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</si>
  <si>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</si>
  <si>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</si>
  <si>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</si>
  <si>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</si>
  <si>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</si>
  <si>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</si>
  <si>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</si>
  <si>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</si>
  <si>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</si>
  <si>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</si>
  <si>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</si>
  <si>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</si>
  <si>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</si>
  <si>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</si>
  <si>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</si>
  <si>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</si>
  <si>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</si>
  <si>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</si>
  <si>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</si>
  <si>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</si>
  <si>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</si>
  <si>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</si>
  <si>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</si>
  <si>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</si>
  <si>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</si>
  <si>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</si>
  <si>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</si>
  <si>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</si>
  <si>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</si>
  <si>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</si>
  <si>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</si>
  <si>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</si>
  <si>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</si>
  <si>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</si>
  <si>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</si>
  <si>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</si>
  <si>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</si>
  <si>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</si>
  <si>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</si>
  <si>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</si>
  <si>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</si>
  <si>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</si>
  <si>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</si>
  <si>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</si>
  <si>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</si>
  <si>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</si>
  <si>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</si>
  <si>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</si>
  <si>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</si>
  <si>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</si>
  <si>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</si>
  <si>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</si>
  <si>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</si>
  <si>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</si>
  <si>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</si>
  <si>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</si>
  <si>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</si>
  <si>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</si>
  <si>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</si>
  <si>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</si>
  <si>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</si>
  <si>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</si>
  <si>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</si>
  <si>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</si>
  <si>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</si>
  <si>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</si>
  <si>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</si>
  <si>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</si>
  <si>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</si>
  <si>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</si>
  <si>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</si>
  <si>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</si>
  <si>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</si>
  <si>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</si>
  <si>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</si>
  <si>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</si>
  <si>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</si>
  <si>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</si>
  <si>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</si>
  <si>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</si>
  <si>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</si>
  <si>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</si>
  <si>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</si>
  <si>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</si>
  <si>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</si>
  <si>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</si>
  <si>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</si>
  <si>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</si>
  <si>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</si>
  <si>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</si>
  <si>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</si>
  <si>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</si>
  <si>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</si>
  <si>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</si>
  <si>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</si>
  <si>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</si>
  <si>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</si>
  <si>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</si>
  <si>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</si>
  <si>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</si>
  <si>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</si>
  <si>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</si>
  <si>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</si>
  <si>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</si>
  <si>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</si>
  <si>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</si>
  <si>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</si>
  <si>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</si>
  <si>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</si>
  <si>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</si>
  <si>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</si>
  <si>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</si>
  <si>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</si>
  <si>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</si>
  <si>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</si>
  <si>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</si>
  <si>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</si>
  <si>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</si>
  <si>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</si>
  <si>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</si>
  <si>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</si>
  <si>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</si>
  <si>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</si>
  <si>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</si>
  <si>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</si>
  <si>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</si>
  <si>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</si>
  <si>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</si>
  <si>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</si>
  <si>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</si>
  <si>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</si>
  <si>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</si>
  <si>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</si>
  <si>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</si>
  <si>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</si>
  <si>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</si>
  <si>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</si>
  <si>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</si>
  <si>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</si>
  <si>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</si>
  <si>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</si>
  <si>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</si>
  <si>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</si>
  <si>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</si>
  <si>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</si>
  <si>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</si>
  <si>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</si>
  <si>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</si>
  <si>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</si>
  <si>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</si>
  <si>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</si>
  <si>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</si>
  <si>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</si>
  <si>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</si>
  <si>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</si>
  <si>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</si>
  <si>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</si>
  <si>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</si>
  <si>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</si>
  <si>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</si>
  <si>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</si>
  <si>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</si>
  <si>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</si>
  <si>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</si>
  <si>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</si>
  <si>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</si>
  <si>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</si>
  <si>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</si>
  <si>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</si>
  <si>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</si>
  <si>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</si>
  <si>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</si>
  <si>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</si>
  <si>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</si>
  <si>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</si>
  <si>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</si>
  <si>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</si>
  <si>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</si>
  <si>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</si>
  <si>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</si>
  <si>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</si>
  <si>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</si>
  <si>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</si>
  <si>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</si>
  <si>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</si>
  <si>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</si>
  <si>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</si>
  <si>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</si>
  <si>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</si>
  <si>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</si>
  <si>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</si>
  <si>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</si>
  <si>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</si>
  <si>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</si>
  <si>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</si>
  <si>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</si>
  <si>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</si>
  <si>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</si>
  <si>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</si>
  <si>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</si>
  <si>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</si>
  <si>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</si>
  <si>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</si>
  <si>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</si>
  <si>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</si>
  <si>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</si>
  <si>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</si>
  <si>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</si>
  <si>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</si>
  <si>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</si>
  <si>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</si>
  <si>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</si>
  <si>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</si>
  <si>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</si>
  <si>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</si>
  <si>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</si>
  <si>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</si>
  <si>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</si>
  <si>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</si>
  <si>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</si>
  <si>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</si>
  <si>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</si>
  <si>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</si>
  <si>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</si>
  <si>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</si>
  <si>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</si>
  <si>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</si>
  <si>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</si>
  <si>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</si>
  <si>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</si>
  <si>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</si>
  <si>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</si>
  <si>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</si>
  <si>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</si>
  <si>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</si>
  <si>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</si>
  <si>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</si>
  <si>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</si>
  <si>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</si>
  <si>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</si>
  <si>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</si>
  <si>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</si>
  <si>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</si>
  <si>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</si>
  <si>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</si>
  <si>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</si>
  <si>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</si>
  <si>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</si>
  <si>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</si>
  <si>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</si>
  <si>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</si>
  <si>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</si>
  <si>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</si>
  <si>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</si>
  <si>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</si>
  <si>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</si>
  <si>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</si>
  <si>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</si>
  <si>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</si>
  <si>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</si>
  <si>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</si>
  <si>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</si>
  <si>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</si>
  <si>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</si>
  <si>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</si>
  <si>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</si>
  <si>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</si>
  <si>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</si>
  <si>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</si>
  <si>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</si>
  <si>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</si>
  <si>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</si>
  <si>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</si>
  <si>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</si>
  <si>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</si>
  <si>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</si>
  <si>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</si>
  <si>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</si>
  <si>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</si>
  <si>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</si>
  <si>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</si>
  <si>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</si>
  <si>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</si>
  <si>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</si>
  <si>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</si>
  <si>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</si>
  <si>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</si>
  <si>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</si>
  <si>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</si>
  <si>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</si>
  <si>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</si>
  <si>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</si>
  <si>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</si>
  <si>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</si>
  <si>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</si>
  <si>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</si>
  <si>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</si>
  <si>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</si>
  <si>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</si>
  <si>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</si>
  <si>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</si>
  <si>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</si>
  <si>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</si>
  <si>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</si>
  <si>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</si>
  <si>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</si>
  <si>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</si>
  <si>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</si>
  <si>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</si>
  <si>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</si>
  <si>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</si>
  <si>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</si>
  <si>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</si>
  <si>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</si>
  <si>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</si>
  <si>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</si>
  <si>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</si>
  <si>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</si>
  <si>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</si>
  <si>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</si>
  <si>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</si>
  <si>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</si>
  <si>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</si>
  <si>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</si>
  <si>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</si>
  <si>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</si>
  <si>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</si>
  <si>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</si>
  <si>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</si>
  <si>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</si>
  <si>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</si>
  <si>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</si>
  <si>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</si>
  <si>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</si>
  <si>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</si>
  <si>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</si>
  <si>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</si>
  <si>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</si>
  <si>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</si>
  <si>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</si>
  <si>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</si>
  <si>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</si>
  <si>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</si>
  <si>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</si>
  <si>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</si>
  <si>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</si>
  <si>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</si>
  <si>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</si>
  <si>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</si>
  <si>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</si>
  <si>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</si>
  <si>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</si>
  <si>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</si>
  <si>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</si>
  <si>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</si>
  <si>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</si>
  <si>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</si>
  <si>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</si>
  <si>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</si>
  <si>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</si>
  <si>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</si>
  <si>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</si>
  <si>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</si>
  <si>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</si>
  <si>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</si>
  <si>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</si>
  <si>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</si>
  <si>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</si>
  <si>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</si>
  <si>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</si>
  <si>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</si>
  <si>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</si>
  <si>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</si>
  <si>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</si>
  <si>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</si>
  <si>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</si>
  <si>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</si>
  <si>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</si>
  <si>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</si>
  <si>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</si>
  <si>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</si>
  <si>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</si>
  <si>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</si>
  <si>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</si>
  <si>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</si>
  <si>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</si>
  <si>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</si>
  <si>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</si>
  <si>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</si>
  <si>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</si>
  <si>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</si>
  <si>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</si>
  <si>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</si>
  <si>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</si>
  <si>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</si>
  <si>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</si>
  <si>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</si>
  <si>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</si>
  <si>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</si>
  <si>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</si>
  <si>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</si>
  <si>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</si>
  <si>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</si>
  <si>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</si>
  <si>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</si>
  <si>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</si>
  <si>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</si>
  <si>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</si>
  <si>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</si>
  <si>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</si>
  <si>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</si>
  <si>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</si>
  <si>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</si>
  <si>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</si>
  <si>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</si>
  <si>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</si>
  <si>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</si>
  <si>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</si>
  <si>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</si>
  <si>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</si>
  <si>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</si>
  <si>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</si>
  <si>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</si>
  <si>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</si>
  <si>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</si>
  <si>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</si>
  <si>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</si>
  <si>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</si>
  <si>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</si>
  <si>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</si>
  <si>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</si>
  <si>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</si>
  <si>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</si>
  <si>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</si>
  <si>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</si>
  <si>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</si>
  <si>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</si>
  <si>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</si>
  <si>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</si>
  <si>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</si>
  <si>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</si>
  <si>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</si>
  <si>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</si>
  <si>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</si>
  <si>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</si>
  <si>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</si>
  <si>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</si>
  <si>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</si>
  <si>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</si>
  <si>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</si>
  <si>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</si>
  <si>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</si>
  <si>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</si>
  <si>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</si>
  <si>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</si>
  <si>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</si>
  <si>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</si>
  <si>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</si>
  <si>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</si>
  <si>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</si>
  <si>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</si>
  <si>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</si>
  <si>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</si>
  <si>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</si>
  <si>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</si>
  <si>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</si>
  <si>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</si>
  <si>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</si>
  <si>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</si>
  <si>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</si>
  <si>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</si>
  <si>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</si>
  <si>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</si>
  <si>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</si>
  <si>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</si>
  <si>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</si>
  <si>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</si>
  <si>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</si>
  <si>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</si>
  <si>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</si>
  <si>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</si>
  <si>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</si>
  <si>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</si>
  <si>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</si>
  <si>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</si>
  <si>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</si>
  <si>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</si>
  <si>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</si>
  <si>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</si>
  <si>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</si>
  <si>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</si>
  <si>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</si>
  <si>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</si>
  <si>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</si>
  <si>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</si>
  <si>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</si>
  <si>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</si>
  <si>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</si>
  <si>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</si>
  <si>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</si>
  <si>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</si>
  <si>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</si>
  <si>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</si>
  <si>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</si>
  <si>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</si>
  <si>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</si>
  <si>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</si>
  <si>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</si>
  <si>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</si>
  <si>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</si>
  <si>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</si>
  <si>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</si>
  <si>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</si>
  <si>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</si>
  <si>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</si>
  <si>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</si>
  <si>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</si>
  <si>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</si>
  <si>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</si>
  <si>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</si>
  <si>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</si>
  <si>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</si>
  <si>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</si>
  <si>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</si>
  <si>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</si>
  <si>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</si>
  <si>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</si>
  <si>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</si>
  <si>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</si>
  <si>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</si>
  <si>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</si>
  <si>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</si>
  <si>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</si>
  <si>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</si>
  <si>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</si>
  <si>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</si>
  <si>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</si>
  <si>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</si>
  <si>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</si>
  <si>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</si>
  <si>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</si>
  <si>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</si>
  <si>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</si>
  <si>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</si>
  <si>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</si>
  <si>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</si>
  <si>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</si>
  <si>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</si>
  <si>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</si>
  <si>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</si>
  <si>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</si>
  <si>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</si>
  <si>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</si>
  <si>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</si>
  <si>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</si>
  <si>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</si>
  <si>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</si>
  <si>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</si>
  <si>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</si>
  <si>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</si>
  <si>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</si>
  <si>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</si>
  <si>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</si>
  <si>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</si>
  <si>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</si>
  <si>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</si>
  <si>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</si>
  <si>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</si>
  <si>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</si>
  <si>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</si>
  <si>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</si>
  <si>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</si>
  <si>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</si>
  <si>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</si>
  <si>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</si>
  <si>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</si>
  <si>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</si>
  <si>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</si>
  <si>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</si>
  <si>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</si>
  <si>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</si>
  <si>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</si>
  <si>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</si>
  <si>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</si>
  <si>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</si>
  <si>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</si>
  <si>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</si>
  <si>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</si>
  <si>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</si>
  <si>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</si>
  <si>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</si>
  <si>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</si>
  <si>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</si>
  <si>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</si>
  <si>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</si>
  <si>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</si>
  <si>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</si>
  <si>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</si>
  <si>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</si>
  <si>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</si>
  <si>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</si>
  <si>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</si>
  <si>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</si>
  <si>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</si>
  <si>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</si>
  <si>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</si>
  <si>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</si>
  <si>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</si>
  <si>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</si>
  <si>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</si>
  <si>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</si>
  <si>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</si>
  <si>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</si>
  <si>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</si>
  <si>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</si>
  <si>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</si>
  <si>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</si>
  <si>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</si>
  <si>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</si>
  <si>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</si>
  <si>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</si>
  <si>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</si>
  <si>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</si>
  <si>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</si>
  <si>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</si>
  <si>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</si>
  <si>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</si>
  <si>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</si>
  <si>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</si>
  <si>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</si>
  <si>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</si>
  <si>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</si>
  <si>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</si>
  <si>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</si>
  <si>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</si>
  <si>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</si>
  <si>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</si>
  <si>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</si>
  <si>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</si>
  <si>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</si>
  <si>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</si>
  <si>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</si>
  <si>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</si>
  <si>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</si>
  <si>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</si>
  <si>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</si>
  <si>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</si>
  <si>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</si>
  <si>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</si>
  <si>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</si>
  <si>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</si>
  <si>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</si>
  <si>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</si>
  <si>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</si>
  <si>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</si>
  <si>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</si>
  <si>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</si>
  <si>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</si>
  <si>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</si>
  <si>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</si>
  <si>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</si>
  <si>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</si>
  <si>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</si>
  <si>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</si>
  <si>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</si>
  <si>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</si>
  <si>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</si>
  <si>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</si>
  <si>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</si>
  <si>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</si>
  <si>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</si>
  <si>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</si>
  <si>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</si>
  <si>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</si>
  <si>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</si>
  <si>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</si>
  <si>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</si>
  <si>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</si>
  <si>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</si>
  <si>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</si>
  <si>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</si>
  <si>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</si>
  <si>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</si>
  <si>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</si>
  <si>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</si>
  <si>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</si>
  <si>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</si>
  <si>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</si>
  <si>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</si>
  <si>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</si>
  <si>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</si>
  <si>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</si>
  <si>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</si>
  <si>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</si>
  <si>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</si>
  <si>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</si>
  <si>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</si>
  <si>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</si>
  <si>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</si>
  <si>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</si>
  <si>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</si>
  <si>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</si>
  <si>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</si>
  <si>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</si>
  <si>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</si>
  <si>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</si>
  <si>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</si>
  <si>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</si>
  <si>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</si>
  <si>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</si>
  <si>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</si>
  <si>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</si>
  <si>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</si>
  <si>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</si>
  <si>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</si>
  <si>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</si>
  <si>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</si>
  <si>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</si>
  <si>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</si>
  <si>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</si>
  <si>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</si>
  <si>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</si>
  <si>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</si>
  <si>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</si>
  <si>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</si>
  <si>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</si>
  <si>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</si>
  <si>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</si>
  <si>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</si>
  <si>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</si>
  <si>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</si>
  <si>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</si>
  <si>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</si>
  <si>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</si>
  <si>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</si>
  <si>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</si>
  <si>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</si>
  <si>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</si>
  <si>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</si>
  <si>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</si>
  <si>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</si>
  <si>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</si>
  <si>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</si>
  <si>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</si>
  <si>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</si>
  <si>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</si>
  <si>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</si>
  <si>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</si>
  <si>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</si>
  <si>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</si>
  <si>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</si>
  <si>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</si>
  <si>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</si>
  <si>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</si>
  <si>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</si>
  <si>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</si>
  <si>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</si>
  <si>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</si>
  <si>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</si>
  <si>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</si>
  <si>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</si>
  <si>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</si>
  <si>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</si>
  <si>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</si>
  <si>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</si>
  <si>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</si>
  <si>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</si>
  <si>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</si>
  <si>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</si>
  <si>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</si>
  <si>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</si>
  <si>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</si>
  <si>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</si>
  <si>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</si>
  <si>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</si>
  <si>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</si>
  <si>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</si>
  <si>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</si>
  <si>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</si>
  <si>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</si>
  <si>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</si>
  <si>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</si>
  <si>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</si>
  <si>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</si>
  <si>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</si>
  <si>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</si>
  <si>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</si>
  <si>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</si>
  <si>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</si>
  <si>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</si>
  <si>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</si>
  <si>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</si>
  <si>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</si>
  <si>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</si>
  <si>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</si>
  <si>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</si>
  <si>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</si>
  <si>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</si>
  <si>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</si>
  <si>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</si>
  <si>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</si>
  <si>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</si>
  <si>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</si>
  <si>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</si>
  <si>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</si>
  <si>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</si>
  <si>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</si>
  <si>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</si>
  <si>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</si>
  <si>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</si>
  <si>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</si>
  <si>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</si>
  <si>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</si>
  <si>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</si>
  <si>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</si>
  <si>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</si>
  <si>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</si>
  <si>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</si>
  <si>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</si>
  <si>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</si>
  <si>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</si>
  <si>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</si>
  <si>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</si>
  <si>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</si>
  <si>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</si>
  <si>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</si>
  <si>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</si>
  <si>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</si>
  <si>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</si>
  <si>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</si>
  <si>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</si>
  <si>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</si>
  <si>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</si>
  <si>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</si>
  <si>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</si>
  <si>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</si>
  <si>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</si>
  <si>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</si>
  <si>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</si>
  <si>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</si>
  <si>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</si>
  <si>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</si>
  <si>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</si>
  <si>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</si>
  <si>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</si>
  <si>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</si>
  <si>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</si>
  <si>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</si>
  <si>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</si>
  <si>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</si>
  <si>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</si>
  <si>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</si>
  <si>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</si>
  <si>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</si>
  <si>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</si>
  <si>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</si>
  <si>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</si>
  <si>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</si>
  <si>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</si>
  <si>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</si>
  <si>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</si>
  <si>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</si>
  <si>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</si>
  <si>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</si>
  <si>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</si>
  <si>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</si>
  <si>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</si>
  <si>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</si>
  <si>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</si>
  <si>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</si>
  <si>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</si>
  <si>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</si>
  <si>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</si>
  <si>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</si>
  <si>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</si>
  <si>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</si>
  <si>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</si>
  <si>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</si>
  <si>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</si>
  <si>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</si>
  <si>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</si>
  <si>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</si>
  <si>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</si>
  <si>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</si>
  <si>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</si>
  <si>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</si>
  <si>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</si>
  <si>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</si>
  <si>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</si>
  <si>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</si>
  <si>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</si>
  <si>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</si>
  <si>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</si>
  <si>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</si>
  <si>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</si>
  <si>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</si>
  <si>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</si>
  <si>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</si>
  <si>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</si>
  <si>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</si>
  <si>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</si>
  <si>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</si>
  <si>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</si>
  <si>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</si>
  <si>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</si>
  <si>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</si>
  <si>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</si>
  <si>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</si>
  <si>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</si>
  <si>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</si>
  <si>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</si>
  <si>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</si>
  <si>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</si>
  <si>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</si>
  <si>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</si>
  <si>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</si>
  <si>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</si>
  <si>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</si>
  <si>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</si>
  <si>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</si>
  <si>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</si>
  <si>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</si>
  <si>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</si>
  <si>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</si>
  <si>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</si>
  <si>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</si>
  <si>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</si>
  <si>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</si>
  <si>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</si>
  <si>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</si>
  <si>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</si>
  <si>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</si>
  <si>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</si>
  <si>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</si>
  <si>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</si>
  <si>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</si>
  <si>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</si>
  <si>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</si>
  <si>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</si>
  <si>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</si>
  <si>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</si>
  <si>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</si>
  <si>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</si>
  <si>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</si>
  <si>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</si>
  <si>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</si>
  <si>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</si>
  <si>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</si>
  <si>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</si>
  <si>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</si>
  <si>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</si>
  <si>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</si>
  <si>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</si>
  <si>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</si>
  <si>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</si>
  <si>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</si>
  <si>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</si>
  <si>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</si>
  <si>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</si>
  <si>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</si>
  <si>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</si>
  <si>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</si>
  <si>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</si>
  <si>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</si>
  <si>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</si>
  <si>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</si>
  <si>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</si>
  <si>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</si>
  <si>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</si>
  <si>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</si>
  <si>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</si>
  <si>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</si>
  <si>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</si>
  <si>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</si>
  <si>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</si>
  <si>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</si>
  <si>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</si>
  <si>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</si>
  <si>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</si>
  <si>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</si>
  <si>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</si>
  <si>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</si>
  <si>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</si>
  <si>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</si>
  <si>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</si>
  <si>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</si>
  <si>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</si>
  <si>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</si>
  <si>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</si>
  <si>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</si>
  <si>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</si>
  <si>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</si>
  <si>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</si>
  <si>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</si>
  <si>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</si>
  <si>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</si>
  <si>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</si>
  <si>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</si>
  <si>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</si>
  <si>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</si>
  <si>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</si>
  <si>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</si>
  <si>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</si>
  <si>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</si>
  <si>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</si>
  <si>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</si>
  <si>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</si>
  <si>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</si>
  <si>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</si>
  <si>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</si>
  <si>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</si>
  <si>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</si>
  <si>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</si>
  <si>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</si>
  <si>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</si>
  <si>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</si>
  <si>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</si>
  <si>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</si>
  <si>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</si>
  <si>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</si>
  <si>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</si>
  <si>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</si>
  <si>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</si>
  <si>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</si>
  <si>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</si>
  <si>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</si>
  <si>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</si>
  <si>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</si>
  <si>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</si>
  <si>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</si>
  <si>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</si>
  <si>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</si>
  <si>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</si>
  <si>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</si>
  <si>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</si>
  <si>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</si>
  <si>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</si>
  <si>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</si>
  <si>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</si>
  <si>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</si>
  <si>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</si>
  <si>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</si>
  <si>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</si>
  <si>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</si>
  <si>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</si>
  <si>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</si>
  <si>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</si>
  <si>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</si>
  <si>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</si>
  <si>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</si>
  <si>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</si>
  <si>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</si>
  <si>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</si>
  <si>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</si>
  <si>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</si>
  <si>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</si>
  <si>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</si>
  <si>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</si>
  <si>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</si>
  <si>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</si>
  <si>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</si>
  <si>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</si>
  <si>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</si>
  <si>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</si>
  <si>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</si>
  <si>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</si>
  <si>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</si>
  <si>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</si>
  <si>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</si>
  <si>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</si>
  <si>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</si>
  <si>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</si>
  <si>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</si>
  <si>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</si>
  <si>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</si>
  <si>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</si>
  <si>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</si>
  <si>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</si>
  <si>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</si>
  <si>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</si>
  <si>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</si>
  <si>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</si>
  <si>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</si>
  <si>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</si>
  <si>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</si>
  <si>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</si>
  <si>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</si>
  <si>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</si>
  <si>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</si>
  <si>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</si>
  <si>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</si>
  <si>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</si>
  <si>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</si>
  <si>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</si>
  <si>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</si>
  <si>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</si>
  <si>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</si>
  <si>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</si>
  <si>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</si>
  <si>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</si>
  <si>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</si>
  <si>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</si>
  <si>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</si>
  <si>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</si>
  <si>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</si>
  <si>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</si>
  <si>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</si>
  <si>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</si>
  <si>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</si>
  <si>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</si>
  <si>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</si>
  <si>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</si>
  <si>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</si>
  <si>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</si>
  <si>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</si>
  <si>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</si>
  <si>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</si>
  <si>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</si>
  <si>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</si>
  <si>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</si>
  <si>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</si>
  <si>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</si>
  <si>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</si>
  <si>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</si>
  <si>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</si>
  <si>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</si>
  <si>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</si>
  <si>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</si>
  <si>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</si>
  <si>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</si>
  <si>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</si>
  <si>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</si>
  <si>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</si>
  <si>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</si>
  <si>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</si>
  <si>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</si>
  <si>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</si>
  <si>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</si>
  <si>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</si>
  <si>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</si>
  <si>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</si>
  <si>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</si>
  <si>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</si>
  <si>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</si>
  <si>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</si>
  <si>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</si>
  <si>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</si>
  <si>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</si>
  <si>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</si>
  <si>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</si>
  <si>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</si>
  <si>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</si>
  <si>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</si>
  <si>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</si>
  <si>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</si>
  <si>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</si>
  <si>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</si>
  <si>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</si>
  <si>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</si>
  <si>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</si>
  <si>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</si>
  <si>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</si>
  <si>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</si>
  <si>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</si>
  <si>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</si>
  <si>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</si>
  <si>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</si>
  <si>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</si>
  <si>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</si>
  <si>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</si>
  <si>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</si>
  <si>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</si>
  <si>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</si>
  <si>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</si>
  <si>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</si>
  <si>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</si>
  <si>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</si>
  <si>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</si>
  <si>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</si>
  <si>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</si>
  <si>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</si>
  <si>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</si>
  <si>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</si>
  <si>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</si>
  <si>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</si>
  <si>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</si>
  <si>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</si>
  <si>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</si>
  <si>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</si>
  <si>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</si>
  <si>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</si>
  <si>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</si>
  <si>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</si>
  <si>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</si>
  <si>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</si>
  <si>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</si>
  <si>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</si>
  <si>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</si>
  <si>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</si>
  <si>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</si>
  <si>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</si>
  <si>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</si>
  <si>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</si>
  <si>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</si>
  <si>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</si>
  <si>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</si>
  <si>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</si>
  <si>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</si>
  <si>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</si>
  <si>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</si>
  <si>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</si>
  <si>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</si>
  <si>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</si>
  <si>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</si>
  <si>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</si>
  <si>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</si>
  <si>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</si>
  <si>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</si>
  <si>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</si>
  <si>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</si>
  <si>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</si>
  <si>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</si>
  <si>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</si>
  <si>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</si>
  <si>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</si>
  <si>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</si>
  <si>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</si>
  <si>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</si>
  <si>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</si>
  <si>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</si>
  <si>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</si>
  <si>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</si>
  <si>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</si>
  <si>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</si>
  <si>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</si>
  <si>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</si>
  <si>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</si>
  <si>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</si>
  <si>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</si>
  <si>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</si>
  <si>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</si>
  <si>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</si>
  <si>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</si>
  <si>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</si>
  <si>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</si>
  <si>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</si>
  <si>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</si>
  <si>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</si>
  <si>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</si>
  <si>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</si>
  <si>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</si>
  <si>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</si>
  <si>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</si>
  <si>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</si>
  <si>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</si>
  <si>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</si>
  <si>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</si>
  <si>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</si>
  <si>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</si>
  <si>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</si>
  <si>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</si>
  <si>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</si>
  <si>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</si>
  <si>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</si>
  <si>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</si>
  <si>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</si>
  <si>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</si>
  <si>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</si>
  <si>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</si>
  <si>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</si>
  <si>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</si>
  <si>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</si>
  <si>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</si>
  <si>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</si>
  <si>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</si>
  <si>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</si>
  <si>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</si>
  <si>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</si>
  <si>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</si>
  <si>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</si>
  <si>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</si>
  <si>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</si>
  <si>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</si>
  <si>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</si>
  <si>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</si>
  <si>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</si>
  <si>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</si>
  <si>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</si>
  <si>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</si>
  <si>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</si>
  <si>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</si>
  <si>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</si>
  <si>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</si>
  <si>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</si>
  <si>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</si>
  <si>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</si>
  <si>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</si>
  <si>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</si>
  <si>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</si>
  <si>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</si>
  <si>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</si>
  <si>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</si>
  <si>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</si>
  <si>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</si>
  <si>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</si>
  <si>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</si>
  <si>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</si>
  <si>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</si>
  <si>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</si>
  <si>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</si>
  <si>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</si>
  <si>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</si>
  <si>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</si>
  <si>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</si>
  <si>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</si>
  <si>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</si>
  <si>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</si>
  <si>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</si>
  <si>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</si>
  <si>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</si>
  <si>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</si>
  <si>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</si>
  <si>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</si>
  <si>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</si>
  <si>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</si>
  <si>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</si>
  <si>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</si>
  <si>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</si>
  <si>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</si>
  <si>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</si>
  <si>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</si>
  <si>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</si>
  <si>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</si>
  <si>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</si>
  <si>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</si>
  <si>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</si>
  <si>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</si>
  <si>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</si>
  <si>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</si>
  <si>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</si>
  <si>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</si>
  <si>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</si>
  <si>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</si>
  <si>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</si>
  <si>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</si>
  <si>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</si>
  <si>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</si>
  <si>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</si>
  <si>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</si>
  <si>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</si>
  <si>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</si>
  <si>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</si>
  <si>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</si>
  <si>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</si>
  <si>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</si>
  <si>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</si>
  <si>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</si>
  <si>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</si>
  <si>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</si>
  <si>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</si>
  <si>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</si>
  <si>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</si>
  <si>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</si>
  <si>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</si>
  <si>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</si>
  <si>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</si>
  <si>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</si>
  <si>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</si>
  <si>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</si>
  <si>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</si>
  <si>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</si>
  <si>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</si>
  <si>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</si>
  <si>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</si>
  <si>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</si>
  <si>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</si>
  <si>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</si>
  <si>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</si>
  <si>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</si>
  <si>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</si>
  <si>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</si>
  <si>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</si>
  <si>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</si>
  <si>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</si>
  <si>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</si>
  <si>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</si>
  <si>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</si>
  <si>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</si>
  <si>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</si>
  <si>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</si>
  <si>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</si>
  <si>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</si>
  <si>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</si>
  <si>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</si>
  <si>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</si>
  <si>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</si>
  <si>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</si>
  <si>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</si>
  <si>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</si>
  <si>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</si>
  <si>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</si>
  <si>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</si>
  <si>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</si>
  <si>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</si>
  <si>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</si>
  <si>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</si>
  <si>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</si>
  <si>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</si>
  <si>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</si>
  <si>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</si>
  <si>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</si>
  <si>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</si>
  <si>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</si>
  <si>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</si>
  <si>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</si>
  <si>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</si>
  <si>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</si>
  <si>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</si>
  <si>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</si>
  <si>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</si>
  <si>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</si>
  <si>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</si>
  <si>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</si>
  <si>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</si>
  <si>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</si>
  <si>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</si>
  <si>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</si>
  <si>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</si>
  <si>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</si>
  <si>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</si>
  <si>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</si>
  <si>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</si>
  <si>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</si>
  <si>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</si>
  <si>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</si>
  <si>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</si>
  <si>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</si>
  <si>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</si>
  <si>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</si>
  <si>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</si>
  <si>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</si>
  <si>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</si>
  <si>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</si>
  <si>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</si>
  <si>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</si>
  <si>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</si>
  <si>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</si>
  <si>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</si>
  <si>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</si>
  <si>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</si>
  <si>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</si>
  <si>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</si>
  <si>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</si>
  <si>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</si>
  <si>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</si>
  <si>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</si>
  <si>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</si>
  <si>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</si>
  <si>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</si>
  <si>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</si>
  <si>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</si>
  <si>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</si>
  <si>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</si>
  <si>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</si>
  <si>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</si>
  <si>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</si>
  <si>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</si>
  <si>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</si>
  <si>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</si>
  <si>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</si>
  <si>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</si>
  <si>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</si>
  <si>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</si>
  <si>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</si>
  <si>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</si>
  <si>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</si>
  <si>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</si>
  <si>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</si>
  <si>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</si>
  <si>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</si>
  <si>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</si>
  <si>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</si>
  <si>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</si>
  <si>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</si>
  <si>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</si>
  <si>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</si>
  <si>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</si>
  <si>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</si>
  <si>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</si>
  <si>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</si>
  <si>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</si>
  <si>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</si>
  <si>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</si>
  <si>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</si>
  <si>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</si>
  <si>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</si>
  <si>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</si>
  <si>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</si>
  <si>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</si>
  <si>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</si>
  <si>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</si>
  <si>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</si>
  <si>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</si>
  <si>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</si>
  <si>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</si>
  <si>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</si>
  <si>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</si>
  <si>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</si>
  <si>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</si>
  <si>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</si>
  <si>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</si>
  <si>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</si>
  <si>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</si>
  <si>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</si>
  <si>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</si>
  <si>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</si>
  <si>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</si>
  <si>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</si>
  <si>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</si>
  <si>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</si>
  <si>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</si>
  <si>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</si>
  <si>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</si>
  <si>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</si>
  <si>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</si>
  <si>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</si>
  <si>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</si>
  <si>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</si>
  <si>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</si>
  <si>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</si>
  <si>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</si>
  <si>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</si>
  <si>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</si>
  <si>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</si>
  <si>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</si>
  <si>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</si>
  <si>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</si>
  <si>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</si>
  <si>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</si>
  <si>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</si>
  <si>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</si>
  <si>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</si>
  <si>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</si>
  <si>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</si>
  <si>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</si>
  <si>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</si>
  <si>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</si>
  <si>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</si>
  <si>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</si>
  <si>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</si>
  <si>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</si>
  <si>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</si>
  <si>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</si>
  <si>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</si>
  <si>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</si>
  <si>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</si>
  <si>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</si>
  <si>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</si>
  <si>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</si>
  <si>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</si>
  <si>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</si>
  <si>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</si>
  <si>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</si>
  <si>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</si>
  <si>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</si>
  <si>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</si>
  <si>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</si>
  <si>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</si>
  <si>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</si>
  <si>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</si>
  <si>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</si>
  <si>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</si>
  <si>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</si>
  <si>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</si>
  <si>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</si>
  <si>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</si>
  <si>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</si>
  <si>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</si>
  <si>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</si>
  <si>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</si>
  <si>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</si>
  <si>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</si>
  <si>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</si>
  <si>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</si>
  <si>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</si>
  <si>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</si>
  <si>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</si>
  <si>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</si>
  <si>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</si>
  <si>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</si>
  <si>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</si>
  <si>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</si>
  <si>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</si>
  <si>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</si>
  <si>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</si>
  <si>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</si>
  <si>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</si>
  <si>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</si>
  <si>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</si>
  <si>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</si>
  <si>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</si>
  <si>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</si>
  <si>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</si>
  <si>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</si>
  <si>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</si>
  <si>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</si>
  <si>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</si>
  <si>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</si>
  <si>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</si>
  <si>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</si>
  <si>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</si>
  <si>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</si>
  <si>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</si>
  <si>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</si>
  <si>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</si>
  <si>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</si>
  <si>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</si>
  <si>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</si>
  <si>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</si>
  <si>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</si>
  <si>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</si>
  <si>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</si>
  <si>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</si>
  <si>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</si>
  <si>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</si>
  <si>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</si>
  <si>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</si>
  <si>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</si>
  <si>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</si>
  <si>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</si>
  <si>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</si>
  <si>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</si>
  <si>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</si>
  <si>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</si>
  <si>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</si>
  <si>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</si>
  <si>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</si>
  <si>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</si>
  <si>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</si>
  <si>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</si>
  <si>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</si>
  <si>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</si>
  <si>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</si>
  <si>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</si>
  <si>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</si>
  <si>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</si>
  <si>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</si>
  <si>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</si>
  <si>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</si>
  <si>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</si>
  <si>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</si>
  <si>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</si>
  <si>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</si>
  <si>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</si>
  <si>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</si>
  <si>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</si>
  <si>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</si>
  <si>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</si>
  <si>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</si>
  <si>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</si>
  <si>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</si>
  <si>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</si>
  <si>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</si>
  <si>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</si>
  <si>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</si>
  <si>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</si>
  <si>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</si>
  <si>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</si>
  <si>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</si>
  <si>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</si>
  <si>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</si>
  <si>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</si>
  <si>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</si>
  <si>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</si>
  <si>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</si>
  <si>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</si>
  <si>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</si>
  <si>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</si>
  <si>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</si>
  <si>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</si>
  <si>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</si>
  <si>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</si>
  <si>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</si>
  <si>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</si>
  <si>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</si>
  <si>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</si>
  <si>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</si>
  <si>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</si>
  <si>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</si>
  <si>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</si>
  <si>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</si>
  <si>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</si>
  <si>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</si>
  <si>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</si>
  <si>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</si>
  <si>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</si>
  <si>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</si>
  <si>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</si>
  <si>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</si>
  <si>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</si>
  <si>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</si>
  <si>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</si>
  <si>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</si>
  <si>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</si>
  <si>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</si>
  <si>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</si>
  <si>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</si>
  <si>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</si>
  <si>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</si>
  <si>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</si>
  <si>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</si>
  <si>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</si>
  <si>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</si>
  <si>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</si>
  <si>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</si>
  <si>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</si>
  <si>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</si>
  <si>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</si>
  <si>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</si>
  <si>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</si>
  <si>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</si>
  <si>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</si>
  <si>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</si>
  <si>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</si>
  <si>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</si>
  <si>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</si>
  <si>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</si>
  <si>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</si>
  <si>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</si>
  <si>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</si>
  <si>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</si>
  <si>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</si>
  <si>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</si>
  <si>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</si>
  <si>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</si>
  <si>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</si>
  <si>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</si>
  <si>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</si>
  <si>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</si>
  <si>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</si>
  <si>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</si>
  <si>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</si>
  <si>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</si>
  <si>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</si>
  <si>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</si>
  <si>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</si>
  <si>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</si>
  <si>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</si>
  <si>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</si>
  <si>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</si>
  <si>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</si>
  <si>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</si>
  <si>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</si>
  <si>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</si>
  <si>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</si>
  <si>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</si>
  <si>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</si>
  <si>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</si>
  <si>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</si>
  <si>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</si>
  <si>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</si>
  <si>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</si>
  <si>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</si>
  <si>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</si>
  <si>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</si>
  <si>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</si>
  <si>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</si>
  <si>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</si>
  <si>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</si>
  <si>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</si>
  <si>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</si>
  <si>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</si>
  <si>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</si>
  <si>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</si>
  <si>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</si>
  <si>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</si>
  <si>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</si>
  <si>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</si>
  <si>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</si>
  <si>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</si>
  <si>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</si>
  <si>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</si>
  <si>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</si>
  <si>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</si>
  <si>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</si>
  <si>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</si>
  <si>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</si>
  <si>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</si>
  <si>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</si>
  <si>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</si>
  <si>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</si>
  <si>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</si>
  <si>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</si>
  <si>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</si>
  <si>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</si>
  <si>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</si>
  <si>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</si>
  <si>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</si>
  <si>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</si>
  <si>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</si>
  <si>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</si>
  <si>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</si>
  <si>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</si>
  <si>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</si>
  <si>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</si>
  <si>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</si>
  <si>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</si>
  <si>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</si>
  <si>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</si>
  <si>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</si>
  <si>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</si>
  <si>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</si>
  <si>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</si>
  <si>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</si>
  <si>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</si>
  <si>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</si>
  <si>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</si>
  <si>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</si>
  <si>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</si>
  <si>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</si>
  <si>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</si>
  <si>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</si>
  <si>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</si>
  <si>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</si>
  <si>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</si>
  <si>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</si>
  <si>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</si>
  <si>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</si>
  <si>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</si>
  <si>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</si>
  <si>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</si>
  <si>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</si>
  <si>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</si>
  <si>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</si>
  <si>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</si>
  <si>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</si>
  <si>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</si>
  <si>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</si>
  <si>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</si>
  <si>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</si>
  <si>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</si>
  <si>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</si>
  <si>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</si>
  <si>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</si>
  <si>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</si>
  <si>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</si>
  <si>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</si>
  <si>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</si>
  <si>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</si>
  <si>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</si>
  <si>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</si>
  <si>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</si>
  <si>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</si>
  <si>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</si>
  <si>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</si>
  <si>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</si>
  <si>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</si>
  <si>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</si>
  <si>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</si>
  <si>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</si>
  <si>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</si>
  <si>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</si>
  <si>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</si>
  <si>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</si>
  <si>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</si>
  <si>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</si>
  <si>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</si>
  <si>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</si>
  <si>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</si>
  <si>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</si>
  <si>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</si>
  <si>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</si>
  <si>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</si>
  <si>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</si>
  <si>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</si>
  <si>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</si>
  <si>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</si>
  <si>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</si>
  <si>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</si>
  <si>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</si>
  <si>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</si>
  <si>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</si>
  <si>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</si>
  <si>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</si>
  <si>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</si>
  <si>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</si>
  <si>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</si>
  <si>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</si>
  <si>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</si>
  <si>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</si>
  <si>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</si>
  <si>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</si>
  <si>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</si>
  <si>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</si>
  <si>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</si>
  <si>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</si>
  <si>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</si>
  <si>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</si>
  <si>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</si>
  <si>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</si>
  <si>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</si>
  <si>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</si>
  <si>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</si>
  <si>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</si>
  <si>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</si>
  <si>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</si>
  <si>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</si>
  <si>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</si>
  <si>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</si>
  <si>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</si>
  <si>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</si>
  <si>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</si>
  <si>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</si>
  <si>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</si>
  <si>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</si>
  <si>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</si>
  <si>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</si>
  <si>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</si>
  <si>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</si>
  <si>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</si>
  <si>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</si>
  <si>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</si>
  <si>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</si>
  <si>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</si>
  <si>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</si>
  <si>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</si>
  <si>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</si>
  <si>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</si>
  <si>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</si>
  <si>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</si>
  <si>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</si>
  <si>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</si>
  <si>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</si>
  <si>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</si>
  <si>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</si>
  <si>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</si>
  <si>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</si>
  <si>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</si>
  <si>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</si>
  <si>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</si>
  <si>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</si>
  <si>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</si>
  <si>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</si>
  <si>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</si>
  <si>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</si>
  <si>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</si>
  <si>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</si>
  <si>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</si>
  <si>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</si>
  <si>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</si>
  <si>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</si>
  <si>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</si>
  <si>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</si>
  <si>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</si>
  <si>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</si>
  <si>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</si>
  <si>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</si>
  <si>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</si>
  <si>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</si>
  <si>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</si>
  <si>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</si>
  <si>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</si>
  <si>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</si>
  <si>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</si>
  <si>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</si>
  <si>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</si>
  <si>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</si>
  <si>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</si>
  <si>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</si>
  <si>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</si>
  <si>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</si>
  <si>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</si>
  <si>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</si>
  <si>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</si>
  <si>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</si>
  <si>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</si>
  <si>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</si>
  <si>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</si>
  <si>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</si>
  <si>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</si>
  <si>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</si>
  <si>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</si>
  <si>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</si>
  <si>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</si>
  <si>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</si>
  <si>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</si>
  <si>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</si>
  <si>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</si>
  <si>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</si>
  <si>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</si>
  <si>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</si>
  <si>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</si>
  <si>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</si>
  <si>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</si>
  <si>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</si>
  <si>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</si>
  <si>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</si>
  <si>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</si>
  <si>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</si>
  <si>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</si>
  <si>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</si>
  <si>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</si>
  <si>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</si>
  <si>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</si>
  <si>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</si>
  <si>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</si>
  <si>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</si>
  <si>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</si>
  <si>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</si>
  <si>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</si>
  <si>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</si>
  <si>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</si>
  <si>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</si>
  <si>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</si>
  <si>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</si>
  <si>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</si>
  <si>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</si>
  <si>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</si>
  <si>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</si>
  <si>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</si>
  <si>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</si>
  <si>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</si>
  <si>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</si>
  <si>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</si>
  <si>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</si>
  <si>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</si>
  <si>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</si>
  <si>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</si>
  <si>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</si>
  <si>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</si>
  <si>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</si>
  <si>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</si>
  <si>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</si>
  <si>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</si>
  <si>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</si>
  <si>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</si>
  <si>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</si>
  <si>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</si>
  <si>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</si>
  <si>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</si>
  <si>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</si>
  <si>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</si>
  <si>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</si>
  <si>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</si>
  <si>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</si>
  <si>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</si>
  <si>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</si>
  <si>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</si>
  <si>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</si>
  <si>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</si>
  <si>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</si>
  <si>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</si>
  <si>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</si>
  <si>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</si>
  <si>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</si>
  <si>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</si>
  <si>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</si>
  <si>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</si>
  <si>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</si>
  <si>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</si>
  <si>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</si>
  <si>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</si>
  <si>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</si>
  <si>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</si>
  <si>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</si>
  <si>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</si>
  <si>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</si>
  <si>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</si>
  <si>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</si>
  <si>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</si>
  <si>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</si>
  <si>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</si>
  <si>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</si>
  <si>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</si>
  <si>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</si>
  <si>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</si>
  <si>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</si>
  <si>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</si>
  <si>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</si>
  <si>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</si>
  <si>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</si>
  <si>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</si>
  <si>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</si>
  <si>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</si>
  <si>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</si>
  <si>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</si>
  <si>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</si>
  <si>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</si>
  <si>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</si>
  <si>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</si>
  <si>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</si>
  <si>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</si>
  <si>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</si>
  <si>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</si>
  <si>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</si>
  <si>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</si>
  <si>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</si>
  <si>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</si>
  <si>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</si>
  <si>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</si>
  <si>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</si>
  <si>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</si>
  <si>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</si>
  <si>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</si>
  <si>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</si>
  <si>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</si>
  <si>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</si>
  <si>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</si>
  <si>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</si>
  <si>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</si>
  <si>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</si>
  <si>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</si>
  <si>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</si>
  <si>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</si>
  <si>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</si>
  <si>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</si>
  <si>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</si>
  <si>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</si>
  <si>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</si>
  <si>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</si>
  <si>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</si>
  <si>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</si>
  <si>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</si>
  <si>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</si>
  <si>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</si>
  <si>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</si>
  <si>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</si>
  <si>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</si>
  <si>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</si>
  <si>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</si>
  <si>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</si>
  <si>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</si>
  <si>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</si>
  <si>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</si>
  <si>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</si>
  <si>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</si>
  <si>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</si>
  <si>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</si>
  <si>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</si>
  <si>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</si>
  <si>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</si>
  <si>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</si>
  <si>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</si>
  <si>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</si>
  <si>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</si>
  <si>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</si>
  <si>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</si>
  <si>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</si>
  <si>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</si>
  <si>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</si>
  <si>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</si>
  <si>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</si>
  <si>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</si>
  <si>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</si>
  <si>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</si>
  <si>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</si>
  <si>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</si>
  <si>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</si>
  <si>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</si>
  <si>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</si>
  <si>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</si>
  <si>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</si>
  <si>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</si>
  <si>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</si>
  <si>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</si>
  <si>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</si>
  <si>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</si>
  <si>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</si>
  <si>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</si>
  <si>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</si>
  <si>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</si>
  <si>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</si>
  <si>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</si>
  <si>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</si>
  <si>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</si>
  <si>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</si>
  <si>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</si>
  <si>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</si>
  <si>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</si>
  <si>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</si>
  <si>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</si>
  <si>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</si>
  <si>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</si>
  <si>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</si>
  <si>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</si>
  <si>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</si>
  <si>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</si>
  <si>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</si>
  <si>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</si>
  <si>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</si>
  <si>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</si>
  <si>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</si>
  <si>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</si>
  <si>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</si>
  <si>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</si>
  <si>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</si>
  <si>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</si>
  <si>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</si>
  <si>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</si>
  <si>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</si>
  <si>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</si>
  <si>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</si>
  <si>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</si>
  <si>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</si>
  <si>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</si>
  <si>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</si>
  <si>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</si>
  <si>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</si>
  <si>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</si>
  <si>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</si>
  <si>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</si>
  <si>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</si>
  <si>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</si>
  <si>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</si>
  <si>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</si>
  <si>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</si>
  <si>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</si>
  <si>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</si>
  <si>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</si>
  <si>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</si>
  <si>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</si>
  <si>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</si>
  <si>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</si>
  <si>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</si>
  <si>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</si>
  <si>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</si>
  <si>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</si>
  <si>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</si>
  <si>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</si>
  <si>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</si>
  <si>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</si>
  <si>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</si>
  <si>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</si>
  <si>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</si>
  <si>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</si>
  <si>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</si>
  <si>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</si>
  <si>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</si>
  <si>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</si>
  <si>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</si>
  <si>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</si>
  <si>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</si>
  <si>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</si>
  <si>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</si>
  <si>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</si>
  <si>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</si>
  <si>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</si>
  <si>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</si>
  <si>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</si>
  <si>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</si>
  <si>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</si>
  <si>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</si>
  <si>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</si>
  <si>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</si>
  <si>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</si>
  <si>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</si>
  <si>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</si>
  <si>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</si>
  <si>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</si>
  <si>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</si>
  <si>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</si>
  <si>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</si>
  <si>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</si>
  <si>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</si>
  <si>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</si>
  <si>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</si>
  <si>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</si>
  <si>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</si>
  <si>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</si>
  <si>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</si>
  <si>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</si>
  <si>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</si>
  <si>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</si>
  <si>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</si>
  <si>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</si>
  <si>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</si>
  <si>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</si>
  <si>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</si>
  <si>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</si>
  <si>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</si>
  <si>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</si>
  <si>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</si>
  <si>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</si>
  <si>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</si>
  <si>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</si>
  <si>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</si>
  <si>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</si>
  <si>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</si>
  <si>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</si>
  <si>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</si>
  <si>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</si>
  <si>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</si>
  <si>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</si>
  <si>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</si>
  <si>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</si>
  <si>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</si>
  <si>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</si>
  <si>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</si>
  <si>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</si>
  <si>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</si>
  <si>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</si>
  <si>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</si>
  <si>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</si>
  <si>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</si>
  <si>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</si>
  <si>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</si>
  <si>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</si>
  <si>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</si>
  <si>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</si>
  <si>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</si>
  <si>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</si>
  <si>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</si>
  <si>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</si>
  <si>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</si>
  <si>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</si>
  <si>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</si>
  <si>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</si>
  <si>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</si>
  <si>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</si>
  <si>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</si>
  <si>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</si>
  <si>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</si>
  <si>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</si>
  <si>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</si>
  <si>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</si>
  <si>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</si>
  <si>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</si>
  <si>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</si>
  <si>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</si>
  <si>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</si>
  <si>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</si>
  <si>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</si>
  <si>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</si>
  <si>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</si>
  <si>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</si>
  <si>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</si>
  <si>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</si>
  <si>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</si>
  <si>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</si>
  <si>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</si>
  <si>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</si>
  <si>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</si>
  <si>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</si>
  <si>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</si>
  <si>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</si>
  <si>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</si>
  <si>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</si>
  <si>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</si>
  <si>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</si>
  <si>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</si>
  <si>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</si>
  <si>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</si>
  <si>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</si>
  <si>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</si>
  <si>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</si>
  <si>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</si>
  <si>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</si>
  <si>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</si>
  <si>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</si>
  <si>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</si>
  <si>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</si>
  <si>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</si>
  <si>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</si>
  <si>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</si>
  <si>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</si>
  <si>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</si>
  <si>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</si>
  <si>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</si>
  <si>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</si>
  <si>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</si>
  <si>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</si>
  <si>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</si>
  <si>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</si>
  <si>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</si>
  <si>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</si>
  <si>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</si>
  <si>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</si>
  <si>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</si>
  <si>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</si>
  <si>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</si>
  <si>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</si>
  <si>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</si>
  <si>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</si>
  <si>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</si>
  <si>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</si>
  <si>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</si>
  <si>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</si>
  <si>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</si>
  <si>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</si>
  <si>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</si>
  <si>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</si>
  <si>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</si>
  <si>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</si>
  <si>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</si>
  <si>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</si>
  <si>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</si>
  <si>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</si>
  <si>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</si>
  <si>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</si>
  <si>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</si>
  <si>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</si>
  <si>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</si>
  <si>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</si>
  <si>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</si>
  <si>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</si>
  <si>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</si>
  <si>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</si>
  <si>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</si>
  <si>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</si>
  <si>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</si>
  <si>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</si>
  <si>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</si>
  <si>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</si>
  <si>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</si>
  <si>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</si>
  <si>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</si>
  <si>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</si>
  <si>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</si>
  <si>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</si>
  <si>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</si>
  <si>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</si>
  <si>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</si>
  <si>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</si>
  <si>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</si>
  <si>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</si>
  <si>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</si>
  <si>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</si>
  <si>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</si>
  <si>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</si>
  <si>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</si>
  <si>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</si>
  <si>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</si>
  <si>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</si>
  <si>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</si>
  <si>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</si>
  <si>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</si>
  <si>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</si>
  <si>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</si>
  <si>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</si>
  <si>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</si>
  <si>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</si>
  <si>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</si>
  <si>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</si>
  <si>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</si>
  <si>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</si>
  <si>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</si>
  <si>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</si>
  <si>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</si>
  <si>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</si>
  <si>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</si>
  <si>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</si>
  <si>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</si>
  <si>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</si>
  <si>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</si>
  <si>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</si>
  <si>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</si>
  <si>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</si>
  <si>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</si>
  <si>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</si>
  <si>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</si>
  <si>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</si>
  <si>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</si>
  <si>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</si>
  <si>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</si>
  <si>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</si>
  <si>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</si>
  <si>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</si>
  <si>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</si>
  <si>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</si>
  <si>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</si>
  <si>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</si>
  <si>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</si>
  <si>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</si>
  <si>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</si>
  <si>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</si>
  <si>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</si>
  <si>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</si>
  <si>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</si>
  <si>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</si>
  <si>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</si>
  <si>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</si>
  <si>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</si>
  <si>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</si>
  <si>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</si>
  <si>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</si>
  <si>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</si>
  <si>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</si>
  <si>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</si>
  <si>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</si>
  <si>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</si>
  <si>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</si>
  <si>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</si>
  <si>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</si>
  <si>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</si>
  <si>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</si>
  <si>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</si>
  <si>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</si>
  <si>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</si>
  <si>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</si>
  <si>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</si>
  <si>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</si>
  <si>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</si>
  <si>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</si>
  <si>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</si>
  <si>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</si>
  <si>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</si>
  <si>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</si>
  <si>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</si>
  <si>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</si>
  <si>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</si>
  <si>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</si>
  <si>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</si>
  <si>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</si>
  <si>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</si>
  <si>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</si>
  <si>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</si>
  <si>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</si>
  <si>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</si>
  <si>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</si>
  <si>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</si>
  <si>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</si>
  <si>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</si>
  <si>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</si>
  <si>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</si>
  <si>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</si>
  <si>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</si>
  <si>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</si>
  <si>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</si>
  <si>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</si>
  <si>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</si>
  <si>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</si>
  <si>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</si>
  <si>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</si>
  <si>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</si>
  <si>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</si>
  <si>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</si>
  <si>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</si>
  <si>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</si>
  <si>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</si>
  <si>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</si>
  <si>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</si>
  <si>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</si>
  <si>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</si>
  <si>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</si>
  <si>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</si>
  <si>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</si>
  <si>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</si>
  <si>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</si>
  <si>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</si>
  <si>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</si>
  <si>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</si>
  <si>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</si>
  <si>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</si>
  <si>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</si>
  <si>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</si>
  <si>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</si>
  <si>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</si>
  <si>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</si>
  <si>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</si>
  <si>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</si>
  <si>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</si>
  <si>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</si>
  <si>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</si>
  <si>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</si>
  <si>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</si>
  <si>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</si>
  <si>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</si>
  <si>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</si>
  <si>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</si>
  <si>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</si>
  <si>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</si>
  <si>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</si>
  <si>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</si>
  <si>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</si>
  <si>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</si>
  <si>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</si>
  <si>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</si>
  <si>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</si>
  <si>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</si>
  <si>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</si>
  <si>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</si>
  <si>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</si>
  <si>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</si>
  <si>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</si>
  <si>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</si>
  <si>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</si>
  <si>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</si>
  <si>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</si>
  <si>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</si>
  <si>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</si>
  <si>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</si>
  <si>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</si>
  <si>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</si>
  <si>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</si>
  <si>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</si>
  <si>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</si>
  <si>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</si>
  <si>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</si>
  <si>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</si>
  <si>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</si>
  <si>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</si>
  <si>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</si>
  <si>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</si>
  <si>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</si>
  <si>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</si>
  <si>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</si>
  <si>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</si>
  <si>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</si>
  <si>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</si>
  <si>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</si>
  <si>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</si>
  <si>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</si>
  <si>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</si>
  <si>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</si>
  <si>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</si>
  <si>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</si>
  <si>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</si>
  <si>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</si>
  <si>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</si>
  <si>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</si>
  <si>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</si>
  <si>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</si>
  <si>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</si>
  <si>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</si>
  <si>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</si>
  <si>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</si>
  <si>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</si>
  <si>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</si>
  <si>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</si>
  <si>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</si>
  <si>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</si>
  <si>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</si>
  <si>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</si>
  <si>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</si>
  <si>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</si>
  <si>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</si>
  <si>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</si>
  <si>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</si>
  <si>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</si>
  <si>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</si>
  <si>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</si>
  <si>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</si>
  <si>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</si>
  <si>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</si>
  <si>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</si>
  <si>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</si>
  <si>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</si>
  <si>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</si>
  <si>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</si>
  <si>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</si>
  <si>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</si>
  <si>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</si>
  <si>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</si>
  <si>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</si>
  <si>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</si>
  <si>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</si>
  <si>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</si>
  <si>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</si>
  <si>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</si>
  <si>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</si>
  <si>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</si>
  <si>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</si>
  <si>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</si>
  <si>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</si>
  <si>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</si>
  <si>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</si>
  <si>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</si>
  <si>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</si>
  <si>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</si>
  <si>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</si>
  <si>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</si>
  <si>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</si>
  <si>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</si>
  <si>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</si>
  <si>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</si>
  <si>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</si>
  <si>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</si>
  <si>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</si>
  <si>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</si>
  <si>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</si>
  <si>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</si>
  <si>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</si>
  <si>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</si>
  <si>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</si>
  <si>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</si>
  <si>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</si>
  <si>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</si>
  <si>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</si>
  <si>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</si>
  <si>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</si>
  <si>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</si>
  <si>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</si>
  <si>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</si>
  <si>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</si>
  <si>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</si>
  <si>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</si>
  <si>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</si>
  <si>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</si>
  <si>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</si>
  <si>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</si>
  <si>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</si>
  <si>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</si>
  <si>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</si>
  <si>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</si>
  <si>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</si>
  <si>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</si>
  <si>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</si>
  <si>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</si>
  <si>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</si>
  <si>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</si>
  <si>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</si>
  <si>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</si>
  <si>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</si>
  <si>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</si>
  <si>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</si>
  <si>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</si>
  <si>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</si>
  <si>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</si>
  <si>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</si>
  <si>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</si>
  <si>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</si>
  <si>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</si>
  <si>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</si>
  <si>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</si>
  <si>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</si>
  <si>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</si>
  <si>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</si>
  <si>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</si>
  <si>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</si>
  <si>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</si>
  <si>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</si>
  <si>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</si>
  <si>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</si>
  <si>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</si>
  <si>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</si>
  <si>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</si>
  <si>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</si>
  <si>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</si>
  <si>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</si>
  <si>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</si>
  <si>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</si>
  <si>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</si>
  <si>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</si>
  <si>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</si>
  <si>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</si>
  <si>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</si>
  <si>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</si>
  <si>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</si>
  <si>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</si>
  <si>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</si>
  <si>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</si>
  <si>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</si>
  <si>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</si>
  <si>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</si>
  <si>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</si>
  <si>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</si>
  <si>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</si>
  <si>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</si>
  <si>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</si>
  <si>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</si>
  <si>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</si>
  <si>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</si>
  <si>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</si>
  <si>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</si>
  <si>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</si>
  <si>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</si>
  <si>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</si>
  <si>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</si>
  <si>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</si>
  <si>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</si>
  <si>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</si>
  <si>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</si>
  <si>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</si>
  <si>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</si>
  <si>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</si>
  <si>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</si>
  <si>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</si>
  <si>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</si>
  <si>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</si>
  <si>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</si>
  <si>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</si>
  <si>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</si>
  <si>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</si>
  <si>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</si>
  <si>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</si>
  <si>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</si>
  <si>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</si>
  <si>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</si>
  <si>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</si>
  <si>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</si>
  <si>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</si>
  <si>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</si>
  <si>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</si>
  <si>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</si>
  <si>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</si>
  <si>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</si>
  <si>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</si>
  <si>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</si>
  <si>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</si>
  <si>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</si>
  <si>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</si>
  <si>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</si>
  <si>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</si>
  <si>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</si>
  <si>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</si>
  <si>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</si>
  <si>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</si>
  <si>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</si>
  <si>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</si>
  <si>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</si>
  <si>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</si>
  <si>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</si>
  <si>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</si>
  <si>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</si>
  <si>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</si>
  <si>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</si>
  <si>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</si>
  <si>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</si>
  <si>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</si>
  <si>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</si>
  <si>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</si>
  <si>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</si>
  <si>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</si>
  <si>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</si>
  <si>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</si>
  <si>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</si>
  <si>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</si>
  <si>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</si>
  <si>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</si>
  <si>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</si>
  <si>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</si>
  <si>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</si>
  <si>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</si>
  <si>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</si>
  <si>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</si>
  <si>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</si>
  <si>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</si>
  <si>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</si>
  <si>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</si>
  <si>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</si>
  <si>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</si>
  <si>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</si>
  <si>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</si>
  <si>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</si>
  <si>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</si>
  <si>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</si>
  <si>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</si>
  <si>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</si>
  <si>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</si>
  <si>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</si>
  <si>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</si>
  <si>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</si>
  <si>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</si>
  <si>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</si>
  <si>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</si>
  <si>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</si>
  <si>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</si>
  <si>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</si>
  <si>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</si>
  <si>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</si>
  <si>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</si>
  <si>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</si>
  <si>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</si>
  <si>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</si>
  <si>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</si>
  <si>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</si>
  <si>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</si>
  <si>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</si>
  <si>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</si>
  <si>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</si>
  <si>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</si>
  <si>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</si>
  <si>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</si>
  <si>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</si>
  <si>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</si>
  <si>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</si>
  <si>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</si>
  <si>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</si>
  <si>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</si>
  <si>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</si>
  <si>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</si>
  <si>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</si>
  <si>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</si>
  <si>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</si>
  <si>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</si>
  <si>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</si>
  <si>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</si>
  <si>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</si>
  <si>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</si>
  <si>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</si>
  <si>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</si>
  <si>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</si>
  <si>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</si>
  <si>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</si>
  <si>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</si>
  <si>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</si>
  <si>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</si>
  <si>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</si>
  <si>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</si>
  <si>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</si>
  <si>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</si>
  <si>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</si>
  <si>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</si>
  <si>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</si>
  <si>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</si>
  <si>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</si>
  <si>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</si>
  <si>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</si>
  <si>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</si>
  <si>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</si>
  <si>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</si>
  <si>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</si>
  <si>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</si>
  <si>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</si>
  <si>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</si>
  <si>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</si>
  <si>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</si>
  <si>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</si>
  <si>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</si>
  <si>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</si>
  <si>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</si>
  <si>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</si>
  <si>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</si>
  <si>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</si>
  <si>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</si>
  <si>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</si>
  <si>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</si>
  <si>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</si>
  <si>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</si>
  <si>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</si>
  <si>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</si>
  <si>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</si>
  <si>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</si>
  <si>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</si>
  <si>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</si>
  <si>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</si>
  <si>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</si>
  <si>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</si>
  <si>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</si>
  <si>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</si>
  <si>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</si>
  <si>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</si>
  <si>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</si>
  <si>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</si>
  <si>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</si>
  <si>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</si>
  <si>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</si>
  <si>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</si>
  <si>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</si>
  <si>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</si>
  <si>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</si>
  <si>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</si>
  <si>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</si>
  <si>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</si>
  <si>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</si>
  <si>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</si>
  <si>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</si>
  <si>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</si>
  <si>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</si>
  <si>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</si>
  <si>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</si>
  <si>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</si>
  <si>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</si>
  <si>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</si>
  <si>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</si>
  <si>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</si>
  <si>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</si>
  <si>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</si>
  <si>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</si>
  <si>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</si>
  <si>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</si>
  <si>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</si>
  <si>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</si>
  <si>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</si>
  <si>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</si>
  <si>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</si>
  <si>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</si>
  <si>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</si>
  <si>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</si>
  <si>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</si>
  <si>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</si>
  <si>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</si>
  <si>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</si>
  <si>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</si>
  <si>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</si>
  <si>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</si>
  <si>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</si>
  <si>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</si>
  <si>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</si>
  <si>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</si>
  <si>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</si>
  <si>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</si>
  <si>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</si>
  <si>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</si>
  <si>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</si>
  <si>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</si>
  <si>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</si>
  <si>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</si>
  <si>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</si>
  <si>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</si>
  <si>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</si>
  <si>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</si>
  <si>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</si>
  <si>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</si>
  <si>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</si>
  <si>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</si>
  <si>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</si>
  <si>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</si>
  <si>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</si>
  <si>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</si>
  <si>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</si>
  <si>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</si>
  <si>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</si>
  <si>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</si>
  <si>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</si>
  <si>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</si>
  <si>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</si>
  <si>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</si>
  <si>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</si>
  <si>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</si>
  <si>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</si>
  <si>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</si>
  <si>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</si>
  <si>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</si>
  <si>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</si>
  <si>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</si>
  <si>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</si>
  <si>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</si>
  <si>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</si>
  <si>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</si>
  <si>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</si>
  <si>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</si>
  <si>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</si>
  <si>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</si>
  <si>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</si>
  <si>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</si>
  <si>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</si>
  <si>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</si>
  <si>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</si>
  <si>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</si>
  <si>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</si>
  <si>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</si>
  <si>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</si>
  <si>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</si>
  <si>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</si>
  <si>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</si>
  <si>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</si>
  <si>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</si>
  <si>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</si>
  <si>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</si>
  <si>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</si>
  <si>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</si>
  <si>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</si>
  <si>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</si>
  <si>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</si>
  <si>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</si>
  <si>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</si>
  <si>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</si>
  <si>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</si>
  <si>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</si>
  <si>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</si>
  <si>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</si>
  <si>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</si>
  <si>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</si>
  <si>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</si>
  <si>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</si>
  <si>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</si>
  <si>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</si>
  <si>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</si>
  <si>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</si>
  <si>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</si>
  <si>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</si>
  <si>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</si>
  <si>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</si>
  <si>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</si>
  <si>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</si>
  <si>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</si>
  <si>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</si>
  <si>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</si>
  <si>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</si>
  <si>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</si>
  <si>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</si>
  <si>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</si>
  <si>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</si>
  <si>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</si>
  <si>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</si>
  <si>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</si>
  <si>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</si>
  <si>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</si>
  <si>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</si>
  <si>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</si>
  <si>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</si>
  <si>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</si>
  <si>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</si>
  <si>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</si>
  <si>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</si>
  <si>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</si>
  <si>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</si>
  <si>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</si>
  <si>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</si>
  <si>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</si>
  <si>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</si>
  <si>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</si>
  <si>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</si>
  <si>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</si>
  <si>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</si>
  <si>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</si>
  <si>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</si>
  <si>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</si>
  <si>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</si>
  <si>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</si>
  <si>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</si>
  <si>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</si>
  <si>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</si>
  <si>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</si>
  <si>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</si>
  <si>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</si>
  <si>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</si>
  <si>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</si>
  <si>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</si>
  <si>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</si>
  <si>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</si>
  <si>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</si>
  <si>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</si>
  <si>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</si>
  <si>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</si>
  <si>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</si>
  <si>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</si>
  <si>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</si>
  <si>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</si>
  <si>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</si>
  <si>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</si>
  <si>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</si>
  <si>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</si>
  <si>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</si>
  <si>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</si>
  <si>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</si>
  <si>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</si>
  <si>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</si>
  <si>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</si>
  <si>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</si>
  <si>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</si>
  <si>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</si>
  <si>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</si>
  <si>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</si>
  <si>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</si>
  <si>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</si>
  <si>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</si>
  <si>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</si>
  <si>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</si>
  <si>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</si>
  <si>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</si>
  <si>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</si>
  <si>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</si>
  <si>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</si>
  <si>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</si>
  <si>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</si>
  <si>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</si>
  <si>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</si>
  <si>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</si>
  <si>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</si>
  <si>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</si>
  <si>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</si>
  <si>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</si>
  <si>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</si>
  <si>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</si>
  <si>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</si>
  <si>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</si>
  <si>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</si>
  <si>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</si>
  <si>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</si>
  <si>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</si>
  <si>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</si>
  <si>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</si>
  <si>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</si>
  <si>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</si>
  <si>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</si>
  <si>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</si>
  <si>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</si>
  <si>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</si>
  <si>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</si>
  <si>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</si>
  <si>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</si>
  <si>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</si>
  <si>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</si>
  <si>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</si>
  <si>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</si>
  <si>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</si>
  <si>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</si>
  <si>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</si>
  <si>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</si>
  <si>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</si>
  <si>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</si>
  <si>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</si>
  <si>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</si>
  <si>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</si>
  <si>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</si>
  <si>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</si>
  <si>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</si>
  <si>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</si>
  <si>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</si>
  <si>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</si>
  <si>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</si>
  <si>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</si>
  <si>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</si>
  <si>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</si>
  <si>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</si>
  <si>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</si>
  <si>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</si>
  <si>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</si>
  <si>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</si>
  <si>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</si>
  <si>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</si>
  <si>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</si>
  <si>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</si>
  <si>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</si>
  <si>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</si>
  <si>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</si>
  <si>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</si>
  <si>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</si>
  <si>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</si>
  <si>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</si>
  <si>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</si>
  <si>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</si>
  <si>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</si>
  <si>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</si>
  <si>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</si>
  <si>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</si>
  <si>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</si>
  <si>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</si>
  <si>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</si>
  <si>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</si>
  <si>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</si>
  <si>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</si>
  <si>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</si>
  <si>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</si>
  <si>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</si>
  <si>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</si>
  <si>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</si>
  <si>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</si>
  <si>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</si>
  <si>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</si>
  <si>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</si>
  <si>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</si>
  <si>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</si>
  <si>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</si>
  <si>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</si>
  <si>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</si>
  <si>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</si>
  <si>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</si>
  <si>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</si>
  <si>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</si>
  <si>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</si>
  <si>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</si>
  <si>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</si>
  <si>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</si>
  <si>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</si>
  <si>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</si>
  <si>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</si>
  <si>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</si>
  <si>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</si>
  <si>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</si>
  <si>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</si>
  <si>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</si>
  <si>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</si>
  <si>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</si>
  <si>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</si>
  <si>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</si>
  <si>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</si>
  <si>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</si>
  <si>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</si>
  <si>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</si>
  <si>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</si>
  <si>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</si>
  <si>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</si>
  <si>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</si>
  <si>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</si>
  <si>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</si>
  <si>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</si>
  <si>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</si>
  <si>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</si>
  <si>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</si>
  <si>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</si>
  <si>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</si>
  <si>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</si>
  <si>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</si>
  <si>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</si>
  <si>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</si>
  <si>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</si>
  <si>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</si>
  <si>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</si>
  <si>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</si>
  <si>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</si>
  <si>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</si>
  <si>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</si>
  <si>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</si>
  <si>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</si>
  <si>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</si>
  <si>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</si>
  <si>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</si>
  <si>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</si>
  <si>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</si>
  <si>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</si>
  <si>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</si>
  <si>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</si>
  <si>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</si>
  <si>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</si>
  <si>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</si>
  <si>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</si>
  <si>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</si>
  <si>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</si>
  <si>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</si>
  <si>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</si>
  <si>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</si>
  <si>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</si>
  <si>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</si>
  <si>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</si>
  <si>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</si>
  <si>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</si>
  <si>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</si>
  <si>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</si>
  <si>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</si>
  <si>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</si>
  <si>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</si>
  <si>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</si>
  <si>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</si>
  <si>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</si>
  <si>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</si>
  <si>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</si>
  <si>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</si>
  <si>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</si>
  <si>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</si>
  <si>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</si>
  <si>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</si>
  <si>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</si>
  <si>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</si>
  <si>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</si>
  <si>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</si>
  <si>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</si>
  <si>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</si>
  <si>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</si>
  <si>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</si>
  <si>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</si>
  <si>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</si>
  <si>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</si>
  <si>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</si>
  <si>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</si>
  <si>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</si>
  <si>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</si>
  <si>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</si>
  <si>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</si>
  <si>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</si>
  <si>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</si>
  <si>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</si>
  <si>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</si>
  <si>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</si>
  <si>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</si>
  <si>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</si>
  <si>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</si>
  <si>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</si>
  <si>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</si>
  <si>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</si>
  <si>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</si>
  <si>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</si>
  <si>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</si>
  <si>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</si>
  <si>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</si>
  <si>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</si>
  <si>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</si>
  <si>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</si>
  <si>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</si>
  <si>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</si>
  <si>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</si>
  <si>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</si>
  <si>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</si>
  <si>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</si>
  <si>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</si>
  <si>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</si>
  <si>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</si>
  <si>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</si>
  <si>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</si>
  <si>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</si>
  <si>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</si>
  <si>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</si>
  <si>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</si>
  <si>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</si>
  <si>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</si>
  <si>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</si>
  <si>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</si>
  <si>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</si>
  <si>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</si>
  <si>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</si>
  <si>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</si>
  <si>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</si>
  <si>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</si>
  <si>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</si>
  <si>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</si>
  <si>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</si>
  <si>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</si>
  <si>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</si>
  <si>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</si>
  <si>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</si>
  <si>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</si>
  <si>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</si>
  <si>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</si>
  <si>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</si>
  <si>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</si>
  <si>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</si>
  <si>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</si>
  <si>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</si>
  <si>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</si>
  <si>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</si>
  <si>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</si>
  <si>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</si>
  <si>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</si>
  <si>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</si>
  <si>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</si>
  <si>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</si>
  <si>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</si>
  <si>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</si>
  <si>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</si>
  <si>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</si>
  <si>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</si>
  <si>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</si>
  <si>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</si>
  <si>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</si>
  <si>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</si>
  <si>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</si>
  <si>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</si>
  <si>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</si>
  <si>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</si>
  <si>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</si>
  <si>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</si>
  <si>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</si>
  <si>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</si>
  <si>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</si>
  <si>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</si>
  <si>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</si>
  <si>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</si>
  <si>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</si>
  <si>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</si>
  <si>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</si>
  <si>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</si>
  <si>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</si>
  <si>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</si>
  <si>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</si>
  <si>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</si>
  <si>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</si>
  <si>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</si>
  <si>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</si>
  <si>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</si>
  <si>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</si>
  <si>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</si>
  <si>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</si>
  <si>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</si>
  <si>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</si>
  <si>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</si>
  <si>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</si>
  <si>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</si>
  <si>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</si>
  <si>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</si>
  <si>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</si>
  <si>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</si>
  <si>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</si>
  <si>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</si>
  <si>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</si>
  <si>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</si>
  <si>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</si>
  <si>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</si>
  <si>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</si>
  <si>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</si>
  <si>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</si>
  <si>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</si>
  <si>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</si>
  <si>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</si>
  <si>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</si>
  <si>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</si>
  <si>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</si>
  <si>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</si>
  <si>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</si>
  <si>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</si>
  <si>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</si>
  <si>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</si>
  <si>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</si>
  <si>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</si>
  <si>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</si>
  <si>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</si>
  <si>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</si>
  <si>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</si>
  <si>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</si>
  <si>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</si>
  <si>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</si>
  <si>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</si>
  <si>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</si>
  <si>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</si>
  <si>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</si>
  <si>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</si>
  <si>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</si>
  <si>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</si>
  <si>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</si>
  <si>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</si>
  <si>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</si>
  <si>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</si>
  <si>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</si>
  <si>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</si>
  <si>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</si>
  <si>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</si>
  <si>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</si>
  <si>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</si>
  <si>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</si>
  <si>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</si>
  <si>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</si>
  <si>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</si>
  <si>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</si>
  <si>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</si>
  <si>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</si>
  <si>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</si>
  <si>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</si>
  <si>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</si>
  <si>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</si>
  <si>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</si>
  <si>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</si>
  <si>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</si>
  <si>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</si>
  <si>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</si>
  <si>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</si>
  <si>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</si>
  <si>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</si>
  <si>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</si>
  <si>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</si>
  <si>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</si>
  <si>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</si>
  <si>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</si>
  <si>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</si>
  <si>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</si>
  <si>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</si>
  <si>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</si>
  <si>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</si>
  <si>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</si>
  <si>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</si>
  <si>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</si>
  <si>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</si>
  <si>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</si>
  <si>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</si>
  <si>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</si>
  <si>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</si>
  <si>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</si>
  <si>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</si>
  <si>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</si>
  <si>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</si>
  <si>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</si>
  <si>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</si>
  <si>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</si>
  <si>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</si>
  <si>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</si>
  <si>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</si>
  <si>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</si>
  <si>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</si>
  <si>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</si>
  <si>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</si>
  <si>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</si>
  <si>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</si>
  <si>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</si>
  <si>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</si>
  <si>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</si>
  <si>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</si>
  <si>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</si>
  <si>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</si>
  <si>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</si>
  <si>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</si>
  <si>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</si>
  <si>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</si>
  <si>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</si>
  <si>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</si>
  <si>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</si>
  <si>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</si>
  <si>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</si>
  <si>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</si>
  <si>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</si>
  <si>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</si>
  <si>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</si>
  <si>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</si>
  <si>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</si>
  <si>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</si>
  <si>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</si>
  <si>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</si>
  <si>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</si>
  <si>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</si>
  <si>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</si>
  <si>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</si>
  <si>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</si>
  <si>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</si>
  <si>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</si>
  <si>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</si>
  <si>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</si>
  <si>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</si>
  <si>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</si>
  <si>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</si>
  <si>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</si>
  <si>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</si>
  <si>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</si>
  <si>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</si>
  <si>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</si>
  <si>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</si>
  <si>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</si>
  <si>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</si>
  <si>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</si>
  <si>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</si>
  <si>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</si>
  <si>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</si>
  <si>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</si>
  <si>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</si>
  <si>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</si>
  <si>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</si>
  <si>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</si>
  <si>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</si>
  <si>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</si>
  <si>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</si>
  <si>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</si>
  <si>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</si>
  <si>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</si>
  <si>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</si>
  <si>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</si>
  <si>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</si>
  <si>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</si>
  <si>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</si>
  <si>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</si>
  <si>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</si>
  <si>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</si>
  <si>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</si>
  <si>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</si>
  <si>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</si>
  <si>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</si>
  <si>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</si>
  <si>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</si>
  <si>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</si>
  <si>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</si>
  <si>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</si>
  <si>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</si>
  <si>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</si>
  <si>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</si>
  <si>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</si>
  <si>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</si>
  <si>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</si>
  <si>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</si>
  <si>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</si>
  <si>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</si>
  <si>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</si>
  <si>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</si>
  <si>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</si>
  <si>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</si>
  <si>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</si>
  <si>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</si>
  <si>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</si>
  <si>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</si>
  <si>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</si>
  <si>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</si>
  <si>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</si>
  <si>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</si>
  <si>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</si>
  <si>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</si>
  <si>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</si>
  <si>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</si>
  <si>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</si>
  <si>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</si>
  <si>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</si>
  <si>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</si>
  <si>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</si>
  <si>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</si>
  <si>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</si>
  <si>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</si>
  <si>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</si>
  <si>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</si>
  <si>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</si>
  <si>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</si>
  <si>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</si>
  <si>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</si>
  <si>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</si>
  <si>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</si>
  <si>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</si>
  <si>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</si>
  <si>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</si>
  <si>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</si>
  <si>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</si>
  <si>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</si>
  <si>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</si>
  <si>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</si>
  <si>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</si>
  <si>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</si>
  <si>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</si>
  <si>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</si>
  <si>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</si>
  <si>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</si>
  <si>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</si>
  <si>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</si>
  <si>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</si>
  <si>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</si>
  <si>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</si>
  <si>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</si>
  <si>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</si>
  <si>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</si>
  <si>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</si>
  <si>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</si>
  <si>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</si>
  <si>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</si>
  <si>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</si>
  <si>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</si>
  <si>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</si>
  <si>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</si>
  <si>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</si>
  <si>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</si>
  <si>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</si>
  <si>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</si>
  <si>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</si>
  <si>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</si>
  <si>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</si>
  <si>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</si>
  <si>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</si>
  <si>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</si>
  <si>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</si>
  <si>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</si>
  <si>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</si>
  <si>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</si>
  <si>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</si>
  <si>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</si>
  <si>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</si>
  <si>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</si>
  <si>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</si>
  <si>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</si>
  <si>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</si>
  <si>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</si>
  <si>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</si>
  <si>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</si>
  <si>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</si>
  <si>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</si>
  <si>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</si>
  <si>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</si>
  <si>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</si>
  <si>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</si>
  <si>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</si>
  <si>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</si>
  <si>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</si>
  <si>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</si>
  <si>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</si>
  <si>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</si>
  <si>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</si>
  <si>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</si>
  <si>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</si>
  <si>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</si>
  <si>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</si>
  <si>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</si>
  <si>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</si>
  <si>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</si>
  <si>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</si>
  <si>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</si>
  <si>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</si>
  <si>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</si>
  <si>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</si>
  <si>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</si>
  <si>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</si>
  <si>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</si>
  <si>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</si>
  <si>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</si>
  <si>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</si>
  <si>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</si>
  <si>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</si>
  <si>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</si>
  <si>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</si>
  <si>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</si>
  <si>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</si>
  <si>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</si>
  <si>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</si>
  <si>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</si>
  <si>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</si>
  <si>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</si>
  <si>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</si>
  <si>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</si>
  <si>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</si>
  <si>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</si>
  <si>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</si>
  <si>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</si>
  <si>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</si>
  <si>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</si>
  <si>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</si>
  <si>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</si>
  <si>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</si>
  <si>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</si>
  <si>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</si>
  <si>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</si>
  <si>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</si>
  <si>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</si>
  <si>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</si>
  <si>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</si>
  <si>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</si>
  <si>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</si>
  <si>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</si>
  <si>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</si>
  <si>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</si>
  <si>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</si>
  <si>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</si>
  <si>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</si>
  <si>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</si>
  <si>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</si>
  <si>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</si>
  <si>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</si>
  <si>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</si>
  <si>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</si>
  <si>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</si>
  <si>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</si>
  <si>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</si>
  <si>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</si>
  <si>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</si>
  <si>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</si>
  <si>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</si>
  <si>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</si>
  <si>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</si>
  <si>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</si>
  <si>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</si>
  <si>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</si>
  <si>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</si>
  <si>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</si>
  <si>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</si>
  <si>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</si>
  <si>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</si>
  <si>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</si>
  <si>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</si>
  <si>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</si>
  <si>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</si>
  <si>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</si>
  <si>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</si>
  <si>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</si>
  <si>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</si>
  <si>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</si>
  <si>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</si>
  <si>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</si>
  <si>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</si>
  <si>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</si>
  <si>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</si>
  <si>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</si>
  <si>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</si>
  <si>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</si>
  <si>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</si>
  <si>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</si>
  <si>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</si>
  <si>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</si>
  <si>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</si>
  <si>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</si>
  <si>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</si>
  <si>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</si>
  <si>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</si>
  <si>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</si>
  <si>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</si>
  <si>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</si>
  <si>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</si>
  <si>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</si>
  <si>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</si>
  <si>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</si>
  <si>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</si>
  <si>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</si>
  <si>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</si>
  <si>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</si>
  <si>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</si>
  <si>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</si>
  <si>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</si>
  <si>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</si>
  <si>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</si>
  <si>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</si>
  <si>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</si>
  <si>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</si>
  <si>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</si>
  <si>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</si>
  <si>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</si>
  <si>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</si>
  <si>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</si>
  <si>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</si>
  <si>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</si>
  <si>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</si>
  <si>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</si>
  <si>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</si>
  <si>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</si>
  <si>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</si>
  <si>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</si>
  <si>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</si>
  <si>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</si>
  <si>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</si>
  <si>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</si>
  <si>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</si>
  <si>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</si>
  <si>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</si>
  <si>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</si>
  <si>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</si>
  <si>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</si>
  <si>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</si>
  <si>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</si>
  <si>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</si>
  <si>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</si>
  <si>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</si>
  <si>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</si>
  <si>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</si>
  <si>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</si>
  <si>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</si>
  <si>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</si>
  <si>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</si>
  <si>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</si>
  <si>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</si>
  <si>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</si>
  <si>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</si>
  <si>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</si>
  <si>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</si>
  <si>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</si>
  <si>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</si>
  <si>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</si>
  <si>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</si>
  <si>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</si>
  <si>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</si>
  <si>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</si>
  <si>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</si>
  <si>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</si>
  <si>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</si>
  <si>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</si>
  <si>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</si>
  <si>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</si>
  <si>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</si>
  <si>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</si>
  <si>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</si>
  <si>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</si>
  <si>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</si>
  <si>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</si>
  <si>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</si>
  <si>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</si>
  <si>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</si>
  <si>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</si>
  <si>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</si>
  <si>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</si>
  <si>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</si>
  <si>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</si>
  <si>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</si>
  <si>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</si>
  <si>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</si>
  <si>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</si>
  <si>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</si>
  <si>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</si>
  <si>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</si>
  <si>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</si>
  <si>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</si>
  <si>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</si>
  <si>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</si>
  <si>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</si>
  <si>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</si>
  <si>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</si>
  <si>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</si>
  <si>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</si>
  <si>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</si>
  <si>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</si>
  <si>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</si>
  <si>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</si>
  <si>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</si>
  <si>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</si>
  <si>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</si>
  <si>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</si>
  <si>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</si>
  <si>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</si>
  <si>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</si>
  <si>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</si>
  <si>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</si>
  <si>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</si>
  <si>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</si>
  <si>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</si>
  <si>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</si>
  <si>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</si>
  <si>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</si>
  <si>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</si>
  <si>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</si>
  <si>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</si>
  <si>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</si>
  <si>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</si>
  <si>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</si>
  <si>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</si>
  <si>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</si>
  <si>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</si>
  <si>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</si>
  <si>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</si>
  <si>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</si>
  <si>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</si>
  <si>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</si>
  <si>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</si>
  <si>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</si>
  <si>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</si>
  <si>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</si>
  <si>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</si>
  <si>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</si>
  <si>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</si>
  <si>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</si>
  <si>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</si>
  <si>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</si>
  <si>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</si>
  <si>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</si>
  <si>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</si>
  <si>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</si>
  <si>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</si>
  <si>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</si>
  <si>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</si>
  <si>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</si>
  <si>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</si>
  <si>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</si>
  <si>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</si>
  <si>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</si>
  <si>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</si>
  <si>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</si>
  <si>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</si>
  <si>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</si>
  <si>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</si>
  <si>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</si>
  <si>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</si>
  <si>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</si>
  <si>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</si>
  <si>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</si>
  <si>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</si>
  <si>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</si>
  <si>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</si>
  <si>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</si>
  <si>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</si>
  <si>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</si>
  <si>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</si>
  <si>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</si>
  <si>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</si>
  <si>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</si>
  <si>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</si>
  <si>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</si>
  <si>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</si>
  <si>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</si>
  <si>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</si>
  <si>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</si>
  <si>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</si>
  <si>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</si>
  <si>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</si>
  <si>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</si>
  <si>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</si>
  <si>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</si>
  <si>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</si>
  <si>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</si>
  <si>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</si>
  <si>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</si>
  <si>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</si>
  <si>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</si>
  <si>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</si>
  <si>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</si>
  <si>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</si>
  <si>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</si>
  <si>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</si>
  <si>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</si>
  <si>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</si>
  <si>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</si>
  <si>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</si>
  <si>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</si>
  <si>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</si>
  <si>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</si>
  <si>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</si>
  <si>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</si>
  <si>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</si>
  <si>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</si>
  <si>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</si>
  <si>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</si>
  <si>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</si>
  <si>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</si>
  <si>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</si>
  <si>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</si>
  <si>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</si>
  <si>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</si>
  <si>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</si>
  <si>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</si>
  <si>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</si>
  <si>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</si>
  <si>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</si>
  <si>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</si>
  <si>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</si>
  <si>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</si>
  <si>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</si>
  <si>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</si>
  <si>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</si>
  <si>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</si>
  <si>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</si>
  <si>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</si>
  <si>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</si>
  <si>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</si>
  <si>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</si>
  <si>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</si>
  <si>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</si>
  <si>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</si>
  <si>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</si>
  <si>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</si>
  <si>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</si>
  <si>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</si>
  <si>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</si>
  <si>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</si>
  <si>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</si>
  <si>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</si>
  <si>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</si>
  <si>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</si>
  <si>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</si>
  <si>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</si>
  <si>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</si>
  <si>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</si>
  <si>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</si>
  <si>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</si>
  <si>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</si>
  <si>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</si>
  <si>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</si>
  <si>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</si>
  <si>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</si>
  <si>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</si>
  <si>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</si>
  <si>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</si>
  <si>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</si>
  <si>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</si>
  <si>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</si>
  <si>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</si>
  <si>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</si>
  <si>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</si>
  <si>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</si>
  <si>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</si>
  <si>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</si>
  <si>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</si>
  <si>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</si>
  <si>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</si>
  <si>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</si>
  <si>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</si>
  <si>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</si>
  <si>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</si>
  <si>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</si>
  <si>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</si>
  <si>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</si>
  <si>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</si>
  <si>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</si>
  <si>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</si>
  <si>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</si>
  <si>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</si>
  <si>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</si>
  <si>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</si>
  <si>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</si>
  <si>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</si>
  <si>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</si>
  <si>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</si>
  <si>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</si>
  <si>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</si>
  <si>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</si>
  <si>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</si>
  <si>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</si>
  <si>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</si>
  <si>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</si>
  <si>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</si>
  <si>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</si>
  <si>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</si>
  <si>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</si>
  <si>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</si>
  <si>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</si>
  <si>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</si>
  <si>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</si>
  <si>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</si>
  <si>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</si>
  <si>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</si>
  <si>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</si>
  <si>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</si>
  <si>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</si>
  <si>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</si>
  <si>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</si>
  <si>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</si>
  <si>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</si>
  <si>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</si>
  <si>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</si>
  <si>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</si>
  <si>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</si>
  <si>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</si>
  <si>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</si>
  <si>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</si>
  <si>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</si>
  <si>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</si>
  <si>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</si>
  <si>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</si>
  <si>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</si>
  <si>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</si>
  <si>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</si>
  <si>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</si>
  <si>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</si>
  <si>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</si>
  <si>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</si>
  <si>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</si>
  <si>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</si>
  <si>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</si>
  <si>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</si>
  <si>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</si>
  <si>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</si>
  <si>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</si>
  <si>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</si>
  <si>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</si>
  <si>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</si>
  <si>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</si>
  <si>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</si>
  <si>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</si>
  <si>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</si>
  <si>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</si>
  <si>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</si>
  <si>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</si>
  <si>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</si>
  <si>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</si>
  <si>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</si>
  <si>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</si>
  <si>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</si>
  <si>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</si>
  <si>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</si>
  <si>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</si>
  <si>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</si>
  <si>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</si>
  <si>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</si>
  <si>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</si>
  <si>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</si>
  <si>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</si>
  <si>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</si>
  <si>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</si>
  <si>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</si>
  <si>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</si>
  <si>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</si>
  <si>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</si>
  <si>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</si>
  <si>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</si>
  <si>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</si>
  <si>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</si>
  <si>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</si>
  <si>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</si>
  <si>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</si>
  <si>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</si>
  <si>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</si>
  <si>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</si>
  <si>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</si>
  <si>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</si>
  <si>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</si>
  <si>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</si>
  <si>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</si>
  <si>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</si>
  <si>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</si>
  <si>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</si>
  <si>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</si>
  <si>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</si>
  <si>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</si>
  <si>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</si>
  <si>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</si>
  <si>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</si>
  <si>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</si>
  <si>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</si>
  <si>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</si>
  <si>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</si>
  <si>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</si>
  <si>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</si>
  <si>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</si>
  <si>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</si>
  <si>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</si>
  <si>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</si>
  <si>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</si>
  <si>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</si>
  <si>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</si>
  <si>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</si>
  <si>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</si>
  <si>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</si>
  <si>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</si>
  <si>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</si>
  <si>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</si>
  <si>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</si>
  <si>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</si>
  <si>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</si>
  <si>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</si>
  <si>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</si>
  <si>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</si>
  <si>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</si>
  <si>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</si>
  <si>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</si>
  <si>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</si>
  <si>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</si>
  <si>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</si>
  <si>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</si>
  <si>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</si>
  <si>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</si>
  <si>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</si>
  <si>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</si>
  <si>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</si>
  <si>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</si>
  <si>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</si>
  <si>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</si>
  <si>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</si>
  <si>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</si>
  <si>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</si>
  <si>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</si>
  <si>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</si>
  <si>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</si>
  <si>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</si>
  <si>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</si>
  <si>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</si>
  <si>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</si>
  <si>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</si>
  <si>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</si>
  <si>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</si>
  <si>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</si>
  <si>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</si>
  <si>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</si>
  <si>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</si>
  <si>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</si>
  <si>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</si>
  <si>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</si>
  <si>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</si>
  <si>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</si>
  <si>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</si>
  <si>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</si>
  <si>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</si>
  <si>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</si>
  <si>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</si>
  <si>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</si>
  <si>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</si>
  <si>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</si>
  <si>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</si>
  <si>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</si>
  <si>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</si>
  <si>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</si>
  <si>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</si>
  <si>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</si>
  <si>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</si>
  <si>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</si>
  <si>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</si>
  <si>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</si>
  <si>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</si>
  <si>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</si>
  <si>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</si>
  <si>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</si>
  <si>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</si>
  <si>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</si>
  <si>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</si>
  <si>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</si>
  <si>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</si>
  <si>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</si>
  <si>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</si>
  <si>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</si>
  <si>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</si>
  <si>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</si>
  <si>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</si>
  <si>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</si>
  <si>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</si>
  <si>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</si>
  <si>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</si>
  <si>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</si>
  <si>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</si>
  <si>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</si>
  <si>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</si>
  <si>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</si>
  <si>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</si>
  <si>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</si>
  <si>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</si>
  <si>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</si>
  <si>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</si>
  <si>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</si>
  <si>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</si>
  <si>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</si>
  <si>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</si>
  <si>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</si>
  <si>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</si>
  <si>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</si>
  <si>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</si>
  <si>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</si>
  <si>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</si>
  <si>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</si>
  <si>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</si>
  <si>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</si>
  <si>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</si>
  <si>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</si>
  <si>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</si>
  <si>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</si>
  <si>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</si>
  <si>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</si>
  <si>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</si>
  <si>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</si>
  <si>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</si>
  <si>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</si>
  <si>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</si>
  <si>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</si>
  <si>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</si>
  <si>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</si>
  <si>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</si>
  <si>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</si>
  <si>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</si>
  <si>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</si>
  <si>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</si>
  <si>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</si>
  <si>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</si>
  <si>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</si>
  <si>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</si>
  <si>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</si>
  <si>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</si>
  <si>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</si>
  <si>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</si>
  <si>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</si>
  <si>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</si>
  <si>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</si>
  <si>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</si>
  <si>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</si>
  <si>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</si>
  <si>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</si>
  <si>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</si>
  <si>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</si>
  <si>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</si>
  <si>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</si>
  <si>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</si>
  <si>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</si>
  <si>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</si>
  <si>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</si>
  <si>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</si>
  <si>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</si>
  <si>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</si>
  <si>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</si>
  <si>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</si>
  <si>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</si>
  <si>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</si>
  <si>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</si>
  <si>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</si>
  <si>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</si>
  <si>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</si>
  <si>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</si>
  <si>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</si>
  <si>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</si>
  <si>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</si>
  <si>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</si>
  <si>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</si>
  <si>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</si>
  <si>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</si>
  <si>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</si>
  <si>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</si>
  <si>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</si>
  <si>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</si>
  <si>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</si>
  <si>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</si>
  <si>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</si>
  <si>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</si>
  <si>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</si>
  <si>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</si>
  <si>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</si>
  <si>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</si>
  <si>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</si>
  <si>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</si>
  <si>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</si>
  <si>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</si>
  <si>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</si>
  <si>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</si>
  <si>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</si>
  <si>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</si>
  <si>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</si>
  <si>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</si>
  <si>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</si>
  <si>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</si>
  <si>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</si>
  <si>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</si>
  <si>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</si>
  <si>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</si>
  <si>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</si>
  <si>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</si>
  <si>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</si>
  <si>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</si>
  <si>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</si>
  <si>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</si>
  <si>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</si>
  <si>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</si>
  <si>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</si>
  <si>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</si>
  <si>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</si>
  <si>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</si>
  <si>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</si>
  <si>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</si>
  <si>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</si>
  <si>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</si>
  <si>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</si>
  <si>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</si>
  <si>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</si>
  <si>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</si>
  <si>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</si>
  <si>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</si>
  <si>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</si>
  <si>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</si>
  <si>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</si>
  <si>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</si>
  <si>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</si>
  <si>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</si>
  <si>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</si>
  <si>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</si>
  <si>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</si>
  <si>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</si>
  <si>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</si>
  <si>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</si>
  <si>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</si>
  <si>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</si>
  <si>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</si>
  <si>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</si>
  <si>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</si>
  <si>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</si>
  <si>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</si>
  <si>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</si>
  <si>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</si>
  <si>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</si>
  <si>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</si>
  <si>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</si>
  <si>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</si>
  <si>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</si>
  <si>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</si>
  <si>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</si>
  <si>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</si>
  <si>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</si>
  <si>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</si>
  <si>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</si>
  <si>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</si>
  <si>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</si>
  <si>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</si>
  <si>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</si>
  <si>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</si>
  <si>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</si>
  <si>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</si>
  <si>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</si>
  <si>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</si>
  <si>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</si>
  <si>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</si>
  <si>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</si>
  <si>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</si>
  <si>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</si>
  <si>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</si>
  <si>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</si>
  <si>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</si>
  <si>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</si>
  <si>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</si>
  <si>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</si>
  <si>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</si>
  <si>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</si>
  <si>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</si>
  <si>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</si>
  <si>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</si>
  <si>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</si>
  <si>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</si>
  <si>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</si>
  <si>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</si>
  <si>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</si>
  <si>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</si>
  <si>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</si>
  <si>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</si>
  <si>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</si>
  <si>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</si>
  <si>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</si>
  <si>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</si>
  <si>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</si>
  <si>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</si>
  <si>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</si>
  <si>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</si>
  <si>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</si>
  <si>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</si>
  <si>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</si>
  <si>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</si>
  <si>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</si>
  <si>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</si>
  <si>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</si>
  <si>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</si>
  <si>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</si>
  <si>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</si>
  <si>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</si>
  <si>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</si>
  <si>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</si>
  <si>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</si>
  <si>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</si>
  <si>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</si>
  <si>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</si>
  <si>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</si>
  <si>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</si>
  <si>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</si>
  <si>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</si>
  <si>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</si>
  <si>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</si>
  <si>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</si>
  <si>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</si>
  <si>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</si>
  <si>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</si>
  <si>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</si>
  <si>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</si>
  <si>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</si>
  <si>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</si>
  <si>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</si>
  <si>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</si>
  <si>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</si>
  <si>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</si>
  <si>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</si>
  <si>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</si>
  <si>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</si>
  <si>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</si>
  <si>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</si>
  <si>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</si>
  <si>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</si>
  <si>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</si>
  <si>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</si>
  <si>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</si>
  <si>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</si>
  <si>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</si>
  <si>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</si>
  <si>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</si>
  <si>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</si>
  <si>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</si>
  <si>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</si>
  <si>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</si>
  <si>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</si>
  <si>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</si>
  <si>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</si>
  <si>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</si>
  <si>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</si>
  <si>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</si>
  <si>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</si>
  <si>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</si>
  <si>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</si>
  <si>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</si>
  <si>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</si>
  <si>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</si>
  <si>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</si>
  <si>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</si>
  <si>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</si>
  <si>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</si>
  <si>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</si>
  <si>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</si>
  <si>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</si>
  <si>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</si>
  <si>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</si>
  <si>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</si>
  <si>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</si>
  <si>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</si>
  <si>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</si>
  <si>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</si>
  <si>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</si>
  <si>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</si>
  <si>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</si>
  <si>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</si>
  <si>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</si>
  <si>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</si>
  <si>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</si>
  <si>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</si>
  <si>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</si>
  <si>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</si>
  <si>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</si>
  <si>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</si>
  <si>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</si>
  <si>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</si>
  <si>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</si>
  <si>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</si>
  <si>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</si>
  <si>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</si>
  <si>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</si>
  <si>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</si>
  <si>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</si>
  <si>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</si>
  <si>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</si>
  <si>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</si>
  <si>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</si>
  <si>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</si>
  <si>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</si>
  <si>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</si>
  <si>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</si>
  <si>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</si>
  <si>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</si>
  <si>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</si>
  <si>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</si>
  <si>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</si>
  <si>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</si>
  <si>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</si>
  <si>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</si>
  <si>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</si>
  <si>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</si>
  <si>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</si>
  <si>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</si>
  <si>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</si>
  <si>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</si>
  <si>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</si>
  <si>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</si>
  <si>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</si>
  <si>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</si>
  <si>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</si>
  <si>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</si>
  <si>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</si>
  <si>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</si>
  <si>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</si>
  <si>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</si>
  <si>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</si>
  <si>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</si>
  <si>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</si>
  <si>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</si>
  <si>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</si>
  <si>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</si>
  <si>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</si>
  <si>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</si>
  <si>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</si>
  <si>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</si>
  <si>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</si>
  <si>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</si>
  <si>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</si>
  <si>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</si>
  <si>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</si>
  <si>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</si>
  <si>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</si>
  <si>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</si>
  <si>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</si>
  <si>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</si>
  <si>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</si>
  <si>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</si>
  <si>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</si>
  <si>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</si>
  <si>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</si>
  <si>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</si>
  <si>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</si>
  <si>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</si>
  <si>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</si>
  <si>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</si>
  <si>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</si>
  <si>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</si>
  <si>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</si>
  <si>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</si>
  <si>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</si>
  <si>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</si>
  <si>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</si>
  <si>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</si>
  <si>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</si>
  <si>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</si>
  <si>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</si>
  <si>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</si>
  <si>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</si>
  <si>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</si>
  <si>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</si>
  <si>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</si>
  <si>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</si>
  <si>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</si>
  <si>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</si>
  <si>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</si>
  <si>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</si>
  <si>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</si>
  <si>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</si>
  <si>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</si>
  <si>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</si>
  <si>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</si>
  <si>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</si>
  <si>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</si>
  <si>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</si>
  <si>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</si>
  <si>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</si>
  <si>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</si>
  <si>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</si>
  <si>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</si>
  <si>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</si>
  <si>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</si>
  <si>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</si>
  <si>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</si>
  <si>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</si>
  <si>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</si>
  <si>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</si>
  <si>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</si>
  <si>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</si>
  <si>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</si>
  <si>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</si>
  <si>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</si>
  <si>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</si>
  <si>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</si>
  <si>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</si>
  <si>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</si>
  <si>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</si>
  <si>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</si>
  <si>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</si>
  <si>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</si>
  <si>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</si>
  <si>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</si>
  <si>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</si>
  <si>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</si>
  <si>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</si>
  <si>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</si>
  <si>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</si>
  <si>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</si>
  <si>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</si>
  <si>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</si>
  <si>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</si>
  <si>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</si>
  <si>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</si>
  <si>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</si>
  <si>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</si>
  <si>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</si>
  <si>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</si>
  <si>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</si>
  <si>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</si>
  <si>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</si>
  <si>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</si>
  <si>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</si>
  <si>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</si>
  <si>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</si>
  <si>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</si>
  <si>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</si>
  <si>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</si>
  <si>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</si>
  <si>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</si>
  <si>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</si>
  <si>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</si>
  <si>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</si>
  <si>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</si>
  <si>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</si>
  <si>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</si>
  <si>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</si>
  <si>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</si>
  <si>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</si>
  <si>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</si>
  <si>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</si>
  <si>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</si>
  <si>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</si>
  <si>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</si>
  <si>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</si>
  <si>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</si>
  <si>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</si>
  <si>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</si>
  <si>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</si>
  <si>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</si>
  <si>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</si>
  <si>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</si>
  <si>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</si>
  <si>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</si>
  <si>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</si>
  <si>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</si>
  <si>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</si>
  <si>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</si>
  <si>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</si>
  <si>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</si>
  <si>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</si>
  <si>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</si>
  <si>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</si>
  <si>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</si>
  <si>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</si>
  <si>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</si>
  <si>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</si>
  <si>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</si>
  <si>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</si>
  <si>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</si>
  <si>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</si>
  <si>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</si>
  <si>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</si>
  <si>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</si>
  <si>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</si>
  <si>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</si>
  <si>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</si>
  <si>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</si>
  <si>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</si>
  <si>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</si>
  <si>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</si>
  <si>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</si>
  <si>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</si>
  <si>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</si>
  <si>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</si>
  <si>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</si>
  <si>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</si>
  <si>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</si>
  <si>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</si>
  <si>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</si>
  <si>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</si>
  <si>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</si>
  <si>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</si>
  <si>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</si>
  <si>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</si>
  <si>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</si>
  <si>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</si>
  <si>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</si>
  <si>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</si>
  <si>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</si>
  <si>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</si>
  <si>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</si>
  <si>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</si>
  <si>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</si>
  <si>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</si>
  <si>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</si>
  <si>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</si>
  <si>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</si>
  <si>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</si>
  <si>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</si>
  <si>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</si>
  <si>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</si>
  <si>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</si>
  <si>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</si>
  <si>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</si>
  <si>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</si>
  <si>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</si>
  <si>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</si>
  <si>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</si>
  <si>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</si>
  <si>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</si>
  <si>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</si>
  <si>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</si>
  <si>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</si>
  <si>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</si>
  <si>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</si>
  <si>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</si>
  <si>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</si>
  <si>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</si>
  <si>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</si>
  <si>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</si>
  <si>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</si>
  <si>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</si>
  <si>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</si>
  <si>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</si>
  <si>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</si>
  <si>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</si>
  <si>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</si>
  <si>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</si>
  <si>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</si>
  <si>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</si>
  <si>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</si>
  <si>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</si>
  <si>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</si>
  <si>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</si>
  <si>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</si>
  <si>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</si>
  <si>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</si>
  <si>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</si>
  <si>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</si>
  <si>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</si>
  <si>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</si>
  <si>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</si>
  <si>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</si>
  <si>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</si>
  <si>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</si>
  <si>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</si>
  <si>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</si>
  <si>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</si>
  <si>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</si>
  <si>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</si>
  <si>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</si>
  <si>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</si>
  <si>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</si>
  <si>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</si>
  <si>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</si>
  <si>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</si>
  <si>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</si>
  <si>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</si>
  <si>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</si>
  <si>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</si>
  <si>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</si>
  <si>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</si>
  <si>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</si>
  <si>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</si>
  <si>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</si>
  <si>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</si>
  <si>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</si>
  <si>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</si>
  <si>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</si>
  <si>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</si>
  <si>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</si>
  <si>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</si>
  <si>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</si>
  <si>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</si>
  <si>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</si>
  <si>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</si>
  <si>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</si>
  <si>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</si>
  <si>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</si>
  <si>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</si>
  <si>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</si>
  <si>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</si>
  <si>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</si>
  <si>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</si>
  <si>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</si>
  <si>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</si>
  <si>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</si>
  <si>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</si>
  <si>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</si>
  <si>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</si>
  <si>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</si>
  <si>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</si>
  <si>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</si>
  <si>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</si>
  <si>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</si>
  <si>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</si>
  <si>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</si>
  <si>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</si>
  <si>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</si>
  <si>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</si>
  <si>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</si>
  <si>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</si>
  <si>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</si>
  <si>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</si>
  <si>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</si>
  <si>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</si>
  <si>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</si>
  <si>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</si>
  <si>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</si>
  <si>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</si>
  <si>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</si>
  <si>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</si>
  <si>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</si>
  <si>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</si>
  <si>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</si>
  <si>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</si>
  <si>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</si>
  <si>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</si>
  <si>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</si>
  <si>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</si>
  <si>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</si>
  <si>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</si>
  <si>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</si>
  <si>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</si>
  <si>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</si>
  <si>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</si>
  <si>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</si>
  <si>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</si>
  <si>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</si>
  <si>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</si>
  <si>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</si>
  <si>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</si>
  <si>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</si>
  <si>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</si>
  <si>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</si>
  <si>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</si>
  <si>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</si>
  <si>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</si>
  <si>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</si>
  <si>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</si>
  <si>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</si>
  <si>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</si>
  <si>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</si>
  <si>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</si>
  <si>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</si>
  <si>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</si>
  <si>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</si>
  <si>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</si>
  <si>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</si>
  <si>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</si>
  <si>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</si>
  <si>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</si>
  <si>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</si>
  <si>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</si>
  <si>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</si>
  <si>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</si>
  <si>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</si>
  <si>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</si>
  <si>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</si>
  <si>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</si>
  <si>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</si>
  <si>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</si>
  <si>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</si>
  <si>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</si>
  <si>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</si>
  <si>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</si>
  <si>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</si>
  <si>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</si>
  <si>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</si>
  <si>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</si>
  <si>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</si>
  <si>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</si>
  <si>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</si>
  <si>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</si>
  <si>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</si>
  <si>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</si>
  <si>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</si>
  <si>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</si>
  <si>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</si>
  <si>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</si>
  <si>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</si>
  <si>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</si>
  <si>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</si>
  <si>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</si>
  <si>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</si>
  <si>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</si>
  <si>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</si>
  <si>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</si>
  <si>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</si>
  <si>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</si>
  <si>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</si>
  <si>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</si>
  <si>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</si>
  <si>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</si>
  <si>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</si>
  <si>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</si>
  <si>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</si>
  <si>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</si>
  <si>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</si>
  <si>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</si>
  <si>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</si>
  <si>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</si>
  <si>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</si>
  <si>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</si>
  <si>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</si>
  <si>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</si>
  <si>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</si>
  <si>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</si>
  <si>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</si>
  <si>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</si>
  <si>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</si>
  <si>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</si>
  <si>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</si>
  <si>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</si>
  <si>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</si>
  <si>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</si>
  <si>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</si>
  <si>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</si>
  <si>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</si>
  <si>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</si>
  <si>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</si>
  <si>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</si>
  <si>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</si>
  <si>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</si>
  <si>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</si>
  <si>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</si>
  <si>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</si>
  <si>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</si>
  <si>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</si>
  <si>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</si>
  <si>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</si>
  <si>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</si>
  <si>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</si>
  <si>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</si>
  <si>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</si>
  <si>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</si>
  <si>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</si>
  <si>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</si>
  <si>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</si>
  <si>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</si>
  <si>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</si>
  <si>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</si>
  <si>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</si>
  <si>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</si>
  <si>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</si>
  <si>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</si>
  <si>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</si>
  <si>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</si>
  <si>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</si>
  <si>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</si>
  <si>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</si>
  <si>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</si>
  <si>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</si>
  <si>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</si>
  <si>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</si>
  <si>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</si>
  <si>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</si>
  <si>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</si>
  <si>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</si>
  <si>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</si>
  <si>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</si>
  <si>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</si>
  <si>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</si>
  <si>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</si>
  <si>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</si>
  <si>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</si>
  <si>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</si>
  <si>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</si>
  <si>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</si>
  <si>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</si>
  <si>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</si>
  <si>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</si>
  <si>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</si>
  <si>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</si>
  <si>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</si>
  <si>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</si>
  <si>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</si>
  <si>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</si>
  <si>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</si>
  <si>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</si>
  <si>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</si>
  <si>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</si>
  <si>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</si>
  <si>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</si>
  <si>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</si>
  <si>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</si>
  <si>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</si>
  <si>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</si>
  <si>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</si>
  <si>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</si>
  <si>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</si>
  <si>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</si>
  <si>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</si>
  <si>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</si>
  <si>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</si>
  <si>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</si>
  <si>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</si>
  <si>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</si>
  <si>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</si>
  <si>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</si>
  <si>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</si>
  <si>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</si>
  <si>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</si>
  <si>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</si>
  <si>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</si>
  <si>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</si>
  <si>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</si>
  <si>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</si>
  <si>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</si>
  <si>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</si>
  <si>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</si>
  <si>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</si>
  <si>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</si>
  <si>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</si>
  <si>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</si>
  <si>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</si>
  <si>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</si>
  <si>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</si>
  <si>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</si>
  <si>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</si>
  <si>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</si>
  <si>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</si>
  <si>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</si>
  <si>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</si>
  <si>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</si>
  <si>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</si>
  <si>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</si>
  <si>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</si>
  <si>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</si>
  <si>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</si>
  <si>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</si>
  <si>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</si>
  <si>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</si>
  <si>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</si>
  <si>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</si>
  <si>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</si>
  <si>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</si>
  <si>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</si>
  <si>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</si>
  <si>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</si>
  <si>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</si>
  <si>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</si>
  <si>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</si>
  <si>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</si>
  <si>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</si>
  <si>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</si>
  <si>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</si>
  <si>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</si>
  <si>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</si>
  <si>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</si>
  <si>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</si>
  <si>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</si>
  <si>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</si>
  <si>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</si>
  <si>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</si>
  <si>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</si>
  <si>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</si>
  <si>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</si>
  <si>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</si>
  <si>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</si>
  <si>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</si>
  <si>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</si>
  <si>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</si>
  <si>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</si>
  <si>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</si>
  <si>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</si>
  <si>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</si>
  <si>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</si>
  <si>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</si>
  <si>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</si>
  <si>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</si>
  <si>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</si>
  <si>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</si>
  <si>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</si>
  <si>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</si>
  <si>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</si>
  <si>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</si>
  <si>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</si>
  <si>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</si>
  <si>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</si>
  <si>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</si>
  <si>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</si>
  <si>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</si>
  <si>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</si>
  <si>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</si>
  <si>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</si>
  <si>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</si>
  <si>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</si>
  <si>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</si>
  <si>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</si>
  <si>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</si>
  <si>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</si>
  <si>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</si>
  <si>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</si>
  <si>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</si>
  <si>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</si>
  <si>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</si>
  <si>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</si>
  <si>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</si>
  <si>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</si>
  <si>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</si>
  <si>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</si>
  <si>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</si>
  <si>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</si>
  <si>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</si>
  <si>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</si>
  <si>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</si>
  <si>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</si>
  <si>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</si>
  <si>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</si>
  <si>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</si>
  <si>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</si>
  <si>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</si>
  <si>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</si>
  <si>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</si>
  <si>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</si>
  <si>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</si>
  <si>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</si>
  <si>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</si>
  <si>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</si>
  <si>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</si>
  <si>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</si>
  <si>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</si>
  <si>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</si>
  <si>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</si>
  <si>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</si>
  <si>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</si>
  <si>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</si>
  <si>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</si>
  <si>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</si>
  <si>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</si>
  <si>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</si>
  <si>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</si>
  <si>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</si>
  <si>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</si>
  <si>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</si>
  <si>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</si>
  <si>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</si>
  <si>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</si>
  <si>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</si>
  <si>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</si>
  <si>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</si>
  <si>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</si>
  <si>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</si>
  <si>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</si>
  <si>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</si>
  <si>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</si>
  <si>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</si>
  <si>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</si>
  <si>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</si>
  <si>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</si>
  <si>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</si>
  <si>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</si>
  <si>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</si>
  <si>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</si>
  <si>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</si>
  <si>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</si>
  <si>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</si>
  <si>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</si>
  <si>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</si>
  <si>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</si>
  <si>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</si>
  <si>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</si>
  <si>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</si>
  <si>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</si>
  <si>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</si>
  <si>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</si>
  <si>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</si>
  <si>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</si>
  <si>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</si>
  <si>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</si>
  <si>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</si>
  <si>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</si>
  <si>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</si>
  <si>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</si>
  <si>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</si>
  <si>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</si>
  <si>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</si>
  <si>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</si>
  <si>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</si>
  <si>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</si>
  <si>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</si>
  <si>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</si>
  <si>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</si>
  <si>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</si>
  <si>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</si>
  <si>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</si>
  <si>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</si>
  <si>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</si>
  <si>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</si>
  <si>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</si>
  <si>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</si>
  <si>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</si>
  <si>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</si>
  <si>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</si>
  <si>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</si>
  <si>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</si>
  <si>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</si>
  <si>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</si>
  <si>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</si>
  <si>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</si>
  <si>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</si>
  <si>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</si>
  <si>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</si>
  <si>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</si>
  <si>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</si>
  <si>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</si>
  <si>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</si>
  <si>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</si>
  <si>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</si>
  <si>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</si>
  <si>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</si>
  <si>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</si>
  <si>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</si>
  <si>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</si>
  <si>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</si>
  <si>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</si>
  <si>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</si>
  <si>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</si>
  <si>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</si>
  <si>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</si>
  <si>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</si>
  <si>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</si>
  <si>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</si>
  <si>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</si>
  <si>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</si>
  <si>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</si>
  <si>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</si>
  <si>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</si>
  <si>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</si>
  <si>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</si>
  <si>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</si>
  <si>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</si>
  <si>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</si>
  <si>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</si>
  <si>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</si>
  <si>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</si>
  <si>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</si>
  <si>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</si>
  <si>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</si>
  <si>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</si>
  <si>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</si>
  <si>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</si>
  <si>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</si>
  <si>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</si>
  <si>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</si>
  <si>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</si>
  <si>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</si>
  <si>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</si>
  <si>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</si>
  <si>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</si>
  <si>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</si>
  <si>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</si>
  <si>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</si>
  <si>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</si>
  <si>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</si>
  <si>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</si>
  <si>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</si>
  <si>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</si>
  <si>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</si>
  <si>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</si>
  <si>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</si>
  <si>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</si>
  <si>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</si>
  <si>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</si>
  <si>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</si>
  <si>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</si>
  <si>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</si>
  <si>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</si>
  <si>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</si>
  <si>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</si>
  <si>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</si>
  <si>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</si>
  <si>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</si>
  <si>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</si>
  <si>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</si>
  <si>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</si>
  <si>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</si>
  <si>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</si>
  <si>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</si>
  <si>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</si>
  <si>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</si>
  <si>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</si>
  <si>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</si>
  <si>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</si>
  <si>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</si>
  <si>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</si>
  <si>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</si>
  <si>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</si>
  <si>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</si>
  <si>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</si>
  <si>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</si>
  <si>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</si>
  <si>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</si>
  <si>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</si>
  <si>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</si>
  <si>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</si>
  <si>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</si>
  <si>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</si>
  <si>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</si>
  <si>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</si>
  <si>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</si>
  <si>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</si>
  <si>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</si>
  <si>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</si>
  <si>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</si>
  <si>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</si>
  <si>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</si>
  <si>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</si>
  <si>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</si>
  <si>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</si>
  <si>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</si>
  <si>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</si>
  <si>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</si>
  <si>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</si>
  <si>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</si>
  <si>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</si>
  <si>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</si>
  <si>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</si>
  <si>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</si>
  <si>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</si>
  <si>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</si>
  <si>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</si>
  <si>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</si>
  <si>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</si>
  <si>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</si>
  <si>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</si>
  <si>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</si>
  <si>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</si>
  <si>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</si>
  <si>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</si>
  <si>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</si>
  <si>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</si>
  <si>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</si>
  <si>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</si>
  <si>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</si>
  <si>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</si>
  <si>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</si>
  <si>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</si>
  <si>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</si>
  <si>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</si>
  <si>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</si>
  <si>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</si>
  <si>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</si>
  <si>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</si>
  <si>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</si>
  <si>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</si>
  <si>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</si>
  <si>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</si>
  <si>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</si>
  <si>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</si>
  <si>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</si>
  <si>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</si>
  <si>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</si>
  <si>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</si>
  <si>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</si>
  <si>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</si>
  <si>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</si>
  <si>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</si>
  <si>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</si>
  <si>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</si>
  <si>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</si>
  <si>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</si>
  <si>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</si>
  <si>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</si>
  <si>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</si>
  <si>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</si>
  <si>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</si>
  <si>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</si>
  <si>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</si>
  <si>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</si>
  <si>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</si>
  <si>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</si>
  <si>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</si>
  <si>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</si>
  <si>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</si>
  <si>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</si>
  <si>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</si>
  <si>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</si>
  <si>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</si>
  <si>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</si>
  <si>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</si>
  <si>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</si>
  <si>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</si>
  <si>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</si>
  <si>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</si>
  <si>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</si>
  <si>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</si>
  <si>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</si>
  <si>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</si>
  <si>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</si>
  <si>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</si>
  <si>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</si>
  <si>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</si>
  <si>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</si>
  <si>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</si>
  <si>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</si>
  <si>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</si>
  <si>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</si>
  <si>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</si>
  <si>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</si>
  <si>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</si>
  <si>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</si>
  <si>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</si>
  <si>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</si>
  <si>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</si>
  <si>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</si>
  <si>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</si>
  <si>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</si>
  <si>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</si>
  <si>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</si>
  <si>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</si>
  <si>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</si>
  <si>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</si>
  <si>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</si>
  <si>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</si>
  <si>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</si>
  <si>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</si>
  <si>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</si>
  <si>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</si>
  <si>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</si>
  <si>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</si>
  <si>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</si>
  <si>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</si>
  <si>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</si>
  <si>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</si>
  <si>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</si>
  <si>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</si>
  <si>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</si>
  <si>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</si>
  <si>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</si>
  <si>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</si>
  <si>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</si>
  <si>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</si>
  <si>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</si>
  <si>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</si>
  <si>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</si>
  <si>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</si>
  <si>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</si>
  <si>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</si>
  <si>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</si>
  <si>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</si>
  <si>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</si>
  <si>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</si>
  <si>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</si>
  <si>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</si>
  <si>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</si>
  <si>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</si>
  <si>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</si>
  <si>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</si>
  <si>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</si>
  <si>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</si>
  <si>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</si>
  <si>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</si>
  <si>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</si>
  <si>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</si>
  <si>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</si>
  <si>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</si>
  <si>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</si>
  <si>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</si>
  <si>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</si>
  <si>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</si>
  <si>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</si>
  <si>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</si>
  <si>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</si>
  <si>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</si>
  <si>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</si>
  <si>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</si>
  <si>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</si>
  <si>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</si>
  <si>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</si>
  <si>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</si>
  <si>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</si>
  <si>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</si>
  <si>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</si>
  <si>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</si>
  <si>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</si>
  <si>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</si>
  <si>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</si>
  <si>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</si>
  <si>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</si>
  <si>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</si>
  <si>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</si>
  <si>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</si>
  <si>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</si>
  <si>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</si>
  <si>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</si>
  <si>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</si>
  <si>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</si>
  <si>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</si>
  <si>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</si>
  <si>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</si>
  <si>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</si>
  <si>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</si>
  <si>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</si>
  <si>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</si>
  <si>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</si>
  <si>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</si>
  <si>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</si>
  <si>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</si>
  <si>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</si>
  <si>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</si>
  <si>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</si>
  <si>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</si>
  <si>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</si>
  <si>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</si>
  <si>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</si>
  <si>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</si>
  <si>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</si>
  <si>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</si>
  <si>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</si>
  <si>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</si>
  <si>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</si>
  <si>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</si>
  <si>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</si>
  <si>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</si>
  <si>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</si>
  <si>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</si>
  <si>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</si>
  <si>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</si>
  <si>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</si>
  <si>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</si>
  <si>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</si>
  <si>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</si>
  <si>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</si>
  <si>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</si>
  <si>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</si>
  <si>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</si>
  <si>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</si>
  <si>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</si>
  <si>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</si>
  <si>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</si>
  <si>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</si>
  <si>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</si>
  <si>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</si>
  <si>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</si>
  <si>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</si>
  <si>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</si>
  <si>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</si>
  <si>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</si>
  <si>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</si>
  <si>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</si>
  <si>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</si>
  <si>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</si>
  <si>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</si>
  <si>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</si>
  <si>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</si>
  <si>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</si>
  <si>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</si>
  <si>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</si>
  <si>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</si>
  <si>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</si>
  <si>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</si>
  <si>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</si>
  <si>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</si>
  <si>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</si>
  <si>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</si>
  <si>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</si>
  <si>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</si>
  <si>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</si>
  <si>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</si>
  <si>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</si>
  <si>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</si>
  <si>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</si>
  <si>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</si>
  <si>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</si>
  <si>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</si>
  <si>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</si>
  <si>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</si>
  <si>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</si>
  <si>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</si>
  <si>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</si>
  <si>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</si>
  <si>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</si>
  <si>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</si>
  <si>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</si>
  <si>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</si>
  <si>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</si>
  <si>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</si>
  <si>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</si>
  <si>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</si>
  <si>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</si>
  <si>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</si>
  <si>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</si>
  <si>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</si>
  <si>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</si>
  <si>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</si>
  <si>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</si>
  <si>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</si>
  <si>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</si>
  <si>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</si>
  <si>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</si>
  <si>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</si>
  <si>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</si>
  <si>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</si>
  <si>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</si>
  <si>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</si>
  <si>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</si>
  <si>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</si>
  <si>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</si>
  <si>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</si>
  <si>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</si>
  <si>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</si>
  <si>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</si>
  <si>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</si>
  <si>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</si>
  <si>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</si>
  <si>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</si>
  <si>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</si>
  <si>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</si>
  <si>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</si>
  <si>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</si>
  <si>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</si>
  <si>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</si>
  <si>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</si>
  <si>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</si>
  <si>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</si>
  <si>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</si>
  <si>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</si>
  <si>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</si>
  <si>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</si>
  <si>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</si>
  <si>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</si>
  <si>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</si>
  <si>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</si>
  <si>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</si>
  <si>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</si>
  <si>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</si>
  <si>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</si>
  <si>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</si>
  <si>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</si>
  <si>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</si>
  <si>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</si>
  <si>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</si>
  <si>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</si>
  <si>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</si>
  <si>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</si>
  <si>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</si>
  <si>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</si>
  <si>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</si>
  <si>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</si>
  <si>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</si>
  <si>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</si>
  <si>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</si>
  <si>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</si>
  <si>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</si>
  <si>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</si>
  <si>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</si>
  <si>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</si>
  <si>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</si>
  <si>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</si>
  <si>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</si>
  <si>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</si>
  <si>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</si>
  <si>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</si>
  <si>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</si>
  <si>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</si>
  <si>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</si>
  <si>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</si>
  <si>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</si>
  <si>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</si>
  <si>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</si>
  <si>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</si>
  <si>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</si>
  <si>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</si>
  <si>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</si>
  <si>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</si>
  <si>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</si>
  <si>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</si>
  <si>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</si>
  <si>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</si>
  <si>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</si>
  <si>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</si>
  <si>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</si>
  <si>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</si>
  <si>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</si>
  <si>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</si>
  <si>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</si>
  <si>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</si>
  <si>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</si>
  <si>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</si>
  <si>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</si>
  <si>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</si>
  <si>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</si>
  <si>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</si>
  <si>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</si>
  <si>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</si>
  <si>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</si>
  <si>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</si>
  <si>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</si>
  <si>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</si>
  <si>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</si>
  <si>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</si>
  <si>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</si>
  <si>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</si>
  <si>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</si>
  <si>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</si>
  <si>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</si>
  <si>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</si>
  <si>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</si>
  <si>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</si>
  <si>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</si>
  <si>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</si>
  <si>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</si>
  <si>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</si>
  <si>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</si>
  <si>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</si>
  <si>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</si>
  <si>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</si>
  <si>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</si>
  <si>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</si>
  <si>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</si>
  <si>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</si>
  <si>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</si>
  <si>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</si>
  <si>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</si>
  <si>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</si>
  <si>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</si>
  <si>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</si>
  <si>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</si>
  <si>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</si>
  <si>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</si>
  <si>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</si>
  <si>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</si>
  <si>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</si>
  <si>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</si>
  <si>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</si>
  <si>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</si>
  <si>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</si>
  <si>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</si>
  <si>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</si>
  <si>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</si>
  <si>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</si>
  <si>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</si>
  <si>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</si>
  <si>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</si>
  <si>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</si>
  <si>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</si>
  <si>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</si>
  <si>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</si>
  <si>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</si>
  <si>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</si>
  <si>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</si>
  <si>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</si>
  <si>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</si>
  <si>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</si>
  <si>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</si>
  <si>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</si>
  <si>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</si>
  <si>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</si>
  <si>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</si>
  <si>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</si>
  <si>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</si>
  <si>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</si>
  <si>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</si>
  <si>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</si>
  <si>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</si>
  <si>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</si>
  <si>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</si>
  <si>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</si>
  <si>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</si>
  <si>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</si>
  <si>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</si>
  <si>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</si>
  <si>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</si>
  <si>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</si>
  <si>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</si>
  <si>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</si>
  <si>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</si>
  <si>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</si>
  <si>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</si>
  <si>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</si>
  <si>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</si>
  <si>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</si>
  <si>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</si>
  <si>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</si>
  <si>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</si>
  <si>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</si>
  <si>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</si>
  <si>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</si>
  <si>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</si>
  <si>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</si>
  <si>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</si>
  <si>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</si>
  <si>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</si>
  <si>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</si>
  <si>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</si>
  <si>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</si>
  <si>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</si>
  <si>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</si>
  <si>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</si>
  <si>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</si>
  <si>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</si>
  <si>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</si>
  <si>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</si>
  <si>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</si>
  <si>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</si>
  <si>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</si>
  <si>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</si>
  <si>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</si>
  <si>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</si>
  <si>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</si>
  <si>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</si>
  <si>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</si>
  <si>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</si>
  <si>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</si>
  <si>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</si>
  <si>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</si>
  <si>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</si>
  <si>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</si>
  <si>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</si>
  <si>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</si>
  <si>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</si>
  <si>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</si>
  <si>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</si>
  <si>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</si>
  <si>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</si>
  <si>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</si>
  <si>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</si>
  <si>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</si>
  <si>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</si>
  <si>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</si>
  <si>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</si>
  <si>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</si>
  <si>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</si>
  <si>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</si>
  <si>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</si>
  <si>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</si>
  <si>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</si>
  <si>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</si>
  <si>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</si>
  <si>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</si>
  <si>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</si>
  <si>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</si>
  <si>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</si>
  <si>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</si>
  <si>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</si>
  <si>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</si>
  <si>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</si>
  <si>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</si>
  <si>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</si>
  <si>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</si>
  <si>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</si>
  <si>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</si>
  <si>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</si>
  <si>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</si>
  <si>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</si>
  <si>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</si>
  <si>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</si>
  <si>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</si>
  <si>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</si>
  <si>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</si>
  <si>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</si>
  <si>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</si>
  <si>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</si>
  <si>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</si>
  <si>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</si>
  <si>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</si>
  <si>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</si>
  <si>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</si>
  <si>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</si>
  <si>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</si>
  <si>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</si>
  <si>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</si>
  <si>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</si>
  <si>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</si>
  <si>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</si>
  <si>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</si>
  <si>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</si>
  <si>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</si>
  <si>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</si>
  <si>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</si>
  <si>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</si>
  <si>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</si>
  <si>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</si>
  <si>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</si>
  <si>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</si>
  <si>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</si>
  <si>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</si>
  <si>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</si>
  <si>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</si>
  <si>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</si>
  <si>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</si>
  <si>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</si>
  <si>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</si>
  <si>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</si>
  <si>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</si>
  <si>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</si>
  <si>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</si>
  <si>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</si>
  <si>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</si>
  <si>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</si>
  <si>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</si>
  <si>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</si>
  <si>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</si>
  <si>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</si>
  <si>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</si>
  <si>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</si>
  <si>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</si>
  <si>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</si>
  <si>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</si>
  <si>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</si>
  <si>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</si>
  <si>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</si>
  <si>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</si>
  <si>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</si>
  <si>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</si>
  <si>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</si>
  <si>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</si>
  <si>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</si>
  <si>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</si>
  <si>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</si>
  <si>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</si>
  <si>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</si>
  <si>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</si>
  <si>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</si>
  <si>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</si>
  <si>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</si>
  <si>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</si>
  <si>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</si>
  <si>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</si>
  <si>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</si>
  <si>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</si>
  <si>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</si>
  <si>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</si>
  <si>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</si>
  <si>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</si>
  <si>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</si>
  <si>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</si>
  <si>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</si>
  <si>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</si>
  <si>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</si>
  <si>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</si>
  <si>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</si>
  <si>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</si>
  <si>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</si>
  <si>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</si>
  <si>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</si>
  <si>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</si>
  <si>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</si>
  <si>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</si>
  <si>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</si>
  <si>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</si>
  <si>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</si>
  <si>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</si>
  <si>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</si>
  <si>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</si>
  <si>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</si>
  <si>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</si>
  <si>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</si>
  <si>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</si>
  <si>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</si>
  <si>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</si>
  <si>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</si>
  <si>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</si>
  <si>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</si>
  <si>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</si>
  <si>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</si>
  <si>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</si>
  <si>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</si>
  <si>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</si>
  <si>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</si>
  <si>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</si>
  <si>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</si>
  <si>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</si>
  <si>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</si>
  <si>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</si>
  <si>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</si>
  <si>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</si>
  <si>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</si>
  <si>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</si>
  <si>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</si>
  <si>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</si>
  <si>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</si>
  <si>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</si>
  <si>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</si>
  <si>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</si>
  <si>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</si>
  <si>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</si>
  <si>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</si>
  <si>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</si>
  <si>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</si>
  <si>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</si>
  <si>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</si>
  <si>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</si>
  <si>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</si>
  <si>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</si>
  <si>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</si>
  <si>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</si>
  <si>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</si>
  <si>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</si>
  <si>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</si>
  <si>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</si>
  <si>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</si>
  <si>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</si>
  <si>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</si>
  <si>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</si>
  <si>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</si>
  <si>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</si>
  <si>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</si>
  <si>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</si>
  <si>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</si>
  <si>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</si>
  <si>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</si>
  <si>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</si>
  <si>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</si>
  <si>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</si>
  <si>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</si>
  <si>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</si>
  <si>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</si>
  <si>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</si>
  <si>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</si>
  <si>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</si>
  <si>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</si>
  <si>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</si>
  <si>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</si>
  <si>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</si>
  <si>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</si>
  <si>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</si>
  <si>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</si>
  <si>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</si>
  <si>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</si>
  <si>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</si>
  <si>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</si>
  <si>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</si>
  <si>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</si>
  <si>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</si>
  <si>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</si>
  <si>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</si>
  <si>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</si>
  <si>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</si>
  <si>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</si>
  <si>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</si>
  <si>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</si>
  <si>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</si>
  <si>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</si>
  <si>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</si>
  <si>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</si>
  <si>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</si>
  <si>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</si>
  <si>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</si>
  <si>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</si>
  <si>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</si>
  <si>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</si>
  <si>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</si>
  <si>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</si>
  <si>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</si>
  <si>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</si>
  <si>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</si>
  <si>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</si>
  <si>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</si>
  <si>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</si>
  <si>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</si>
  <si>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</si>
  <si>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</si>
  <si>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</si>
  <si>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</si>
  <si>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</si>
  <si>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</si>
  <si>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</si>
  <si>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</si>
  <si>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</si>
  <si>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</si>
  <si>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</si>
  <si>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</si>
  <si>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</si>
  <si>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</si>
  <si>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</si>
  <si>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</si>
  <si>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</si>
  <si>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</si>
  <si>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</si>
  <si>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</si>
  <si>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</si>
  <si>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</si>
  <si>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</si>
  <si>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</si>
  <si>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</si>
  <si>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</si>
  <si>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</si>
  <si>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</si>
  <si>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</si>
  <si>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</si>
  <si>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</si>
  <si>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</si>
  <si>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</si>
  <si>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</si>
  <si>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</si>
  <si>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</si>
  <si>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</si>
  <si>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</si>
  <si>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</si>
  <si>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</si>
  <si>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</si>
  <si>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</si>
  <si>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</si>
  <si>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</si>
  <si>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</si>
  <si>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</si>
  <si>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</si>
  <si>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</si>
  <si>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</si>
  <si>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</si>
  <si>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</si>
  <si>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</si>
  <si>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</si>
  <si>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</si>
  <si>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</si>
  <si>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</si>
  <si>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</si>
  <si>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</si>
  <si>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</si>
  <si>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</si>
  <si>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</si>
  <si>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</si>
  <si>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</si>
  <si>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</si>
  <si>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</si>
  <si>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</si>
  <si>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</si>
  <si>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</si>
  <si>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</si>
  <si>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</si>
  <si>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</si>
  <si>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</si>
  <si>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</si>
  <si>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</si>
  <si>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</si>
  <si>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</si>
  <si>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</si>
  <si>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</si>
  <si>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</si>
  <si>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</si>
  <si>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</si>
  <si>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</si>
  <si>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</si>
  <si>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</si>
  <si>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</si>
  <si>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</si>
  <si>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</si>
  <si>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</si>
  <si>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</si>
  <si>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</si>
  <si>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</si>
  <si>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</si>
  <si>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</si>
  <si>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</si>
  <si>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</si>
  <si>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</si>
  <si>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</si>
  <si>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</si>
  <si>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</si>
  <si>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</si>
  <si>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</si>
  <si>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</si>
  <si>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</si>
  <si>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</si>
  <si>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</si>
  <si>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</si>
  <si>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</si>
  <si>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</si>
  <si>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</si>
  <si>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</si>
  <si>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</si>
  <si>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</si>
  <si>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</si>
  <si>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</si>
  <si>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</si>
  <si>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</si>
  <si>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</si>
  <si>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</si>
  <si>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</si>
  <si>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</si>
  <si>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</si>
  <si>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</si>
  <si>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</si>
  <si>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</si>
  <si>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</si>
  <si>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</si>
  <si>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</si>
  <si>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</si>
  <si>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</si>
  <si>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</si>
  <si>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</si>
  <si>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</si>
  <si>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</si>
  <si>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</si>
  <si>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</si>
  <si>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</si>
  <si>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</si>
  <si>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</si>
  <si>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</si>
  <si>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</si>
  <si>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</si>
  <si>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</si>
  <si>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</si>
  <si>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</si>
  <si>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</si>
  <si>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</si>
  <si>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</si>
  <si>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</si>
  <si>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</si>
  <si>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</si>
  <si>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</si>
  <si>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</si>
  <si>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</si>
  <si>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</si>
  <si>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</si>
  <si>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</si>
  <si>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</si>
  <si>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</si>
  <si>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</si>
  <si>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</si>
  <si>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</si>
  <si>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</si>
  <si>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</si>
  <si>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</si>
  <si>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</si>
  <si>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</si>
  <si>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</si>
  <si>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</si>
  <si>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</si>
  <si>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</si>
  <si>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</si>
  <si>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</si>
  <si>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</si>
  <si>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</si>
  <si>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</si>
  <si>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</si>
  <si>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</si>
  <si>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</si>
  <si>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</si>
  <si>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</si>
  <si>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</si>
  <si>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</si>
  <si>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</si>
  <si>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</si>
  <si>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</si>
  <si>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</si>
  <si>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</si>
  <si>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</si>
  <si>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</si>
  <si>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</si>
  <si>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</si>
  <si>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</si>
  <si>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</si>
  <si>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</si>
  <si>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</si>
  <si>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</si>
  <si>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</si>
  <si>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</si>
  <si>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</si>
  <si>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</si>
  <si>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</si>
  <si>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</si>
  <si>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</si>
  <si>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</si>
  <si>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</si>
  <si>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</si>
  <si>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</si>
  <si>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</si>
  <si>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</si>
  <si>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</si>
  <si>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</si>
  <si>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</si>
  <si>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</si>
  <si>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</si>
  <si>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</si>
  <si>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</si>
  <si>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</si>
  <si>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</si>
  <si>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</si>
  <si>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</si>
  <si>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</si>
  <si>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</si>
  <si>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</si>
  <si>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</si>
  <si>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</si>
  <si>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</si>
  <si>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</si>
  <si>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</si>
  <si>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</si>
  <si>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</si>
  <si>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</si>
  <si>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</si>
  <si>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</si>
  <si>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</si>
  <si>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</si>
  <si>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</si>
  <si>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</si>
  <si>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</si>
  <si>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</si>
  <si>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</si>
  <si>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</si>
  <si>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</si>
  <si>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</si>
  <si>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</si>
  <si>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</si>
  <si>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</si>
  <si>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</si>
  <si>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</si>
  <si>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</si>
  <si>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</si>
  <si>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</si>
  <si>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</si>
  <si>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</si>
  <si>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</si>
  <si>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</si>
  <si>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</si>
  <si>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</si>
  <si>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</si>
  <si>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</si>
  <si>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</si>
  <si>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</si>
  <si>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</si>
  <si>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</si>
  <si>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</si>
  <si>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</si>
  <si>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</si>
  <si>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</si>
  <si>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</si>
  <si>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</si>
  <si>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</si>
  <si>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</si>
  <si>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</si>
  <si>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</si>
  <si>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</si>
  <si>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</si>
  <si>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</si>
  <si>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</si>
  <si>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</si>
  <si>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</si>
  <si>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</si>
  <si>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</si>
  <si>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</si>
  <si>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</si>
  <si>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</si>
  <si>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</si>
  <si>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</si>
  <si>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</si>
  <si>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</si>
  <si>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</si>
  <si>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</si>
  <si>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</si>
  <si>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</si>
  <si>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</si>
  <si>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</si>
  <si>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</si>
  <si>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</si>
  <si>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</si>
  <si>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</si>
  <si>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</si>
  <si>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</si>
  <si>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</si>
  <si>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</si>
  <si>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</si>
  <si>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</si>
  <si>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</si>
  <si>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</si>
  <si>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</si>
  <si>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</si>
  <si>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</si>
  <si>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</si>
  <si>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</si>
  <si>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</si>
  <si>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</si>
  <si>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</si>
  <si>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</si>
  <si>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</si>
  <si>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</si>
  <si>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</si>
  <si>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</si>
  <si>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</si>
  <si>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</si>
  <si>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</si>
  <si>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</si>
  <si>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</si>
  <si>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</si>
  <si>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</si>
  <si>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</si>
  <si>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</si>
  <si>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</si>
  <si>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</si>
  <si>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</si>
  <si>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</si>
  <si>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</si>
  <si>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</si>
  <si>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</si>
  <si>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</si>
  <si>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</si>
  <si>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</si>
  <si>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</si>
  <si>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</si>
  <si>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</si>
  <si>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</si>
  <si>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</si>
  <si>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</si>
  <si>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</si>
  <si>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</si>
  <si>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</si>
  <si>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</si>
  <si>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</si>
  <si>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</si>
  <si>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</si>
  <si>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</si>
  <si>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</si>
  <si>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</si>
  <si>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</si>
  <si>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</si>
  <si>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</si>
  <si>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</si>
  <si>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</si>
  <si>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</si>
  <si>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</si>
  <si>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</si>
  <si>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</si>
  <si>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</si>
  <si>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</si>
  <si>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</si>
  <si>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</si>
  <si>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</si>
  <si>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</si>
  <si>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</si>
  <si>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</si>
  <si>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</si>
  <si>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</si>
  <si>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</si>
  <si>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</si>
  <si>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</si>
  <si>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</si>
  <si>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</si>
  <si>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</si>
  <si>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</si>
  <si>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</si>
  <si>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</si>
  <si>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</si>
  <si>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</si>
  <si>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</si>
  <si>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</si>
  <si>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</si>
  <si>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</si>
  <si>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</si>
  <si>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</si>
  <si>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</si>
  <si>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</si>
  <si>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</si>
  <si>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</si>
  <si>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</si>
  <si>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</si>
  <si>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</si>
  <si>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</si>
  <si>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</si>
  <si>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</si>
  <si>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</si>
  <si>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</si>
  <si>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</si>
  <si>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</si>
  <si>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</si>
  <si>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</si>
  <si>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</si>
  <si>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</si>
  <si>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</si>
  <si>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</si>
  <si>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</si>
  <si>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</si>
  <si>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</si>
  <si>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</si>
  <si>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</si>
  <si>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</si>
  <si>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</si>
  <si>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</si>
  <si>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</si>
  <si>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</si>
  <si>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</si>
  <si>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</si>
  <si>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</si>
  <si>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</si>
  <si>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</si>
  <si>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</si>
  <si>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</si>
  <si>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</si>
  <si>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</si>
  <si>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</si>
  <si>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</si>
  <si>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</si>
  <si>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</si>
  <si>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</si>
  <si>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</si>
  <si>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</si>
  <si>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</si>
  <si>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</si>
  <si>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</si>
  <si>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</si>
  <si>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</si>
  <si>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</si>
  <si>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</si>
  <si>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</si>
  <si>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</si>
  <si>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</si>
  <si>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</si>
  <si>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</si>
  <si>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</si>
  <si>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</si>
  <si>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</si>
  <si>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</si>
  <si>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</si>
  <si>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</si>
  <si>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</si>
  <si>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</si>
  <si>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</si>
  <si>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</si>
  <si>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</si>
  <si>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</si>
  <si>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</si>
  <si>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</si>
  <si>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</si>
  <si>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</si>
  <si>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</si>
  <si>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</si>
  <si>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</si>
  <si>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</si>
  <si>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</si>
  <si>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</si>
  <si>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</si>
  <si>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</si>
  <si>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</si>
  <si>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</si>
  <si>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</si>
  <si>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</si>
  <si>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</si>
  <si>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</si>
  <si>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</si>
  <si>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</si>
  <si>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</si>
  <si>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</si>
  <si>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</si>
  <si>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</si>
  <si>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</si>
  <si>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</si>
  <si>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</si>
  <si>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</si>
  <si>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</si>
  <si>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</si>
  <si>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</si>
  <si>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</si>
  <si>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</si>
  <si>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</si>
  <si>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</si>
  <si>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</si>
  <si>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</si>
  <si>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</si>
  <si>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</si>
  <si>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</si>
  <si>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</si>
  <si>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</si>
  <si>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</si>
  <si>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</si>
  <si>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</si>
  <si>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</si>
  <si>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</si>
  <si>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</si>
  <si>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</si>
  <si>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</si>
  <si>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</si>
  <si>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</si>
  <si>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</si>
  <si>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</si>
  <si>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</si>
  <si>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</si>
  <si>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</si>
  <si>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</si>
  <si>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</si>
  <si>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</si>
  <si>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</si>
  <si>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</si>
  <si>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</si>
  <si>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</si>
  <si>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</si>
  <si>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</si>
  <si>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</si>
  <si>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</si>
  <si>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</si>
  <si>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</si>
  <si>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</si>
  <si>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</si>
  <si>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</si>
  <si>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</si>
  <si>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</si>
  <si>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</si>
  <si>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</si>
  <si>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</si>
  <si>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</si>
  <si>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</si>
  <si>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</si>
  <si>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</si>
  <si>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</si>
  <si>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</si>
  <si>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</si>
  <si>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</si>
  <si>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</si>
  <si>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</si>
  <si>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</si>
  <si>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</si>
  <si>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</si>
  <si>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</si>
  <si>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</si>
  <si>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</si>
  <si>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</si>
  <si>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</si>
  <si>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</si>
  <si>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</si>
  <si>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</si>
  <si>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</si>
  <si>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</si>
  <si>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</si>
  <si>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</si>
  <si>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</si>
  <si>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</si>
  <si>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</si>
  <si>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</si>
  <si>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</si>
  <si>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</si>
  <si>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</si>
  <si>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</si>
  <si>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</si>
  <si>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</si>
  <si>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</si>
  <si>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</si>
  <si>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</si>
  <si>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</si>
  <si>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</si>
  <si>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</si>
  <si>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</si>
  <si>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</si>
  <si>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</si>
  <si>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</si>
  <si>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</si>
  <si>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</si>
  <si>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</si>
  <si>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</si>
  <si>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</si>
  <si>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</si>
  <si>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</si>
  <si>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</si>
  <si>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</si>
  <si>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</si>
  <si>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</si>
  <si>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</si>
  <si>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</si>
  <si>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</si>
  <si>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</si>
  <si>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</si>
  <si>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</si>
  <si>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</si>
  <si>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</si>
  <si>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</si>
  <si>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</si>
  <si>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</si>
  <si>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</si>
  <si>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</si>
  <si>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</si>
  <si>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</si>
  <si>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</si>
  <si>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</si>
  <si>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</si>
  <si>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</si>
  <si>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</si>
  <si>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</si>
  <si>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</si>
  <si>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</si>
  <si>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</si>
  <si>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</si>
  <si>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</si>
  <si>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</si>
  <si>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</si>
  <si>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</si>
  <si>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</si>
  <si>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</si>
  <si>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</si>
  <si>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</si>
  <si>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</si>
  <si>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</si>
  <si>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</si>
  <si>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</si>
  <si>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</si>
  <si>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</si>
  <si>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</si>
  <si>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</si>
  <si>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</si>
  <si>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</si>
  <si>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</si>
  <si>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</si>
  <si>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</si>
  <si>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</si>
  <si>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</si>
  <si>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</si>
  <si>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</si>
  <si>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</si>
  <si>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</si>
  <si>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</si>
  <si>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</si>
  <si>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</si>
  <si>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</si>
  <si>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</si>
  <si>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</si>
  <si>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</si>
  <si>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</si>
  <si>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</si>
  <si>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</si>
  <si>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</si>
  <si>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</si>
  <si>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</si>
  <si>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</si>
  <si>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</si>
  <si>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</si>
  <si>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</si>
  <si>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</si>
  <si>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</si>
  <si>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</si>
  <si>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</si>
  <si>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</si>
  <si>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</si>
  <si>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</si>
  <si>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</si>
  <si>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</si>
  <si>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</si>
  <si>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</si>
  <si>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</si>
  <si>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</si>
  <si>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</si>
  <si>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</si>
  <si>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</si>
  <si>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</si>
  <si>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</si>
  <si>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</si>
  <si>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</si>
  <si>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</si>
  <si>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</si>
  <si>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</si>
  <si>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</si>
  <si>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</si>
  <si>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</si>
  <si>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</si>
  <si>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</si>
  <si>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</si>
  <si>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</si>
  <si>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</si>
  <si>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</si>
  <si>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</si>
  <si>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</si>
  <si>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</si>
  <si>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</si>
  <si>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</si>
  <si>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</si>
  <si>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</si>
  <si>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</si>
  <si>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</si>
  <si>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</si>
  <si>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</si>
  <si>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</si>
  <si>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</si>
  <si>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</si>
  <si>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</si>
  <si>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</si>
  <si>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</si>
  <si>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</si>
  <si>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</si>
  <si>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</si>
  <si>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</si>
  <si>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</si>
  <si>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</si>
  <si>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</si>
  <si>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</si>
  <si>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</si>
  <si>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</si>
  <si>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</si>
  <si>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</si>
  <si>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</si>
  <si>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</si>
  <si>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</si>
  <si>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</si>
  <si>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</si>
  <si>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</si>
  <si>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</si>
  <si>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</si>
  <si>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</si>
  <si>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</si>
  <si>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</si>
  <si>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</si>
  <si>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</si>
  <si>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</si>
  <si>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</si>
  <si>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</si>
  <si>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</si>
  <si>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</si>
  <si>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</si>
  <si>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</si>
  <si>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</si>
  <si>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</si>
  <si>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</si>
  <si>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</si>
  <si>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</si>
  <si>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</si>
  <si>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</si>
  <si>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</si>
  <si>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</si>
  <si>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</si>
  <si>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</si>
  <si>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</si>
  <si>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</si>
  <si>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</si>
  <si>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</si>
  <si>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</si>
  <si>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</si>
  <si>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</si>
  <si>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</si>
  <si>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</si>
  <si>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</si>
  <si>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</si>
  <si>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</si>
  <si>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</si>
  <si>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</si>
  <si>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</si>
  <si>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</si>
  <si>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</si>
  <si>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</si>
  <si>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</si>
  <si>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</si>
  <si>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</si>
  <si>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</si>
  <si>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</si>
  <si>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</si>
  <si>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</si>
  <si>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</si>
  <si>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</si>
  <si>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</si>
  <si>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</si>
  <si>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</si>
  <si>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</si>
  <si>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</si>
  <si>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</si>
  <si>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</si>
  <si>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</si>
  <si>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</si>
  <si>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</si>
  <si>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</si>
  <si>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</si>
  <si>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</si>
  <si>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</si>
  <si>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</si>
  <si>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</si>
  <si>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</si>
  <si>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</si>
  <si>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</si>
  <si>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</si>
  <si>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</si>
  <si>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</si>
  <si>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</si>
  <si>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</si>
  <si>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</si>
  <si>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</si>
  <si>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</si>
  <si>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</si>
  <si>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</si>
  <si>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</si>
  <si>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</si>
  <si>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</si>
  <si>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</si>
  <si>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</si>
  <si>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</si>
  <si>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</si>
  <si>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</si>
  <si>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</si>
  <si>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</si>
  <si>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television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</si>
  <si>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</si>
  <si>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</si>
  <si>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</si>
  <si>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</si>
  <si>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</si>
  <si>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</si>
  <si>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</si>
  <si>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</si>
  <si>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</si>
  <si>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</si>
  <si>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</si>
  <si>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</si>
  <si>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outcome</t>
  </si>
  <si>
    <t>Count of outcome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</si>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</sst>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[01-Excel_02-Catherine Hwang_HW.xlsx]Category!PivotTable2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26-4A0B-9E70-0527D9C2203D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26-4A0B-9E70-0527D9C2203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26-4A0B-9E70-0527D9C2203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26-4A0B-9E70-0527D9C22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9141488"/>
        <c:axId val="1189141072"/>
      </c:barChart>
      <c:catAx>
        <c:axId val="118914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141072"/>
        <c:crosses val="autoZero"/>
        <c:auto val="1"/>
        <c:lblAlgn val="ctr"/>
        <c:lblOffset val="100"/>
        <c:noMultiLvlLbl val="0"/>
      </c:catAx>
      <c:valAx>
        <c:axId val="118914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14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[01-Excel_02-Catherine Hwang_HW.xlsx]Subcategory!PivotTable3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0B-4C92-B6B4-6126238D073C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0B-4C92-B6B4-6126238D073C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0B-4C92-B6B4-6126238D073C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0B-4C92-B6B4-6126238D0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9005008"/>
        <c:axId val="1089010832"/>
      </c:barChart>
      <c:catAx>
        <c:axId val="108900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10832"/>
        <c:crosses val="autoZero"/>
        <c:auto val="1"/>
        <c:lblAlgn val="ctr"/>
        <c:lblOffset val="100"/>
        <c:noMultiLvlLbl val="0"/>
      </c:catAx>
      <c:valAx>
        <c:axId val="108901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0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[01-Excel_02-Catherine Hwang_HW.xlsx]Sheet5!PivotTable4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9-4ADE-BAE1-84649013A228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89-4ADE-BAE1-84649013A228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89-4ADE-BAE1-84649013A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681168"/>
        <c:axId val="1076678256"/>
      </c:lineChart>
      <c:catAx>
        <c:axId val="107668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678256"/>
        <c:crosses val="autoZero"/>
        <c:auto val="1"/>
        <c:lblAlgn val="ctr"/>
        <c:lblOffset val="100"/>
        <c:noMultiLvlLbl val="0"/>
      </c:catAx>
      <c:valAx>
        <c:axId val="107667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6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1587</xdr:rowOff>
    </xdr:from>
    <xdr:to>
      <xdr:col>13</xdr:col>
      <xdr:colOff>292100</xdr:colOff>
      <xdr:row>16</xdr:row>
      <xdr:rowOff>36512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FEF1F-33B8-4A4F-86F2-E0EA62F77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4</xdr:row>
      <xdr:rowOff>20636</xdr:rowOff>
    </xdr:from>
    <xdr:to>
      <xdr:col>17</xdr:col>
      <xdr:colOff>63500</xdr:colOff>
      <xdr:row>25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10CE69-B8F8-4982-9923-79300AAC11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225425</xdr:colOff>
      <xdr:row>1</xdr:row>
      <xdr:rowOff>134936</xdr:rowOff>
    </xdr:from>
    <xdr:to>
      <xdr:col>13</xdr:col>
      <xdr:colOff>9525</xdr:colOff>
      <xdr:row>18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8628D3-EBD0-4D59-B78D-C93D0F104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784" refreshedDate="44180.384047106483" createdVersion="6" refreshedVersion="6" minRefreshableVersion="3" recordCount="4115" xr:uid="{895167C7-5D31-4F7E-8017-F8D71A7C790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784" refreshedDate="44180.394213425927" createdVersion="6" refreshedVersion="6" minRefreshableVersion="3" recordCount="4115" xr:uid="{8E5C47A5-9668-40F8-A7FF-B653267EE9E0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72164-E698-4626-9A03-502EC724679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12908-D297-42C0-919A-BAFE5250F4E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F3AE6A-2DB4-4DED-B433-0C1F78BBFB3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C755A-A93E-4BA7-9FF9-0F454A0271AE}">
  <dimension ref="A1:F14"/>
  <sheetViews>
    <sheetView workbookViewId="0">
      <selection activeCell="B8" sqref="B8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</cols>
  <sheetData>
    <row r="1" spans="1:6" x14ac:dyDescent="0.35">
      <c r="A1" s="9" t="s">
        <v>8222</v>
      </c>
      <c r="B1" t="s">
        <v>8324</v>
      </c>
    </row>
    <row r="3" spans="1:6" x14ac:dyDescent="0.35">
      <c r="A3" s="9" t="s">
        <v>8323</v>
      </c>
      <c r="B3" s="9" t="s">
        <v>8321</v>
      </c>
    </row>
    <row r="4" spans="1:6" x14ac:dyDescent="0.35">
      <c r="A4" s="9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35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93296-BA91-4189-863C-6CD4E5B8A9B1}">
  <dimension ref="A1:F47"/>
  <sheetViews>
    <sheetView workbookViewId="0"/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</cols>
  <sheetData>
    <row r="1" spans="1:6" x14ac:dyDescent="0.35">
      <c r="A1" s="9" t="s">
        <v>8222</v>
      </c>
      <c r="B1" t="s">
        <v>8324</v>
      </c>
    </row>
    <row r="2" spans="1:6" x14ac:dyDescent="0.35">
      <c r="A2" s="9" t="s">
        <v>8307</v>
      </c>
      <c r="B2" t="s">
        <v>8324</v>
      </c>
    </row>
    <row r="4" spans="1:6" x14ac:dyDescent="0.35">
      <c r="A4" s="9" t="s">
        <v>8323</v>
      </c>
      <c r="B4" s="9" t="s">
        <v>8321</v>
      </c>
    </row>
    <row r="5" spans="1:6" x14ac:dyDescent="0.35">
      <c r="A5" s="9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35">
      <c r="A6" s="10" t="s">
        <v>8325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8326</v>
      </c>
      <c r="B7" s="11">
        <v>20</v>
      </c>
      <c r="C7" s="11"/>
      <c r="D7" s="11"/>
      <c r="E7" s="11"/>
      <c r="F7" s="11">
        <v>20</v>
      </c>
    </row>
    <row r="8" spans="1:6" x14ac:dyDescent="0.35">
      <c r="A8" s="10" t="s">
        <v>8327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8328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8329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0" t="s">
        <v>8330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0" t="s">
        <v>8331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8332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0" t="s">
        <v>8333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0" t="s">
        <v>8334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0" t="s">
        <v>8336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8337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0" t="s">
        <v>8338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0" t="s">
        <v>8339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8340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0" t="s">
        <v>8341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0" t="s">
        <v>8342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8343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8345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0" t="s">
        <v>8346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8347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0" t="s">
        <v>8348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8349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0" t="s">
        <v>8350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0" t="s">
        <v>8351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8353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0" t="s">
        <v>8354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0" t="s">
        <v>8355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0" t="s">
        <v>8356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0" t="s">
        <v>8357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0" t="s">
        <v>8358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0" t="s">
        <v>8359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0" t="s">
        <v>8309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FF85E-8891-4E87-B496-3D7EE5135999}">
  <dimension ref="A1:E18"/>
  <sheetViews>
    <sheetView workbookViewId="0">
      <selection activeCell="A2" sqref="A2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9.54296875" bestFit="1" customWidth="1"/>
    <col min="5" max="7" width="10.7265625" bestFit="1" customWidth="1"/>
  </cols>
  <sheetData>
    <row r="1" spans="1:5" x14ac:dyDescent="0.35">
      <c r="A1" s="9" t="s">
        <v>8307</v>
      </c>
      <c r="B1" t="s">
        <v>8324</v>
      </c>
    </row>
    <row r="2" spans="1:5" x14ac:dyDescent="0.35">
      <c r="A2" s="9" t="s">
        <v>8379</v>
      </c>
      <c r="B2" t="s">
        <v>8324</v>
      </c>
    </row>
    <row r="4" spans="1:5" x14ac:dyDescent="0.35">
      <c r="A4" s="9" t="s">
        <v>8323</v>
      </c>
      <c r="B4" s="9" t="s">
        <v>8321</v>
      </c>
    </row>
    <row r="5" spans="1:5" x14ac:dyDescent="0.35">
      <c r="A5" s="9" t="s">
        <v>8310</v>
      </c>
      <c r="B5" t="s">
        <v>8219</v>
      </c>
      <c r="C5" t="s">
        <v>8220</v>
      </c>
      <c r="D5" t="s">
        <v>8218</v>
      </c>
      <c r="E5" t="s">
        <v>8320</v>
      </c>
    </row>
    <row r="6" spans="1:5" x14ac:dyDescent="0.35">
      <c r="A6" s="10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5">
      <c r="A7" s="10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5">
      <c r="A8" s="10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5">
      <c r="A9" s="10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5">
      <c r="A10" s="10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5">
      <c r="A11" s="10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5">
      <c r="A12" s="10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5">
      <c r="A13" s="10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5">
      <c r="A14" s="10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5">
      <c r="A15" s="10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5">
      <c r="A16" s="10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5">
      <c r="A17" s="10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5">
      <c r="A18" s="10" t="s">
        <v>8320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EA5B0-9353-41A4-9266-0F20CD30C4D0}">
  <dimension ref="A1:H13"/>
  <sheetViews>
    <sheetView tabSelected="1" workbookViewId="0">
      <selection activeCell="G13" sqref="G13"/>
    </sheetView>
  </sheetViews>
  <sheetFormatPr defaultRowHeight="14.5" x14ac:dyDescent="0.35"/>
  <cols>
    <col min="1" max="1" width="26.816406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style="6" bestFit="1" customWidth="1"/>
    <col min="7" max="7" width="16.1796875" style="6" bestFit="1" customWidth="1"/>
    <col min="8" max="8" width="18.90625" style="6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6" t="s">
        <v>8385</v>
      </c>
      <c r="G1" s="6" t="s">
        <v>8386</v>
      </c>
      <c r="H1" s="6" t="s">
        <v>8387</v>
      </c>
    </row>
    <row r="2" spans="1:8" x14ac:dyDescent="0.35">
      <c r="A2" t="s">
        <v>8388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5">
      <c r="A3" t="s">
        <v>8389</v>
      </c>
      <c r="B3">
        <f>COUNTIFS(Sheet1!F:F,"successful",Sheet1!D:D,"&gt;=1000",Sheet1!D:D,"&lt;=4999")</f>
        <v>932</v>
      </c>
      <c r="C3">
        <f>COUNTIFS(Sheet1!F:F,"failed",Sheet1!D:D,"&gt;=1000",Sheet1!D:D,"&lt;=4999")</f>
        <v>420</v>
      </c>
      <c r="D3">
        <f>COUNTIFS(Sheet1!F:F,"canceled",Sheet1!D:D,"&gt;=1000",Sheet1!D:D,"&lt;=4999")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5">
      <c r="A4" t="s">
        <v>8390</v>
      </c>
      <c r="B4">
        <f>COUNTIFS(Sheet1!F:F,"successful",Sheet1!D:D,"&gt;=5000",Sheet1!D:D,"&lt;=9999")</f>
        <v>381</v>
      </c>
      <c r="C4">
        <f>COUNTIFS(Sheet1!F:F,"failed",Sheet1!D:D,"&gt;=5000",Sheet1!D:D,"&lt;=9999")</f>
        <v>283</v>
      </c>
      <c r="D4">
        <f>COUNTIFS(Sheet1!F:F,"canceled",Sheet1!D:D,"&gt;=5000",Sheet1!D:D,"&lt;=9999")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5">
      <c r="A5" t="s">
        <v>8391</v>
      </c>
      <c r="B5">
        <f>COUNTIFS(Sheet1!F:F,"successful",Sheet1!D:D,"&gt;=10000",Sheet1!D:D,"&lt;=14999")</f>
        <v>168</v>
      </c>
      <c r="C5">
        <f>COUNTIFS(Sheet1!F:F,"failed",Sheet1!D:D,"&gt;=10000",Sheet1!D:D,"&lt;=14999")</f>
        <v>144</v>
      </c>
      <c r="D5">
        <f>COUNTIFS(Sheet1!F:F,"canceled",Sheet1!D:D,"&gt;=10000",Sheet1!D:D,"&lt;=14999")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5">
      <c r="A6" t="s">
        <v>8392</v>
      </c>
      <c r="B6">
        <f>COUNTIFS(Sheet1!F:F,"successful",Sheet1!D:D,"&gt;=15000",Sheet1!D:D,"&lt;=19999")</f>
        <v>94</v>
      </c>
      <c r="C6">
        <f>COUNTIFS(Sheet1!F:F,"failed",Sheet1!D:D,"&gt;=15000",Sheet1!D:D,"&lt;=19999")</f>
        <v>90</v>
      </c>
      <c r="D6">
        <f>COUNTIFS(Sheet1!F:F,"canceled",Sheet1!D:D,"&gt;=15000",Sheet1!D:D,"&lt;=19999")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5">
      <c r="A7" t="s">
        <v>8393</v>
      </c>
      <c r="B7">
        <f>COUNTIFS(Sheet1!F:F,"successful",Sheet1!D:D,"&gt;=20000",Sheet1!D:D,"&lt;=24999")</f>
        <v>62</v>
      </c>
      <c r="C7">
        <f>COUNTIFS(Sheet1!F:F,"failed",Sheet1!D:D,"&gt;=20000",Sheet1!D:D,"&lt;=24999")</f>
        <v>72</v>
      </c>
      <c r="D7">
        <f>COUNTIFS(Sheet1!F:F,"canceled",Sheet1!D:D,"&gt;=20000",Sheet1!D:D,"&lt;=24999")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5">
      <c r="A8" t="s">
        <v>8394</v>
      </c>
      <c r="B8">
        <f>COUNTIFS(Sheet1!F:F,"successful",Sheet1!D:D,"&gt;=25000",Sheet1!D:D,"&lt;=29999")</f>
        <v>55</v>
      </c>
      <c r="C8">
        <f>COUNTIFS(Sheet1!F:F,"failed",Sheet1!D:D,"&gt;=25000",Sheet1!D:D,"&lt;=29999")</f>
        <v>64</v>
      </c>
      <c r="D8">
        <f>COUNTIFS(Sheet1!F:F,"canceled",Sheet1!D:D,"&gt;=25000",Sheet1!D:D,"&lt;=29999")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5">
      <c r="A9" t="s">
        <v>8395</v>
      </c>
      <c r="B9">
        <f>COUNTIFS(Sheet1!F:F,"successful",Sheet1!D:D,"&gt;=30000",Sheet1!D:D,"&lt;=34999")</f>
        <v>32</v>
      </c>
      <c r="C9">
        <f>COUNTIFS(Sheet1!F:F,"failed",Sheet1!D:D,"&gt;=30000",Sheet1!D:D,"&lt;=34999")</f>
        <v>37</v>
      </c>
      <c r="D9">
        <f>COUNTIFS(Sheet1!F:F,"canceled",Sheet1!D:D,"&gt;=30000",Sheet1!D:D,"&lt;=34999")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5">
      <c r="A10" t="s">
        <v>8396</v>
      </c>
      <c r="B10">
        <f>COUNTIFS(Sheet1!F:F,"successful",Sheet1!D:D,"&gt;=35000",Sheet1!D:D,"&lt;=39999")</f>
        <v>26</v>
      </c>
      <c r="C10">
        <f>COUNTIFS(Sheet1!F:F,"failed",Sheet1!D:D,"&gt;=35000",Sheet1!D:D,"&lt;=39999")</f>
        <v>22</v>
      </c>
      <c r="D10">
        <f>COUNTIFS(Sheet1!F:F,"canceled",Sheet1!D:D,"&gt;=35000",Sheet1!D:D,"&lt;=39999")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5">
      <c r="A11" t="s">
        <v>8397</v>
      </c>
      <c r="B11">
        <f>COUNTIFS(Sheet1!F:F,"successful",Sheet1!D:D,"&gt;=40000",Sheet1!D:D,"&lt;=44999")</f>
        <v>21</v>
      </c>
      <c r="C11">
        <f>COUNTIFS(Sheet1!F:F,"failed",Sheet1!D:D,"&gt;=40000",Sheet1!D:D,"&lt;=44999")</f>
        <v>16</v>
      </c>
      <c r="D11">
        <f>COUNTIFS(Sheet1!F:F,"canceled",Sheet1!D:D,"&gt;=40000",Sheet1!D:D,"&lt;=44999")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5">
      <c r="A12" t="s">
        <v>8398</v>
      </c>
      <c r="B12">
        <f>COUNTIFS(Sheet1!F:F,"successful",Sheet1!D:D,"&gt;=45000",Sheet1!D:D,"&lt;=49999")</f>
        <v>6</v>
      </c>
      <c r="C12">
        <f>COUNTIFS(Sheet1!F:F,"failed",Sheet1!D:D,"&gt;=45000",Sheet1!D:D,"&lt;=49999")</f>
        <v>11</v>
      </c>
      <c r="D12">
        <f>COUNTIFS(Sheet1!F:F,"canceled",Sheet1!D:D,"&gt;=45000",Sheet1!D:D,"&lt;=49999")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5">
      <c r="A13" t="s">
        <v>8399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103" zoomScaleNormal="70" workbookViewId="0">
      <selection activeCell="R2" sqref="R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8.6328125" style="6" bestFit="1" customWidth="1"/>
    <col min="16" max="16" width="15.90625" style="8" bestFit="1" customWidth="1"/>
    <col min="17" max="17" width="11.54296875" bestFit="1" customWidth="1"/>
    <col min="18" max="18" width="12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7" t="s">
        <v>8306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 s="8">
        <f>IFERROR(E2/L2, "")</f>
        <v>63.917582417582416</v>
      </c>
      <c r="Q2" t="str">
        <f>LEFT(N2,FIND("/",N2)-1)</f>
        <v>film &amp; video</v>
      </c>
      <c r="R2" t="str">
        <f>RIGHT(N2,LEN(N2)-FIND("/", 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</f>
        <v>1.4260827250608272</v>
      </c>
      <c r="P3" s="8">
        <f t="shared" ref="P3:P66" si="1">IFERROR(E3/L3, "")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 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E67/D67</f>
        <v>1.0752857142857142</v>
      </c>
      <c r="P67" s="8">
        <f t="shared" ref="P67:P130" si="7">IFERROR(E67/L67, "")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 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s="8" t="str">
        <f t="shared" si="7"/>
        <v/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s="8" t="str">
        <f t="shared" si="7"/>
        <v/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2">E131/D131</f>
        <v>0</v>
      </c>
      <c r="P131" s="8" t="str">
        <f t="shared" ref="P131:P194" si="13">IFERROR(E131/L131, "")</f>
        <v/>
      </c>
      <c r="Q131" t="str">
        <f t="shared" ref="Q131:Q194" si="14">LEFT(N131,FIND("/",N131)-1)</f>
        <v>film &amp; video</v>
      </c>
      <c r="R131" t="str">
        <f t="shared" ref="R131:R194" si="15">RIGHT(N131,LEN(N131)-FIND("/", 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2"/>
        <v>0</v>
      </c>
      <c r="P132" s="8" t="str">
        <f t="shared" si="13"/>
        <v/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2"/>
        <v>0</v>
      </c>
      <c r="P133" s="8" t="str">
        <f t="shared" si="13"/>
        <v/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2"/>
        <v>0</v>
      </c>
      <c r="P135" s="8" t="str">
        <f t="shared" si="13"/>
        <v/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2"/>
        <v>0</v>
      </c>
      <c r="P136" s="8" t="str">
        <f t="shared" si="13"/>
        <v/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2"/>
        <v>0</v>
      </c>
      <c r="P138" s="8" t="str">
        <f t="shared" si="13"/>
        <v/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2"/>
        <v>0</v>
      </c>
      <c r="P139" s="8" t="str">
        <f t="shared" si="13"/>
        <v/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2"/>
        <v>0</v>
      </c>
      <c r="P142" s="8" t="str">
        <f t="shared" si="13"/>
        <v/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2"/>
        <v>0</v>
      </c>
      <c r="P145" s="8" t="str">
        <f t="shared" si="13"/>
        <v/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2"/>
        <v>0</v>
      </c>
      <c r="P149" s="8" t="str">
        <f t="shared" si="13"/>
        <v/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2"/>
        <v>0</v>
      </c>
      <c r="P160" s="8" t="str">
        <f t="shared" si="13"/>
        <v/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2"/>
        <v>0</v>
      </c>
      <c r="P162" s="8" t="str">
        <f t="shared" si="13"/>
        <v/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2"/>
        <v>0</v>
      </c>
      <c r="P165" s="8" t="str">
        <f t="shared" si="13"/>
        <v/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2"/>
        <v>0</v>
      </c>
      <c r="P167" s="8" t="str">
        <f t="shared" si="13"/>
        <v/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2"/>
        <v>0</v>
      </c>
      <c r="P174" s="8" t="str">
        <f t="shared" si="13"/>
        <v/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2"/>
        <v>0</v>
      </c>
      <c r="P175" s="8" t="str">
        <f t="shared" si="13"/>
        <v/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2"/>
        <v>0</v>
      </c>
      <c r="P176" s="8" t="str">
        <f t="shared" si="13"/>
        <v/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2"/>
        <v>0</v>
      </c>
      <c r="P178" s="8" t="str">
        <f t="shared" si="13"/>
        <v/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2"/>
        <v>0</v>
      </c>
      <c r="P180" s="8" t="str">
        <f t="shared" si="13"/>
        <v/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2"/>
        <v>0</v>
      </c>
      <c r="P184" s="8" t="str">
        <f t="shared" si="13"/>
        <v/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2"/>
        <v>0</v>
      </c>
      <c r="P188" s="8" t="str">
        <f t="shared" si="13"/>
        <v/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2"/>
        <v>0</v>
      </c>
      <c r="P190" s="8" t="str">
        <f t="shared" si="13"/>
        <v/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8">E195/D195</f>
        <v>0</v>
      </c>
      <c r="P195" s="8" t="str">
        <f t="shared" ref="P195:P258" si="19">IFERROR(E195/L195, "")</f>
        <v/>
      </c>
      <c r="Q195" t="str">
        <f t="shared" ref="Q195:Q258" si="20">LEFT(N195,FIND("/",N195)-1)</f>
        <v>film &amp; video</v>
      </c>
      <c r="R195" t="str">
        <f t="shared" ref="R195:R258" si="21">RIGHT(N195,LEN(N195)-FIND("/", 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8"/>
        <v>0</v>
      </c>
      <c r="P197" s="8" t="str">
        <f t="shared" si="19"/>
        <v/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8"/>
        <v>0</v>
      </c>
      <c r="P201" s="8" t="str">
        <f t="shared" si="19"/>
        <v/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8"/>
        <v>0</v>
      </c>
      <c r="P204" s="8" t="str">
        <f t="shared" si="19"/>
        <v/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8"/>
        <v>0</v>
      </c>
      <c r="P208" s="8" t="str">
        <f t="shared" si="19"/>
        <v/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8"/>
        <v>0</v>
      </c>
      <c r="P210" s="8" t="str">
        <f t="shared" si="19"/>
        <v/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8"/>
        <v>0</v>
      </c>
      <c r="P211" s="8" t="str">
        <f t="shared" si="19"/>
        <v/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8"/>
        <v>0</v>
      </c>
      <c r="P223" s="8" t="str">
        <f t="shared" si="19"/>
        <v/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8"/>
        <v>0</v>
      </c>
      <c r="P225" s="8" t="str">
        <f t="shared" si="19"/>
        <v/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8"/>
        <v>0</v>
      </c>
      <c r="P226" s="8" t="str">
        <f t="shared" si="19"/>
        <v/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8"/>
        <v>0</v>
      </c>
      <c r="P227" s="8" t="str">
        <f t="shared" si="19"/>
        <v/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8"/>
        <v>0</v>
      </c>
      <c r="P229" s="8" t="str">
        <f t="shared" si="19"/>
        <v/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8"/>
        <v>0</v>
      </c>
      <c r="P230" s="8" t="str">
        <f t="shared" si="19"/>
        <v/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8"/>
        <v>0</v>
      </c>
      <c r="P231" s="8" t="str">
        <f t="shared" si="19"/>
        <v/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8"/>
        <v>0</v>
      </c>
      <c r="P233" s="8" t="str">
        <f t="shared" si="19"/>
        <v/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 s="8" t="str">
        <f t="shared" si="19"/>
        <v/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 s="8" t="str">
        <f t="shared" si="19"/>
        <v/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 s="8" t="str">
        <f t="shared" si="19"/>
        <v/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 s="8" t="str">
        <f t="shared" si="19"/>
        <v/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4">E259/D259</f>
        <v>1.0672648571428571</v>
      </c>
      <c r="P259" s="8">
        <f t="shared" ref="P259:P322" si="25">IFERROR(E259/L259, "")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 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0">E323/D323</f>
        <v>1.0266285714285714</v>
      </c>
      <c r="P323" s="8">
        <f t="shared" ref="P323:P386" si="31">IFERROR(E323/L323, "")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 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6">E387/D387</f>
        <v>1.05982</v>
      </c>
      <c r="P387" s="8">
        <f t="shared" ref="P387:P450" si="37">IFERROR(E387/L387, "")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 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6"/>
        <v>0</v>
      </c>
      <c r="P429" s="8" t="str">
        <f t="shared" si="37"/>
        <v/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6"/>
        <v>0</v>
      </c>
      <c r="P431" s="8" t="str">
        <f t="shared" si="37"/>
        <v/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6"/>
        <v>0</v>
      </c>
      <c r="P435" s="8" t="str">
        <f t="shared" si="37"/>
        <v/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6"/>
        <v>0</v>
      </c>
      <c r="P438" s="8" t="str">
        <f t="shared" si="37"/>
        <v/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6"/>
        <v>0</v>
      </c>
      <c r="P439" s="8" t="str">
        <f t="shared" si="37"/>
        <v/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6"/>
        <v>0</v>
      </c>
      <c r="P441" s="8" t="str">
        <f t="shared" si="37"/>
        <v/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6"/>
        <v>0</v>
      </c>
      <c r="P443" s="8" t="str">
        <f t="shared" si="37"/>
        <v/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2">E451/D451</f>
        <v>2.2499999999999999E-2</v>
      </c>
      <c r="P451" s="8">
        <f t="shared" ref="P451:P514" si="43">IFERROR(E451/L451, "")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 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2"/>
        <v>0</v>
      </c>
      <c r="P453" s="8" t="str">
        <f t="shared" si="43"/>
        <v/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2"/>
        <v>0</v>
      </c>
      <c r="P459" s="8" t="str">
        <f t="shared" si="43"/>
        <v/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2"/>
        <v>0</v>
      </c>
      <c r="P463" s="8" t="str">
        <f t="shared" si="43"/>
        <v/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2"/>
        <v>0</v>
      </c>
      <c r="P464" s="8" t="str">
        <f t="shared" si="43"/>
        <v/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2"/>
        <v>0</v>
      </c>
      <c r="P470" s="8" t="str">
        <f t="shared" si="43"/>
        <v/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2"/>
        <v>0</v>
      </c>
      <c r="P471" s="8" t="str">
        <f t="shared" si="43"/>
        <v/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2"/>
        <v>0</v>
      </c>
      <c r="P477" s="8" t="str">
        <f t="shared" si="43"/>
        <v/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2"/>
        <v>0</v>
      </c>
      <c r="P479" s="8" t="str">
        <f t="shared" si="43"/>
        <v/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2"/>
        <v>0</v>
      </c>
      <c r="P480" s="8" t="str">
        <f t="shared" si="43"/>
        <v/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2"/>
        <v>0</v>
      </c>
      <c r="P489" s="8" t="str">
        <f t="shared" si="43"/>
        <v/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2"/>
        <v>0</v>
      </c>
      <c r="P490" s="8" t="str">
        <f t="shared" si="43"/>
        <v/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2"/>
        <v>0</v>
      </c>
      <c r="P492" s="8" t="str">
        <f t="shared" si="43"/>
        <v/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2"/>
        <v>0</v>
      </c>
      <c r="P493" s="8" t="str">
        <f t="shared" si="43"/>
        <v/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2"/>
        <v>0</v>
      </c>
      <c r="P494" s="8" t="str">
        <f t="shared" si="43"/>
        <v/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2"/>
        <v>0</v>
      </c>
      <c r="P495" s="8" t="str">
        <f t="shared" si="43"/>
        <v/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2"/>
        <v>0</v>
      </c>
      <c r="P497" s="8" t="str">
        <f t="shared" si="43"/>
        <v/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2"/>
        <v>0</v>
      </c>
      <c r="P503" s="8" t="str">
        <f t="shared" si="43"/>
        <v/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2"/>
        <v>0</v>
      </c>
      <c r="P512" s="8" t="str">
        <f t="shared" si="43"/>
        <v/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48">E515/D515</f>
        <v>0.13924</v>
      </c>
      <c r="P515" s="8">
        <f t="shared" ref="P515:P578" si="49">IFERROR(E515/L515, "")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 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8"/>
        <v>0</v>
      </c>
      <c r="P518" s="8" t="str">
        <f t="shared" si="49"/>
        <v/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8"/>
        <v>0</v>
      </c>
      <c r="P520" s="8" t="str">
        <f t="shared" si="49"/>
        <v/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8"/>
        <v>0</v>
      </c>
      <c r="P549" s="8" t="str">
        <f t="shared" si="49"/>
        <v/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8"/>
        <v>0</v>
      </c>
      <c r="P554" s="8" t="str">
        <f t="shared" si="49"/>
        <v/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8"/>
        <v>0</v>
      </c>
      <c r="P557" s="8" t="str">
        <f t="shared" si="49"/>
        <v/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8"/>
        <v>0</v>
      </c>
      <c r="P560" s="8" t="str">
        <f t="shared" si="49"/>
        <v/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8"/>
        <v>0</v>
      </c>
      <c r="P564" s="8" t="str">
        <f t="shared" si="49"/>
        <v/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8"/>
        <v>0</v>
      </c>
      <c r="P567" s="8" t="str">
        <f t="shared" si="49"/>
        <v/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8"/>
        <v>0</v>
      </c>
      <c r="P569" s="8" t="str">
        <f t="shared" si="49"/>
        <v/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8"/>
        <v>0</v>
      </c>
      <c r="P574" s="8" t="str">
        <f t="shared" si="49"/>
        <v/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54">E579/D579</f>
        <v>2E-3</v>
      </c>
      <c r="P579" s="8">
        <f t="shared" ref="P579:P642" si="55">IFERROR(E579/L579, "")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 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4"/>
        <v>0</v>
      </c>
      <c r="P583" s="8" t="str">
        <f t="shared" si="55"/>
        <v/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4"/>
        <v>0</v>
      </c>
      <c r="P584" s="8" t="str">
        <f t="shared" si="55"/>
        <v/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4"/>
        <v>0</v>
      </c>
      <c r="P587" s="8" t="str">
        <f t="shared" si="55"/>
        <v/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4"/>
        <v>0</v>
      </c>
      <c r="P604" s="8" t="str">
        <f t="shared" si="55"/>
        <v/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4"/>
        <v>0</v>
      </c>
      <c r="P606" s="8" t="str">
        <f t="shared" si="55"/>
        <v/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4"/>
        <v>0</v>
      </c>
      <c r="P609" s="8" t="str">
        <f t="shared" si="55"/>
        <v/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4"/>
        <v>0</v>
      </c>
      <c r="P612" s="8" t="str">
        <f t="shared" si="55"/>
        <v/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4"/>
        <v>0</v>
      </c>
      <c r="P613" s="8" t="str">
        <f t="shared" si="55"/>
        <v/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4"/>
        <v>0</v>
      </c>
      <c r="P614" s="8" t="str">
        <f t="shared" si="55"/>
        <v/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4"/>
        <v>0</v>
      </c>
      <c r="P616" s="8" t="str">
        <f t="shared" si="55"/>
        <v/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4"/>
        <v>0</v>
      </c>
      <c r="P617" s="8" t="str">
        <f t="shared" si="55"/>
        <v/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4"/>
        <v>0</v>
      </c>
      <c r="P618" s="8" t="str">
        <f t="shared" si="55"/>
        <v/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4"/>
        <v>0</v>
      </c>
      <c r="P620" s="8" t="str">
        <f t="shared" si="55"/>
        <v/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4"/>
        <v>0</v>
      </c>
      <c r="P625" s="8" t="str">
        <f t="shared" si="55"/>
        <v/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4"/>
        <v>0</v>
      </c>
      <c r="P626" s="8" t="str">
        <f t="shared" si="55"/>
        <v/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4"/>
        <v>0</v>
      </c>
      <c r="P627" s="8" t="str">
        <f t="shared" si="55"/>
        <v/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4"/>
        <v>0</v>
      </c>
      <c r="P630" s="8" t="str">
        <f t="shared" si="55"/>
        <v/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4"/>
        <v>0</v>
      </c>
      <c r="P634" s="8" t="str">
        <f t="shared" si="55"/>
        <v/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4"/>
        <v>0</v>
      </c>
      <c r="P639" s="8" t="str">
        <f t="shared" si="55"/>
        <v/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60">E643/D643</f>
        <v>1.1916249999999999</v>
      </c>
      <c r="P643" s="8">
        <f t="shared" ref="P643:P706" si="61">IFERROR(E643/L643, "")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 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0"/>
        <v>0</v>
      </c>
      <c r="P688" s="8" t="str">
        <f t="shared" si="61"/>
        <v/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66">E707/D707</f>
        <v>9.7699999999999992E-3</v>
      </c>
      <c r="P707" s="8">
        <f t="shared" ref="P707:P770" si="67">IFERROR(E707/L707, "")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 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6"/>
        <v>0</v>
      </c>
      <c r="P708" s="8" t="str">
        <f t="shared" si="67"/>
        <v/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6"/>
        <v>0</v>
      </c>
      <c r="P712" s="8" t="str">
        <f t="shared" si="67"/>
        <v/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6"/>
        <v>0</v>
      </c>
      <c r="P762" s="8" t="str">
        <f t="shared" si="67"/>
        <v/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6"/>
        <v>0</v>
      </c>
      <c r="P764" s="8" t="str">
        <f t="shared" si="67"/>
        <v/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6"/>
        <v>0</v>
      </c>
      <c r="P766" s="8" t="str">
        <f t="shared" si="67"/>
        <v/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6"/>
        <v>0</v>
      </c>
      <c r="P768" s="8" t="str">
        <f t="shared" si="67"/>
        <v/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66"/>
        <v>0</v>
      </c>
      <c r="P770" s="8" t="str">
        <f t="shared" si="67"/>
        <v/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72">E771/D771</f>
        <v>0.41399999999999998</v>
      </c>
      <c r="P771" s="8">
        <f t="shared" ref="P771:P834" si="73">IFERROR(E771/L771, "")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 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2"/>
        <v>0</v>
      </c>
      <c r="P772" s="8" t="str">
        <f t="shared" si="73"/>
        <v/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78">E835/D835</f>
        <v>1.0166666666666666</v>
      </c>
      <c r="P835" s="8">
        <f t="shared" ref="P835:P898" si="79">IFERROR(E835/L835, "")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 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78"/>
        <v>0</v>
      </c>
      <c r="P877" s="8" t="str">
        <f t="shared" si="79"/>
        <v/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78"/>
        <v>0</v>
      </c>
      <c r="P889" s="8" t="str">
        <f t="shared" si="79"/>
        <v/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84">E899/D899</f>
        <v>0</v>
      </c>
      <c r="P899" s="8" t="str">
        <f t="shared" ref="P899:P962" si="85">IFERROR(E899/L899, "")</f>
        <v/>
      </c>
      <c r="Q899" t="str">
        <f t="shared" ref="Q899:Q962" si="86">LEFT(N899,FIND("/",N899)-1)</f>
        <v>music</v>
      </c>
      <c r="R899" t="str">
        <f t="shared" ref="R899:R962" si="87">RIGHT(N899,LEN(N899)-FIND("/", 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4"/>
        <v>0</v>
      </c>
      <c r="P903" s="8" t="str">
        <f t="shared" si="85"/>
        <v/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4"/>
        <v>0</v>
      </c>
      <c r="P908" s="8" t="str">
        <f t="shared" si="85"/>
        <v/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4"/>
        <v>0</v>
      </c>
      <c r="P909" s="8" t="str">
        <f t="shared" si="85"/>
        <v/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4"/>
        <v>0</v>
      </c>
      <c r="P910" s="8" t="str">
        <f t="shared" si="85"/>
        <v/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4"/>
        <v>0</v>
      </c>
      <c r="P913" s="8" t="str">
        <f t="shared" si="85"/>
        <v/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4"/>
        <v>0</v>
      </c>
      <c r="P916" s="8" t="str">
        <f t="shared" si="85"/>
        <v/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4"/>
        <v>0</v>
      </c>
      <c r="P918" s="8" t="str">
        <f t="shared" si="85"/>
        <v/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4"/>
        <v>0</v>
      </c>
      <c r="P922" s="8" t="str">
        <f t="shared" si="85"/>
        <v/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4"/>
        <v>0</v>
      </c>
      <c r="P928" s="8" t="str">
        <f t="shared" si="85"/>
        <v/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4"/>
        <v>0</v>
      </c>
      <c r="P929" s="8" t="str">
        <f t="shared" si="85"/>
        <v/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4"/>
        <v>0</v>
      </c>
      <c r="P931" s="8" t="str">
        <f t="shared" si="85"/>
        <v/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4"/>
        <v>0</v>
      </c>
      <c r="P938" s="8" t="str">
        <f t="shared" si="85"/>
        <v/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4"/>
        <v>0</v>
      </c>
      <c r="P949" s="8" t="str">
        <f t="shared" si="85"/>
        <v/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90">E963/D963</f>
        <v>0.42188421052631581</v>
      </c>
      <c r="P963" s="8">
        <f t="shared" ref="P963:P1026" si="91">IFERROR(E963/L963, "")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 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0"/>
        <v>0</v>
      </c>
      <c r="P990" s="8" t="str">
        <f t="shared" si="91"/>
        <v/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96">E1027/D1027</f>
        <v>1.099283142857143</v>
      </c>
      <c r="P1027" s="8">
        <f t="shared" ref="P1027:P1090" si="97">IFERROR(E1027/L1027, "")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 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6"/>
        <v>0</v>
      </c>
      <c r="P1043" s="8" t="str">
        <f t="shared" si="97"/>
        <v/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6"/>
        <v>0</v>
      </c>
      <c r="P1048" s="8" t="str">
        <f t="shared" si="97"/>
        <v/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6"/>
        <v>0</v>
      </c>
      <c r="P1051" s="8" t="str">
        <f t="shared" si="97"/>
        <v/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6"/>
        <v>0</v>
      </c>
      <c r="P1052" s="8" t="str">
        <f t="shared" si="97"/>
        <v/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6"/>
        <v>0</v>
      </c>
      <c r="P1053" s="8" t="str">
        <f t="shared" si="97"/>
        <v/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6"/>
        <v>0</v>
      </c>
      <c r="P1054" s="8" t="str">
        <f t="shared" si="97"/>
        <v/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6"/>
        <v>0</v>
      </c>
      <c r="P1056" s="8" t="str">
        <f t="shared" si="97"/>
        <v/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6"/>
        <v>0</v>
      </c>
      <c r="P1057" s="8" t="str">
        <f t="shared" si="97"/>
        <v/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6"/>
        <v>0</v>
      </c>
      <c r="P1058" s="8" t="str">
        <f t="shared" si="97"/>
        <v/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6"/>
        <v>0</v>
      </c>
      <c r="P1059" s="8" t="str">
        <f t="shared" si="97"/>
        <v/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6"/>
        <v>0</v>
      </c>
      <c r="P1060" s="8" t="str">
        <f t="shared" si="97"/>
        <v/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6"/>
        <v>0</v>
      </c>
      <c r="P1061" s="8" t="str">
        <f t="shared" si="97"/>
        <v/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6"/>
        <v>0</v>
      </c>
      <c r="P1063" s="8" t="str">
        <f t="shared" si="97"/>
        <v/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6"/>
        <v>0</v>
      </c>
      <c r="P1065" s="8" t="str">
        <f t="shared" si="97"/>
        <v/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s="8" t="str">
        <f t="shared" si="97"/>
        <v/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6"/>
        <v>0</v>
      </c>
      <c r="P1086" s="8" t="str">
        <f t="shared" si="97"/>
        <v/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6"/>
        <v>0</v>
      </c>
      <c r="P1089" s="8" t="str">
        <f t="shared" si="97"/>
        <v/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02">E1091/D1091</f>
        <v>7.8266666666666665E-2</v>
      </c>
      <c r="P1091" s="8">
        <f t="shared" ref="P1091:P1154" si="103">IFERROR(E1091/L1091, "")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 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2"/>
        <v>0</v>
      </c>
      <c r="P1109" s="8" t="str">
        <f t="shared" si="103"/>
        <v/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2"/>
        <v>0</v>
      </c>
      <c r="P1122" s="8" t="str">
        <f t="shared" si="103"/>
        <v/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2"/>
        <v>0</v>
      </c>
      <c r="P1124" s="8" t="str">
        <f t="shared" si="103"/>
        <v/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2"/>
        <v>0</v>
      </c>
      <c r="P1127" s="8" t="str">
        <f t="shared" si="103"/>
        <v/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2"/>
        <v>0</v>
      </c>
      <c r="P1133" s="8" t="str">
        <f t="shared" si="103"/>
        <v/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2"/>
        <v>0</v>
      </c>
      <c r="P1142" s="8" t="str">
        <f t="shared" si="103"/>
        <v/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2"/>
        <v>0</v>
      </c>
      <c r="P1143" s="8" t="str">
        <f t="shared" si="103"/>
        <v/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2"/>
        <v>0</v>
      </c>
      <c r="P1144" s="8" t="str">
        <f t="shared" si="103"/>
        <v/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2"/>
        <v>0</v>
      </c>
      <c r="P1146" s="8" t="str">
        <f t="shared" si="103"/>
        <v/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2"/>
        <v>0</v>
      </c>
      <c r="P1149" s="8" t="str">
        <f t="shared" si="103"/>
        <v/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2"/>
        <v>0</v>
      </c>
      <c r="P1153" s="8" t="str">
        <f t="shared" si="103"/>
        <v/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08">E1155/D1155</f>
        <v>6.2500000000000003E-3</v>
      </c>
      <c r="P1155" s="8">
        <f t="shared" ref="P1155:P1218" si="109">IFERROR(E1155/L1155, "")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 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08"/>
        <v>0</v>
      </c>
      <c r="P1158" s="8" t="str">
        <f t="shared" si="109"/>
        <v/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08"/>
        <v>0</v>
      </c>
      <c r="P1161" s="8" t="str">
        <f t="shared" si="109"/>
        <v/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08"/>
        <v>0</v>
      </c>
      <c r="P1163" s="8" t="str">
        <f t="shared" si="109"/>
        <v/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08"/>
        <v>0</v>
      </c>
      <c r="P1165" s="8" t="str">
        <f t="shared" si="109"/>
        <v/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08"/>
        <v>0</v>
      </c>
      <c r="P1166" s="8" t="str">
        <f t="shared" si="109"/>
        <v/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08"/>
        <v>0</v>
      </c>
      <c r="P1174" s="8" t="str">
        <f t="shared" si="109"/>
        <v/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08"/>
        <v>0</v>
      </c>
      <c r="P1179" s="8" t="str">
        <f t="shared" si="109"/>
        <v/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14">E1219/D1219</f>
        <v>1.026</v>
      </c>
      <c r="P1219" s="8">
        <f t="shared" ref="P1219:P1282" si="115">IFERROR(E1219/L1219, "")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 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4"/>
        <v>0</v>
      </c>
      <c r="P1229" s="8" t="str">
        <f t="shared" si="115"/>
        <v/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4"/>
        <v>0</v>
      </c>
      <c r="P1232" s="8" t="str">
        <f t="shared" si="115"/>
        <v/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4"/>
        <v>0</v>
      </c>
      <c r="P1233" s="8" t="str">
        <f t="shared" si="115"/>
        <v/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4"/>
        <v>0</v>
      </c>
      <c r="P1236" s="8" t="str">
        <f t="shared" si="115"/>
        <v/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4"/>
        <v>0</v>
      </c>
      <c r="P1238" s="8" t="str">
        <f t="shared" si="115"/>
        <v/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4"/>
        <v>0</v>
      </c>
      <c r="P1239" s="8" t="str">
        <f t="shared" si="115"/>
        <v/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4"/>
        <v>0</v>
      </c>
      <c r="P1241" s="8" t="str">
        <f t="shared" si="115"/>
        <v/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20">E1283/D1283</f>
        <v>1.1071428571428572</v>
      </c>
      <c r="P1283" s="8">
        <f t="shared" ref="P1283:P1346" si="121">IFERROR(E1283/L1283, "")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 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0"/>
        <v>0</v>
      </c>
      <c r="P1334" s="8" t="str">
        <f t="shared" si="121"/>
        <v/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0"/>
        <v>0</v>
      </c>
      <c r="P1335" s="8" t="str">
        <f t="shared" si="121"/>
        <v/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0"/>
        <v>0</v>
      </c>
      <c r="P1342" s="8" t="str">
        <f t="shared" si="121"/>
        <v/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26">E1347/D1347</f>
        <v>1.25</v>
      </c>
      <c r="P1347" s="8">
        <f t="shared" ref="P1347:P1410" si="127">IFERROR(E1347/L1347, "")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 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32">E1411/D1411</f>
        <v>0</v>
      </c>
      <c r="P1411" s="8" t="str">
        <f t="shared" ref="P1411:P1474" si="133">IFERROR(E1411/L1411, "")</f>
        <v/>
      </c>
      <c r="Q1411" t="str">
        <f t="shared" ref="Q1411:Q1474" si="134">LEFT(N1411,FIND("/",N1411)-1)</f>
        <v>publishing</v>
      </c>
      <c r="R1411" t="str">
        <f t="shared" ref="R1411:R1474" si="135">RIGHT(N1411,LEN(N1411)-FIND("/", 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2"/>
        <v>0</v>
      </c>
      <c r="P1418" s="8" t="str">
        <f t="shared" si="133"/>
        <v/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2"/>
        <v>0</v>
      </c>
      <c r="P1427" s="8" t="str">
        <f t="shared" si="133"/>
        <v/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2"/>
        <v>0</v>
      </c>
      <c r="P1428" s="8" t="str">
        <f t="shared" si="133"/>
        <v/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2"/>
        <v>0</v>
      </c>
      <c r="P1431" s="8" t="str">
        <f t="shared" si="133"/>
        <v/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2"/>
        <v>0</v>
      </c>
      <c r="P1434" s="8" t="str">
        <f t="shared" si="133"/>
        <v/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2"/>
        <v>0</v>
      </c>
      <c r="P1444" s="8" t="str">
        <f t="shared" si="133"/>
        <v/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2"/>
        <v>0</v>
      </c>
      <c r="P1445" s="8" t="str">
        <f t="shared" si="133"/>
        <v/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2"/>
        <v>0</v>
      </c>
      <c r="P1446" s="8" t="str">
        <f t="shared" si="133"/>
        <v/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2"/>
        <v>0</v>
      </c>
      <c r="P1447" s="8" t="str">
        <f t="shared" si="133"/>
        <v/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2"/>
        <v>0</v>
      </c>
      <c r="P1448" s="8" t="str">
        <f t="shared" si="133"/>
        <v/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2"/>
        <v>0</v>
      </c>
      <c r="P1450" s="8" t="str">
        <f t="shared" si="133"/>
        <v/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2"/>
        <v>0</v>
      </c>
      <c r="P1451" s="8" t="str">
        <f t="shared" si="133"/>
        <v/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2"/>
        <v>0</v>
      </c>
      <c r="P1454" s="8" t="str">
        <f t="shared" si="133"/>
        <v/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2"/>
        <v>0</v>
      </c>
      <c r="P1455" s="8" t="str">
        <f t="shared" si="133"/>
        <v/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2"/>
        <v>0</v>
      </c>
      <c r="P1459" s="8" t="str">
        <f t="shared" si="133"/>
        <v/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2"/>
        <v>0</v>
      </c>
      <c r="P1460" s="8" t="str">
        <f t="shared" si="133"/>
        <v/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2"/>
        <v>0</v>
      </c>
      <c r="P1461" s="8" t="str">
        <f t="shared" si="133"/>
        <v/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2"/>
        <v>0</v>
      </c>
      <c r="P1462" s="8" t="str">
        <f t="shared" si="133"/>
        <v/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38">E1475/D1475</f>
        <v>1.20516</v>
      </c>
      <c r="P1475" s="8">
        <f t="shared" ref="P1475:P1538" si="139">IFERROR(E1475/L1475, "")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 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38"/>
        <v>0</v>
      </c>
      <c r="P1486" s="8" t="str">
        <f t="shared" si="139"/>
        <v/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38"/>
        <v>0</v>
      </c>
      <c r="P1489" s="8" t="str">
        <f t="shared" si="139"/>
        <v/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38"/>
        <v>0</v>
      </c>
      <c r="P1491" s="8" t="str">
        <f t="shared" si="139"/>
        <v/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38"/>
        <v>0</v>
      </c>
      <c r="P1495" s="8" t="str">
        <f t="shared" si="139"/>
        <v/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38"/>
        <v>0</v>
      </c>
      <c r="P1497" s="8" t="str">
        <f t="shared" si="139"/>
        <v/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38"/>
        <v>0</v>
      </c>
      <c r="P1498" s="8" t="str">
        <f t="shared" si="139"/>
        <v/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44">E1539/D1539</f>
        <v>1.7989999999999999</v>
      </c>
      <c r="P1539" s="8">
        <f t="shared" ref="P1539:P1602" si="145">IFERROR(E1539/L1539, "")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 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4"/>
        <v>0</v>
      </c>
      <c r="P1546" s="8" t="str">
        <f t="shared" si="145"/>
        <v/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4"/>
        <v>0</v>
      </c>
      <c r="P1549" s="8" t="str">
        <f t="shared" si="145"/>
        <v/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4"/>
        <v>0</v>
      </c>
      <c r="P1553" s="8" t="str">
        <f t="shared" si="145"/>
        <v/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4"/>
        <v>0</v>
      </c>
      <c r="P1555" s="8" t="str">
        <f t="shared" si="145"/>
        <v/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4"/>
        <v>0</v>
      </c>
      <c r="P1556" s="8" t="str">
        <f t="shared" si="145"/>
        <v/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4"/>
        <v>0</v>
      </c>
      <c r="P1557" s="8" t="str">
        <f t="shared" si="145"/>
        <v/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4"/>
        <v>0</v>
      </c>
      <c r="P1564" s="8" t="str">
        <f t="shared" si="145"/>
        <v/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4"/>
        <v>0</v>
      </c>
      <c r="P1571" s="8" t="str">
        <f t="shared" si="145"/>
        <v/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4"/>
        <v>0</v>
      </c>
      <c r="P1582" s="8" t="str">
        <f t="shared" si="145"/>
        <v/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4"/>
        <v>0</v>
      </c>
      <c r="P1586" s="8" t="str">
        <f t="shared" si="145"/>
        <v/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4"/>
        <v>0</v>
      </c>
      <c r="P1588" s="8" t="str">
        <f t="shared" si="145"/>
        <v/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4"/>
        <v>0</v>
      </c>
      <c r="P1590" s="8" t="str">
        <f t="shared" si="145"/>
        <v/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4"/>
        <v>0</v>
      </c>
      <c r="P1591" s="8" t="str">
        <f t="shared" si="145"/>
        <v/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4"/>
        <v>0</v>
      </c>
      <c r="P1594" s="8" t="str">
        <f t="shared" si="145"/>
        <v/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4"/>
        <v>0</v>
      </c>
      <c r="P1599" s="8" t="str">
        <f t="shared" si="145"/>
        <v/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4"/>
        <v>0</v>
      </c>
      <c r="P1601" s="8" t="str">
        <f t="shared" si="145"/>
        <v/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50">E1603/D1603</f>
        <v>1.082492</v>
      </c>
      <c r="P1603" s="8">
        <f t="shared" ref="P1603:P1666" si="151">IFERROR(E1603/L1603, "")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 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56">E1667/D1667</f>
        <v>1.1945714285714286</v>
      </c>
      <c r="P1667" s="8">
        <f t="shared" ref="P1667:P1730" si="157">IFERROR(E1667/L1667, "")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 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56"/>
        <v>0</v>
      </c>
      <c r="P1684" s="8" t="str">
        <f t="shared" si="157"/>
        <v/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56"/>
        <v>0</v>
      </c>
      <c r="P1698" s="8" t="str">
        <f t="shared" si="157"/>
        <v/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56"/>
        <v>0</v>
      </c>
      <c r="P1700" s="8" t="str">
        <f t="shared" si="157"/>
        <v/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56"/>
        <v>0</v>
      </c>
      <c r="P1707" s="8" t="str">
        <f t="shared" si="157"/>
        <v/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56"/>
        <v>0</v>
      </c>
      <c r="P1708" s="8" t="str">
        <f t="shared" si="157"/>
        <v/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56"/>
        <v>0</v>
      </c>
      <c r="P1710" s="8" t="str">
        <f t="shared" si="157"/>
        <v/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56"/>
        <v>0</v>
      </c>
      <c r="P1714" s="8" t="str">
        <f t="shared" si="157"/>
        <v/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56"/>
        <v>0</v>
      </c>
      <c r="P1723" s="8" t="str">
        <f t="shared" si="157"/>
        <v/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62">E1731/D1731</f>
        <v>0</v>
      </c>
      <c r="P1731" s="8" t="str">
        <f t="shared" ref="P1731:P1794" si="163">IFERROR(E1731/L1731, "")</f>
        <v/>
      </c>
      <c r="Q1731" t="str">
        <f t="shared" ref="Q1731:Q1794" si="164">LEFT(N1731,FIND("/",N1731)-1)</f>
        <v>music</v>
      </c>
      <c r="R1731" t="str">
        <f t="shared" ref="R1731:R1794" si="165">RIGHT(N1731,LEN(N1731)-FIND("/", 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2"/>
        <v>0</v>
      </c>
      <c r="P1732" s="8" t="str">
        <f t="shared" si="163"/>
        <v/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2"/>
        <v>0</v>
      </c>
      <c r="P1733" s="8" t="str">
        <f t="shared" si="163"/>
        <v/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2"/>
        <v>0</v>
      </c>
      <c r="P1734" s="8" t="str">
        <f t="shared" si="163"/>
        <v/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2"/>
        <v>0</v>
      </c>
      <c r="P1735" s="8" t="str">
        <f t="shared" si="163"/>
        <v/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2"/>
        <v>0</v>
      </c>
      <c r="P1742" s="8" t="str">
        <f t="shared" si="163"/>
        <v/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 s="8" t="str">
        <f t="shared" si="163"/>
        <v/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68">E1795/D1795</f>
        <v>1.3333333333333334E-2</v>
      </c>
      <c r="P1795" s="8">
        <f t="shared" ref="P1795:P1858" si="169">IFERROR(E1795/L1795, "")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 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68"/>
        <v>0</v>
      </c>
      <c r="P1815" s="8" t="str">
        <f t="shared" si="169"/>
        <v/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68"/>
        <v>0</v>
      </c>
      <c r="P1817" s="8" t="str">
        <f t="shared" si="169"/>
        <v/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68"/>
        <v>0</v>
      </c>
      <c r="P1820" s="8" t="str">
        <f t="shared" si="169"/>
        <v/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74">E1859/D1859</f>
        <v>1</v>
      </c>
      <c r="P1859" s="8">
        <f t="shared" ref="P1859:P1922" si="175">IFERROR(E1859/L1859, "")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 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4"/>
        <v>0</v>
      </c>
      <c r="P1863" s="8" t="str">
        <f t="shared" si="175"/>
        <v/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4"/>
        <v>0</v>
      </c>
      <c r="P1871" s="8" t="str">
        <f t="shared" si="175"/>
        <v/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4"/>
        <v>0</v>
      </c>
      <c r="P1878" s="8" t="str">
        <f t="shared" si="175"/>
        <v/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4"/>
        <v>0</v>
      </c>
      <c r="P1879" s="8" t="str">
        <f t="shared" si="175"/>
        <v/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4"/>
        <v>0</v>
      </c>
      <c r="P1880" s="8" t="str">
        <f t="shared" si="175"/>
        <v/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80">E1923/D1923</f>
        <v>1.3680000000000001</v>
      </c>
      <c r="P1923" s="8">
        <f t="shared" ref="P1923:P1986" si="181">IFERROR(E1923/L1923, "")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 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0"/>
        <v>0</v>
      </c>
      <c r="P1984" s="8" t="str">
        <f t="shared" si="181"/>
        <v/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86">E1987/D1987</f>
        <v>3.1875000000000001E-2</v>
      </c>
      <c r="P1987" s="8">
        <f t="shared" ref="P1987:P2050" si="187">IFERROR(E1987/L1987, "")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 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86"/>
        <v>0</v>
      </c>
      <c r="P1995" s="8" t="str">
        <f t="shared" si="187"/>
        <v/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86"/>
        <v>0</v>
      </c>
      <c r="P1996" s="8" t="str">
        <f t="shared" si="187"/>
        <v/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86"/>
        <v>0</v>
      </c>
      <c r="P1998" s="8" t="str">
        <f t="shared" si="187"/>
        <v/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86"/>
        <v>0</v>
      </c>
      <c r="P1999" s="8" t="str">
        <f t="shared" si="187"/>
        <v/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92">E2051/D2051</f>
        <v>1.2019070000000001</v>
      </c>
      <c r="P2051" s="8">
        <f t="shared" ref="P2051:P2114" si="193">IFERROR(E2051/L2051, "")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 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98">E2115/D2115</f>
        <v>1.0485714285714285</v>
      </c>
      <c r="P2115" s="8">
        <f t="shared" ref="P2115:P2178" si="199">IFERROR(E2115/L2115, "")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 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98"/>
        <v>0</v>
      </c>
      <c r="P2143" s="8" t="str">
        <f t="shared" si="199"/>
        <v/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98"/>
        <v>0</v>
      </c>
      <c r="P2151" s="8" t="str">
        <f t="shared" si="199"/>
        <v/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04">E2179/D2179</f>
        <v>1.0012000000000001</v>
      </c>
      <c r="P2179" s="8">
        <f t="shared" ref="P2179:P2242" si="205">IFERROR(E2179/L2179, "")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 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10">E2243/D2243</f>
        <v>8.0640000000000001</v>
      </c>
      <c r="P2243" s="8">
        <f t="shared" ref="P2243:P2306" si="211">IFERROR(E2243/L2243, "")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 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16">E2307/D2307</f>
        <v>1.0122777777777778</v>
      </c>
      <c r="P2307" s="8">
        <f t="shared" ref="P2307:P2370" si="217">IFERROR(E2307/L2307, "")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 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16"/>
        <v>0</v>
      </c>
      <c r="P2343" s="8" t="str">
        <f t="shared" si="217"/>
        <v/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16"/>
        <v>0</v>
      </c>
      <c r="P2344" s="8" t="str">
        <f t="shared" si="217"/>
        <v/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16"/>
        <v>0</v>
      </c>
      <c r="P2347" s="8" t="str">
        <f t="shared" si="217"/>
        <v/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16"/>
        <v>0</v>
      </c>
      <c r="P2351" s="8" t="str">
        <f t="shared" si="217"/>
        <v/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16"/>
        <v>0</v>
      </c>
      <c r="P2352" s="8" t="str">
        <f t="shared" si="217"/>
        <v/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16"/>
        <v>0</v>
      </c>
      <c r="P2354" s="8" t="str">
        <f t="shared" si="217"/>
        <v/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16"/>
        <v>0</v>
      </c>
      <c r="P2355" s="8" t="str">
        <f t="shared" si="217"/>
        <v/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16"/>
        <v>0</v>
      </c>
      <c r="P2358" s="8" t="str">
        <f t="shared" si="217"/>
        <v/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16"/>
        <v>0</v>
      </c>
      <c r="P2359" s="8" t="str">
        <f t="shared" si="217"/>
        <v/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16"/>
        <v>0</v>
      </c>
      <c r="P2360" s="8" t="str">
        <f t="shared" si="217"/>
        <v/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16"/>
        <v>0</v>
      </c>
      <c r="P2363" s="8" t="str">
        <f t="shared" si="217"/>
        <v/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16"/>
        <v>0</v>
      </c>
      <c r="P2365" s="8" t="str">
        <f t="shared" si="217"/>
        <v/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16"/>
        <v>0</v>
      </c>
      <c r="P2366" s="8" t="str">
        <f t="shared" si="217"/>
        <v/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16"/>
        <v>0</v>
      </c>
      <c r="P2367" s="8" t="str">
        <f t="shared" si="217"/>
        <v/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22">E2371/D2371</f>
        <v>0</v>
      </c>
      <c r="P2371" s="8" t="str">
        <f t="shared" ref="P2371:P2434" si="223">IFERROR(E2371/L2371, "")</f>
        <v/>
      </c>
      <c r="Q2371" t="str">
        <f t="shared" ref="Q2371:Q2434" si="224">LEFT(N2371,FIND("/",N2371)-1)</f>
        <v>technology</v>
      </c>
      <c r="R2371" t="str">
        <f t="shared" ref="R2371:R2434" si="225">RIGHT(N2371,LEN(N2371)-FIND("/", 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2"/>
        <v>0</v>
      </c>
      <c r="P2373" s="8" t="str">
        <f t="shared" si="223"/>
        <v/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2"/>
        <v>0</v>
      </c>
      <c r="P2377" s="8" t="str">
        <f t="shared" si="223"/>
        <v/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2"/>
        <v>0</v>
      </c>
      <c r="P2379" s="8" t="str">
        <f t="shared" si="223"/>
        <v/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2"/>
        <v>0</v>
      </c>
      <c r="P2380" s="8" t="str">
        <f t="shared" si="223"/>
        <v/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2"/>
        <v>0</v>
      </c>
      <c r="P2381" s="8" t="str">
        <f t="shared" si="223"/>
        <v/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2"/>
        <v>0</v>
      </c>
      <c r="P2388" s="8" t="str">
        <f t="shared" si="223"/>
        <v/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2"/>
        <v>0</v>
      </c>
      <c r="P2392" s="8" t="str">
        <f t="shared" si="223"/>
        <v/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2"/>
        <v>0</v>
      </c>
      <c r="P2394" s="8" t="str">
        <f t="shared" si="223"/>
        <v/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2"/>
        <v>0</v>
      </c>
      <c r="P2397" s="8" t="str">
        <f t="shared" si="223"/>
        <v/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2"/>
        <v>0</v>
      </c>
      <c r="P2399" s="8" t="str">
        <f t="shared" si="223"/>
        <v/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2"/>
        <v>0</v>
      </c>
      <c r="P2400" s="8" t="str">
        <f t="shared" si="223"/>
        <v/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2"/>
        <v>0</v>
      </c>
      <c r="P2401" s="8" t="str">
        <f t="shared" si="223"/>
        <v/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2"/>
        <v>0</v>
      </c>
      <c r="P2402" s="8" t="str">
        <f t="shared" si="223"/>
        <v/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2"/>
        <v>0</v>
      </c>
      <c r="P2406" s="8" t="str">
        <f t="shared" si="223"/>
        <v/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2"/>
        <v>0</v>
      </c>
      <c r="P2412" s="8" t="str">
        <f t="shared" si="223"/>
        <v/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2"/>
        <v>0</v>
      </c>
      <c r="P2414" s="8" t="str">
        <f t="shared" si="223"/>
        <v/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2"/>
        <v>0</v>
      </c>
      <c r="P2419" s="8" t="str">
        <f t="shared" si="223"/>
        <v/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2"/>
        <v>0</v>
      </c>
      <c r="P2421" s="8" t="str">
        <f t="shared" si="223"/>
        <v/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2"/>
        <v>0</v>
      </c>
      <c r="P2428" s="8" t="str">
        <f t="shared" si="223"/>
        <v/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28">E2435/D2435</f>
        <v>0</v>
      </c>
      <c r="P2435" s="8" t="str">
        <f t="shared" ref="P2435:P2498" si="229">IFERROR(E2435/L2435, "")</f>
        <v/>
      </c>
      <c r="Q2435" t="str">
        <f t="shared" ref="Q2435:Q2498" si="230">LEFT(N2435,FIND("/",N2435)-1)</f>
        <v>food</v>
      </c>
      <c r="R2435" t="str">
        <f t="shared" ref="R2435:R2498" si="231">RIGHT(N2435,LEN(N2435)-FIND("/", 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28"/>
        <v>0</v>
      </c>
      <c r="P2439" s="8" t="str">
        <f t="shared" si="229"/>
        <v/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28"/>
        <v>0</v>
      </c>
      <c r="P2441" s="8" t="str">
        <f t="shared" si="229"/>
        <v/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34">E2499/D2499</f>
        <v>1.127715</v>
      </c>
      <c r="P2499" s="8">
        <f t="shared" ref="P2499:P2562" si="235">IFERROR(E2499/L2499, "")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 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4"/>
        <v>0</v>
      </c>
      <c r="P2505" s="8" t="str">
        <f t="shared" si="235"/>
        <v/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4"/>
        <v>0</v>
      </c>
      <c r="P2506" s="8" t="str">
        <f t="shared" si="235"/>
        <v/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4"/>
        <v>0</v>
      </c>
      <c r="P2507" s="8" t="str">
        <f t="shared" si="235"/>
        <v/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4"/>
        <v>0</v>
      </c>
      <c r="P2509" s="8" t="str">
        <f t="shared" si="235"/>
        <v/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4"/>
        <v>0</v>
      </c>
      <c r="P2510" s="8" t="str">
        <f t="shared" si="235"/>
        <v/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4"/>
        <v>0</v>
      </c>
      <c r="P2513" s="8" t="str">
        <f t="shared" si="235"/>
        <v/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4"/>
        <v>0</v>
      </c>
      <c r="P2514" s="8" t="str">
        <f t="shared" si="235"/>
        <v/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4"/>
        <v>0</v>
      </c>
      <c r="P2515" s="8" t="str">
        <f t="shared" si="235"/>
        <v/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4"/>
        <v>0</v>
      </c>
      <c r="P2518" s="8" t="str">
        <f t="shared" si="235"/>
        <v/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4"/>
        <v>0</v>
      </c>
      <c r="P2520" s="8" t="str">
        <f t="shared" si="235"/>
        <v/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4"/>
        <v>0</v>
      </c>
      <c r="P2522" s="8" t="str">
        <f t="shared" si="235"/>
        <v/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40">E2563/D2563</f>
        <v>0</v>
      </c>
      <c r="P2563" s="8" t="str">
        <f t="shared" ref="P2563:P2626" si="241">IFERROR(E2563/L2563, "")</f>
        <v/>
      </c>
      <c r="Q2563" t="str">
        <f t="shared" ref="Q2563:Q2626" si="242">LEFT(N2563,FIND("/",N2563)-1)</f>
        <v>food</v>
      </c>
      <c r="R2563" t="str">
        <f t="shared" ref="R2563:R2626" si="243">RIGHT(N2563,LEN(N2563)-FIND("/", 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0"/>
        <v>0</v>
      </c>
      <c r="P2565" s="8" t="str">
        <f t="shared" si="241"/>
        <v/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0"/>
        <v>0</v>
      </c>
      <c r="P2566" s="8" t="str">
        <f t="shared" si="241"/>
        <v/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0"/>
        <v>0</v>
      </c>
      <c r="P2568" s="8" t="str">
        <f t="shared" si="241"/>
        <v/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0"/>
        <v>0</v>
      </c>
      <c r="P2574" s="8" t="str">
        <f t="shared" si="241"/>
        <v/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0"/>
        <v>0</v>
      </c>
      <c r="P2575" s="8" t="str">
        <f t="shared" si="241"/>
        <v/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0"/>
        <v>0</v>
      </c>
      <c r="P2576" s="8" t="str">
        <f t="shared" si="241"/>
        <v/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0"/>
        <v>0</v>
      </c>
      <c r="P2577" s="8" t="str">
        <f t="shared" si="241"/>
        <v/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0"/>
        <v>0</v>
      </c>
      <c r="P2578" s="8" t="str">
        <f t="shared" si="241"/>
        <v/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0"/>
        <v>0</v>
      </c>
      <c r="P2579" s="8" t="str">
        <f t="shared" si="241"/>
        <v/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0"/>
        <v>0</v>
      </c>
      <c r="P2580" s="8" t="str">
        <f t="shared" si="241"/>
        <v/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0"/>
        <v>0</v>
      </c>
      <c r="P2586" s="8" t="str">
        <f t="shared" si="241"/>
        <v/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0"/>
        <v>0</v>
      </c>
      <c r="P2592" s="8" t="str">
        <f t="shared" si="241"/>
        <v/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0"/>
        <v>0</v>
      </c>
      <c r="P2595" s="8" t="str">
        <f t="shared" si="241"/>
        <v/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46">E2627/D2627</f>
        <v>9.56</v>
      </c>
      <c r="P2627" s="8">
        <f t="shared" ref="P2627:P2690" si="247">IFERROR(E2627/L2627, "")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 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46"/>
        <v>0</v>
      </c>
      <c r="P2644" s="8" t="str">
        <f t="shared" si="247"/>
        <v/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46"/>
        <v>0</v>
      </c>
      <c r="P2688" s="8" t="str">
        <f t="shared" si="247"/>
        <v/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46"/>
        <v>0</v>
      </c>
      <c r="P2689" s="8" t="str">
        <f t="shared" si="247"/>
        <v/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52">E2691/D2691</f>
        <v>2.8571428571428571E-5</v>
      </c>
      <c r="P2691" s="8">
        <f t="shared" ref="P2691:P2754" si="253">IFERROR(E2691/L2691, "")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 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2"/>
        <v>0</v>
      </c>
      <c r="P2701" s="8" t="str">
        <f t="shared" si="253"/>
        <v/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2"/>
        <v>0</v>
      </c>
      <c r="P2745" s="8" t="str">
        <f t="shared" si="253"/>
        <v/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2"/>
        <v>0</v>
      </c>
      <c r="P2752" s="8" t="str">
        <f t="shared" si="253"/>
        <v/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2"/>
        <v>0</v>
      </c>
      <c r="P2753" s="8" t="str">
        <f t="shared" si="253"/>
        <v/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58">E2755/D2755</f>
        <v>0.19</v>
      </c>
      <c r="P2755" s="8">
        <f t="shared" ref="P2755:P2818" si="259">IFERROR(E2755/L2755, "")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 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58"/>
        <v>0</v>
      </c>
      <c r="P2756" s="8" t="str">
        <f t="shared" si="259"/>
        <v/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58"/>
        <v>0</v>
      </c>
      <c r="P2762" s="8" t="str">
        <f t="shared" si="259"/>
        <v/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58"/>
        <v>0</v>
      </c>
      <c r="P2767" s="8" t="str">
        <f t="shared" si="259"/>
        <v/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58"/>
        <v>0</v>
      </c>
      <c r="P2773" s="8" t="str">
        <f t="shared" si="259"/>
        <v/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58"/>
        <v>0</v>
      </c>
      <c r="P2774" s="8" t="str">
        <f t="shared" si="259"/>
        <v/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58"/>
        <v>0</v>
      </c>
      <c r="P2782" s="8" t="str">
        <f t="shared" si="259"/>
        <v/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64">E2819/D2819</f>
        <v>1.3</v>
      </c>
      <c r="P2819" s="8">
        <f t="shared" ref="P2819:P2882" si="265">IFERROR(E2819/L2819, "")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 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4"/>
        <v>0</v>
      </c>
      <c r="P2844" s="8" t="str">
        <f t="shared" si="265"/>
        <v/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4"/>
        <v>0</v>
      </c>
      <c r="P2845" s="8" t="str">
        <f t="shared" si="265"/>
        <v/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4"/>
        <v>0</v>
      </c>
      <c r="P2848" s="8" t="str">
        <f t="shared" si="265"/>
        <v/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4"/>
        <v>0</v>
      </c>
      <c r="P2849" s="8" t="str">
        <f t="shared" si="265"/>
        <v/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4"/>
        <v>0</v>
      </c>
      <c r="P2853" s="8" t="str">
        <f t="shared" si="265"/>
        <v/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4"/>
        <v>0</v>
      </c>
      <c r="P2855" s="8" t="str">
        <f t="shared" si="265"/>
        <v/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4"/>
        <v>0</v>
      </c>
      <c r="P2860" s="8" t="str">
        <f t="shared" si="265"/>
        <v/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4"/>
        <v>0</v>
      </c>
      <c r="P2867" s="8" t="str">
        <f t="shared" si="265"/>
        <v/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4"/>
        <v>0</v>
      </c>
      <c r="P2874" s="8" t="str">
        <f t="shared" si="265"/>
        <v/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4"/>
        <v>0</v>
      </c>
      <c r="P2878" s="8" t="str">
        <f t="shared" si="265"/>
        <v/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70">E2883/D2883</f>
        <v>0</v>
      </c>
      <c r="P2883" s="8" t="str">
        <f t="shared" ref="P2883:P2946" si="271">IFERROR(E2883/L2883, "")</f>
        <v/>
      </c>
      <c r="Q2883" t="str">
        <f t="shared" ref="Q2883:Q2946" si="272">LEFT(N2883,FIND("/",N2883)-1)</f>
        <v>theater</v>
      </c>
      <c r="R2883" t="str">
        <f t="shared" ref="R2883:R2946" si="273">RIGHT(N2883,LEN(N2883)-FIND("/", 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0"/>
        <v>0</v>
      </c>
      <c r="P2890" s="8" t="str">
        <f t="shared" si="271"/>
        <v/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0"/>
        <v>0</v>
      </c>
      <c r="P2896" s="8" t="str">
        <f t="shared" si="271"/>
        <v/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0"/>
        <v>0</v>
      </c>
      <c r="P2901" s="8" t="str">
        <f t="shared" si="271"/>
        <v/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0"/>
        <v>0</v>
      </c>
      <c r="P2945" s="8" t="str">
        <f t="shared" si="271"/>
        <v/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76">E2947/D2947</f>
        <v>0</v>
      </c>
      <c r="P2947" s="8" t="str">
        <f t="shared" ref="P2947:P3010" si="277">IFERROR(E2947/L2947, "")</f>
        <v/>
      </c>
      <c r="Q2947" t="str">
        <f t="shared" ref="Q2947:Q3010" si="278">LEFT(N2947,FIND("/",N2947)-1)</f>
        <v>theater</v>
      </c>
      <c r="R2947" t="str">
        <f t="shared" ref="R2947:R3010" si="279">RIGHT(N2947,LEN(N2947)-FIND("/", 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76"/>
        <v>0</v>
      </c>
      <c r="P2952" s="8" t="str">
        <f t="shared" si="277"/>
        <v/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76"/>
        <v>0</v>
      </c>
      <c r="P2956" s="8" t="str">
        <f t="shared" si="277"/>
        <v/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76"/>
        <v>0</v>
      </c>
      <c r="P2960" s="8" t="str">
        <f t="shared" si="277"/>
        <v/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76"/>
        <v>0</v>
      </c>
      <c r="P2961" s="8" t="str">
        <f t="shared" si="277"/>
        <v/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76"/>
        <v>0</v>
      </c>
      <c r="P2962" s="8" t="str">
        <f t="shared" si="277"/>
        <v/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82">E3011/D3011</f>
        <v>1.19756</v>
      </c>
      <c r="P3011" s="8">
        <f t="shared" ref="P3011:P3074" si="283">IFERROR(E3011/L3011, "")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 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2"/>
        <v>0</v>
      </c>
      <c r="P3056" s="8" t="str">
        <f t="shared" si="283"/>
        <v/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2"/>
        <v>0</v>
      </c>
      <c r="P3058" s="8" t="str">
        <f t="shared" si="283"/>
        <v/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2"/>
        <v>0</v>
      </c>
      <c r="P3059" s="8" t="str">
        <f t="shared" si="283"/>
        <v/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2"/>
        <v>0</v>
      </c>
      <c r="P3063" s="8" t="str">
        <f t="shared" si="283"/>
        <v/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88">E3075/D3075</f>
        <v>2.3035714285714285E-4</v>
      </c>
      <c r="P3075" s="8">
        <f t="shared" ref="P3075:P3138" si="289">IFERROR(E3075/L3075, "")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 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88"/>
        <v>0</v>
      </c>
      <c r="P3084" s="8" t="str">
        <f t="shared" si="289"/>
        <v/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88"/>
        <v>0</v>
      </c>
      <c r="P3116" s="8" t="str">
        <f t="shared" si="289"/>
        <v/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88"/>
        <v>0</v>
      </c>
      <c r="P3127" s="8" t="str">
        <f t="shared" si="289"/>
        <v/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88"/>
        <v>0</v>
      </c>
      <c r="P3129" s="8" t="str">
        <f t="shared" si="289"/>
        <v/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94">E3139/D3139</f>
        <v>3.3333333333333333E-2</v>
      </c>
      <c r="P3139" s="8">
        <f t="shared" ref="P3139:P3202" si="295">IFERROR(E3139/L3139, "")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 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4"/>
        <v>0</v>
      </c>
      <c r="P3140" s="8" t="str">
        <f t="shared" si="295"/>
        <v/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4"/>
        <v>0</v>
      </c>
      <c r="P3145" s="8" t="str">
        <f t="shared" si="295"/>
        <v/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4"/>
        <v>0</v>
      </c>
      <c r="P3147" s="8" t="str">
        <f t="shared" si="295"/>
        <v/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4"/>
        <v>0</v>
      </c>
      <c r="P3192" s="8" t="str">
        <f t="shared" si="295"/>
        <v/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4"/>
        <v>0</v>
      </c>
      <c r="P3196" s="8" t="str">
        <f t="shared" si="295"/>
        <v/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00">E3203/D3203</f>
        <v>1.2500000000000001E-2</v>
      </c>
      <c r="P3203" s="8">
        <f t="shared" ref="P3203:P3266" si="301">IFERROR(E3203/L3203, "")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 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0"/>
        <v>0</v>
      </c>
      <c r="P3206" s="8" t="str">
        <f t="shared" si="301"/>
        <v/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0"/>
        <v>0</v>
      </c>
      <c r="P3208" s="8" t="str">
        <f t="shared" si="301"/>
        <v/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06">E3267/D3267</f>
        <v>1.64</v>
      </c>
      <c r="P3267" s="8">
        <f t="shared" ref="P3267:P3330" si="307">IFERROR(E3267/L3267, "")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 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12">E3331/D3331</f>
        <v>1.1679999999999999</v>
      </c>
      <c r="P3331" s="8">
        <f t="shared" ref="P3331:P3394" si="313">IFERROR(E3331/L3331, "")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 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18">E3395/D3395</f>
        <v>1.0580000000000001</v>
      </c>
      <c r="P3395" s="8">
        <f t="shared" ref="P3395:P3458" si="319">IFERROR(E3395/L3395, "")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 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24">E3459/D3459</f>
        <v>1.4019999999999999</v>
      </c>
      <c r="P3459" s="8">
        <f t="shared" ref="P3459:P3522" si="325">IFERROR(E3459/L3459, "")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 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30">E3523/D3523</f>
        <v>1.6942857142857144</v>
      </c>
      <c r="P3523" s="8">
        <f t="shared" ref="P3523:P3586" si="331">IFERROR(E3523/L3523, "")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 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36">E3587/D3587</f>
        <v>1.1911764705882353</v>
      </c>
      <c r="P3587" s="8">
        <f t="shared" ref="P3587:P3650" si="337">IFERROR(E3587/L3587, "")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 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36"/>
        <v>0</v>
      </c>
      <c r="P3630" s="8" t="str">
        <f t="shared" si="337"/>
        <v/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36"/>
        <v>0</v>
      </c>
      <c r="P3638" s="8" t="str">
        <f t="shared" si="337"/>
        <v/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36"/>
        <v>0</v>
      </c>
      <c r="P3643" s="8" t="str">
        <f t="shared" si="337"/>
        <v/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36"/>
        <v>0</v>
      </c>
      <c r="P3645" s="8" t="str">
        <f t="shared" si="337"/>
        <v/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42">E3651/D3651</f>
        <v>1.04</v>
      </c>
      <c r="P3651" s="8">
        <f t="shared" ref="P3651:P3714" si="343">IFERROR(E3651/L3651, "")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 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348">E3715/D3715</f>
        <v>1.0149999999999999</v>
      </c>
      <c r="P3715" s="8">
        <f t="shared" ref="P3715:P3778" si="349">IFERROR(E3715/L3715, "")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 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48"/>
        <v>0</v>
      </c>
      <c r="P3735" s="8" t="str">
        <f t="shared" si="349"/>
        <v/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48"/>
        <v>0</v>
      </c>
      <c r="P3743" s="8" t="str">
        <f t="shared" si="349"/>
        <v/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48"/>
        <v>0</v>
      </c>
      <c r="P3745" s="8" t="str">
        <f t="shared" si="349"/>
        <v/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48"/>
        <v>0</v>
      </c>
      <c r="P3746" s="8" t="str">
        <f t="shared" si="349"/>
        <v/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354">E3779/D3779</f>
        <v>1.4319999999999999</v>
      </c>
      <c r="P3779" s="8">
        <f t="shared" ref="P3779:P3842" si="355">IFERROR(E3779/L3779, "")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 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4"/>
        <v>0</v>
      </c>
      <c r="P3792" s="8" t="str">
        <f t="shared" si="355"/>
        <v/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4"/>
        <v>0</v>
      </c>
      <c r="P3793" s="8" t="str">
        <f t="shared" si="355"/>
        <v/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4"/>
        <v>0</v>
      </c>
      <c r="P3804" s="8" t="str">
        <f t="shared" si="355"/>
        <v/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4"/>
        <v>0</v>
      </c>
      <c r="P3806" s="8" t="str">
        <f t="shared" si="355"/>
        <v/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60">E3843/D3843</f>
        <v>8.72E-2</v>
      </c>
      <c r="P3843" s="8">
        <f t="shared" ref="P3843:P3906" si="361">IFERROR(E3843/L3843, "")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 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0"/>
        <v>0</v>
      </c>
      <c r="P3865" s="8" t="str">
        <f t="shared" si="361"/>
        <v/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0"/>
        <v>0</v>
      </c>
      <c r="P3874" s="8" t="str">
        <f t="shared" si="361"/>
        <v/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0"/>
        <v>0</v>
      </c>
      <c r="P3875" s="8" t="str">
        <f t="shared" si="361"/>
        <v/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0"/>
        <v>0</v>
      </c>
      <c r="P3876" s="8" t="str">
        <f t="shared" si="361"/>
        <v/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0"/>
        <v>0</v>
      </c>
      <c r="P3877" s="8" t="str">
        <f t="shared" si="361"/>
        <v/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0"/>
        <v>0</v>
      </c>
      <c r="P3881" s="8" t="str">
        <f t="shared" si="361"/>
        <v/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0"/>
        <v>0</v>
      </c>
      <c r="P3884" s="8" t="str">
        <f t="shared" si="361"/>
        <v/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0"/>
        <v>0</v>
      </c>
      <c r="P3885" s="8" t="str">
        <f t="shared" si="361"/>
        <v/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0"/>
        <v>0</v>
      </c>
      <c r="P3886" s="8" t="str">
        <f t="shared" si="361"/>
        <v/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0"/>
        <v>0</v>
      </c>
      <c r="P3887" s="8" t="str">
        <f t="shared" si="361"/>
        <v/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0"/>
        <v>0</v>
      </c>
      <c r="P3888" s="8" t="str">
        <f t="shared" si="361"/>
        <v/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0"/>
        <v>0</v>
      </c>
      <c r="P3894" s="8" t="str">
        <f t="shared" si="361"/>
        <v/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0"/>
        <v>0</v>
      </c>
      <c r="P3905" s="8" t="str">
        <f t="shared" si="361"/>
        <v/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66">E3907/D3907</f>
        <v>0.11533333333333333</v>
      </c>
      <c r="P3907" s="8">
        <f t="shared" ref="P3907:P3970" si="367">IFERROR(E3907/L3907, "")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 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66"/>
        <v>0</v>
      </c>
      <c r="P3918" s="8" t="str">
        <f t="shared" si="367"/>
        <v/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66"/>
        <v>0</v>
      </c>
      <c r="P3923" s="8" t="str">
        <f t="shared" si="367"/>
        <v/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66"/>
        <v>0</v>
      </c>
      <c r="P3932" s="8" t="str">
        <f t="shared" si="367"/>
        <v/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66"/>
        <v>0</v>
      </c>
      <c r="P3933" s="8" t="str">
        <f t="shared" si="367"/>
        <v/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66"/>
        <v>0</v>
      </c>
      <c r="P3938" s="8" t="str">
        <f t="shared" si="367"/>
        <v/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66"/>
        <v>0</v>
      </c>
      <c r="P3944" s="8" t="str">
        <f t="shared" si="367"/>
        <v/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66"/>
        <v>0</v>
      </c>
      <c r="P3946" s="8" t="str">
        <f t="shared" si="367"/>
        <v/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66"/>
        <v>0</v>
      </c>
      <c r="P3950" s="8" t="str">
        <f t="shared" si="367"/>
        <v/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66"/>
        <v>0</v>
      </c>
      <c r="P3955" s="8" t="str">
        <f t="shared" si="367"/>
        <v/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66"/>
        <v>0</v>
      </c>
      <c r="P3956" s="8" t="str">
        <f t="shared" si="367"/>
        <v/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66"/>
        <v>0</v>
      </c>
      <c r="P3958" s="8" t="str">
        <f t="shared" si="367"/>
        <v/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66"/>
        <v>0</v>
      </c>
      <c r="P3965" s="8" t="str">
        <f t="shared" si="367"/>
        <v/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72">E3971/D3971</f>
        <v>7.4690265486725665E-2</v>
      </c>
      <c r="P3971" s="8">
        <f t="shared" ref="P3971:P4034" si="373">IFERROR(E3971/L3971, "")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 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s="8" t="str">
        <f t="shared" si="373"/>
        <v/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2"/>
        <v>0</v>
      </c>
      <c r="P3991" s="8" t="str">
        <f t="shared" si="373"/>
        <v/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2"/>
        <v>0</v>
      </c>
      <c r="P3999" s="8" t="str">
        <f t="shared" si="373"/>
        <v/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2"/>
        <v>0</v>
      </c>
      <c r="P4014" s="8" t="str">
        <f t="shared" si="373"/>
        <v/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2"/>
        <v>0</v>
      </c>
      <c r="P4016" s="8" t="str">
        <f t="shared" si="373"/>
        <v/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2"/>
        <v>0</v>
      </c>
      <c r="P4025" s="8" t="str">
        <f t="shared" si="373"/>
        <v/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2"/>
        <v>0</v>
      </c>
      <c r="P4028" s="8" t="str">
        <f t="shared" si="373"/>
        <v/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2"/>
        <v>0</v>
      </c>
      <c r="P4031" s="8" t="str">
        <f t="shared" si="373"/>
        <v/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2"/>
        <v>0</v>
      </c>
      <c r="P4033" s="8" t="str">
        <f t="shared" si="373"/>
        <v/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78">E4035/D4035</f>
        <v>0.25698702928870293</v>
      </c>
      <c r="P4035" s="8">
        <f t="shared" ref="P4035:P4098" si="379">IFERROR(E4035/L4035, "")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 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78"/>
        <v>0</v>
      </c>
      <c r="P4045" s="8" t="str">
        <f t="shared" si="379"/>
        <v/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78"/>
        <v>0</v>
      </c>
      <c r="P4053" s="8" t="str">
        <f t="shared" si="379"/>
        <v/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78"/>
        <v>0</v>
      </c>
      <c r="P4056" s="8" t="str">
        <f t="shared" si="379"/>
        <v/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78"/>
        <v>0</v>
      </c>
      <c r="P4063" s="8" t="str">
        <f t="shared" si="379"/>
        <v/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78"/>
        <v>0</v>
      </c>
      <c r="P4073" s="8" t="str">
        <f t="shared" si="379"/>
        <v/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78"/>
        <v>0</v>
      </c>
      <c r="P4078" s="8" t="str">
        <f t="shared" si="379"/>
        <v/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78"/>
        <v>0</v>
      </c>
      <c r="P4080" s="8" t="str">
        <f t="shared" si="379"/>
        <v/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78"/>
        <v>0</v>
      </c>
      <c r="P4082" s="8" t="str">
        <f t="shared" si="379"/>
        <v/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78"/>
        <v>0</v>
      </c>
      <c r="P4089" s="8" t="str">
        <f t="shared" si="379"/>
        <v/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84">E4099/D4099</f>
        <v>0</v>
      </c>
      <c r="P4099" s="8" t="str">
        <f t="shared" ref="P4099:P4115" si="385">IFERROR(E4099/L4099, "")</f>
        <v/>
      </c>
      <c r="Q4099" t="str">
        <f t="shared" ref="Q4099:Q4115" si="386">LEFT(N4099,FIND("/",N4099)-1)</f>
        <v>theater</v>
      </c>
      <c r="R4099" t="str">
        <f t="shared" ref="R4099:R4115" si="387">RIGHT(N4099,LEN(N4099)-FIND("/", 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4"/>
        <v>0</v>
      </c>
      <c r="P4100" s="8" t="str">
        <f t="shared" si="385"/>
        <v/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4"/>
        <v>0</v>
      </c>
      <c r="P4102" s="8" t="str">
        <f t="shared" si="385"/>
        <v/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4"/>
        <v>0</v>
      </c>
      <c r="P4103" s="8" t="str">
        <f t="shared" si="385"/>
        <v/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4"/>
        <v>0</v>
      </c>
      <c r="P4111" s="8" t="str">
        <f t="shared" si="385"/>
        <v/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P4115" xr:uid="{11655C7A-EAEB-46D4-9A33-5AB54D9DE09E}"/>
  <conditionalFormatting sqref="F1:F1048576">
    <cfRule type="containsText" dxfId="6" priority="7" operator="containsText" text="successful">
      <formula>NOT(ISERROR(SEARCH("successful",F1)))</formula>
    </cfRule>
  </conditionalFormatting>
  <conditionalFormatting sqref="F1:F1048576">
    <cfRule type="containsText" dxfId="5" priority="6" operator="containsText" text="live">
      <formula>NOT(ISERROR(SEARCH("live",F1)))</formula>
    </cfRule>
  </conditionalFormatting>
  <conditionalFormatting sqref="F1:F1048576">
    <cfRule type="containsText" dxfId="4" priority="5" operator="containsText" text="failed">
      <formula>NOT(ISERROR(SEARCH("failed",F1)))</formula>
    </cfRule>
  </conditionalFormatting>
  <conditionalFormatting sqref="F1:F1048576">
    <cfRule type="containsText" dxfId="3" priority="4" operator="containsText" text="canceled">
      <formula>NOT(ISERROR(SEARCH("canceled",F1)))</formula>
    </cfRule>
  </conditionalFormatting>
  <conditionalFormatting sqref="O1:O1048576">
    <cfRule type="cellIs" dxfId="2" priority="1" operator="greaterThan">
      <formula>2</formula>
    </cfRule>
    <cfRule type="cellIs" dxfId="1" priority="2" operator="between">
      <formula>1</formula>
      <formula>1.99</formula>
    </cfRule>
    <cfRule type="cellIs" dxfId="0" priority="3" operator="between">
      <formula>0</formula>
      <formula>0.99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Subcategory</vt:lpstr>
      <vt:lpstr>Sheet5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16784</cp:lastModifiedBy>
  <dcterms:created xsi:type="dcterms:W3CDTF">2017-04-20T15:17:24Z</dcterms:created>
  <dcterms:modified xsi:type="dcterms:W3CDTF">2020-12-18T16:10:50Z</dcterms:modified>
</cp:coreProperties>
</file>