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ckuhn/Documents/Coauthor/DFO_Accuracy/"/>
    </mc:Choice>
  </mc:AlternateContent>
  <bookViews>
    <workbookView xWindow="1000" yWindow="500" windowWidth="27800" windowHeight="17340" activeTab="2"/>
  </bookViews>
  <sheets>
    <sheet name="strata_sample_05_30_2018" sheetId="1" r:id="rId1"/>
    <sheet name="Sheet2" sheetId="4" r:id="rId2"/>
    <sheet name="Sheet1" sheetId="3" r:id="rId3"/>
    <sheet name="strata_names" sheetId="2" r:id="rId4"/>
  </sheets>
  <definedNames>
    <definedName name="_xlnm._FilterDatabase" localSheetId="0" hidden="1">strata_sample_05_30_2018!$A$2:$Y$127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3" l="1"/>
  <c r="I18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30" i="3"/>
  <c r="I31" i="3"/>
  <c r="I32" i="3"/>
  <c r="I33" i="3"/>
  <c r="I34" i="3"/>
  <c r="I35" i="3"/>
  <c r="I36" i="3"/>
  <c r="I37" i="3"/>
  <c r="I38" i="3"/>
  <c r="I39" i="3"/>
  <c r="I40" i="3"/>
  <c r="I19" i="3"/>
  <c r="I20" i="3"/>
  <c r="I21" i="3"/>
  <c r="I22" i="3"/>
  <c r="I23" i="3"/>
  <c r="I24" i="3"/>
  <c r="I25" i="3"/>
  <c r="I26" i="3"/>
  <c r="I27" i="3"/>
  <c r="I28" i="3"/>
  <c r="I29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3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4" i="3"/>
  <c r="K5" i="3"/>
  <c r="K6" i="3"/>
  <c r="K8" i="3"/>
  <c r="K9" i="3"/>
  <c r="K10" i="3"/>
  <c r="K11" i="3"/>
  <c r="K12" i="3"/>
  <c r="K13" i="3"/>
  <c r="K14" i="3"/>
  <c r="K15" i="3"/>
  <c r="K16" i="3"/>
  <c r="T111" i="1"/>
  <c r="U111" i="1"/>
  <c r="T126" i="1"/>
  <c r="U126" i="1"/>
  <c r="T86" i="1"/>
  <c r="U86" i="1"/>
  <c r="T120" i="1"/>
  <c r="U120" i="1"/>
  <c r="T22" i="1"/>
  <c r="U22" i="1"/>
  <c r="T48" i="1"/>
  <c r="U48" i="1"/>
  <c r="T55" i="1"/>
  <c r="U55" i="1"/>
  <c r="T36" i="1"/>
  <c r="U36" i="1"/>
  <c r="T59" i="1"/>
  <c r="U59" i="1"/>
  <c r="T54" i="1"/>
  <c r="U54" i="1"/>
  <c r="T114" i="1"/>
  <c r="U114" i="1"/>
  <c r="T77" i="1"/>
  <c r="U77" i="1"/>
  <c r="T95" i="1"/>
  <c r="U95" i="1"/>
  <c r="T51" i="1"/>
  <c r="U51" i="1"/>
  <c r="T5" i="1"/>
  <c r="U5" i="1"/>
  <c r="T106" i="1"/>
  <c r="U106" i="1"/>
  <c r="T57" i="1"/>
  <c r="U57" i="1"/>
  <c r="T53" i="1"/>
  <c r="U53" i="1"/>
  <c r="T27" i="1"/>
  <c r="U27" i="1"/>
  <c r="T50" i="1"/>
  <c r="U50" i="1"/>
  <c r="T41" i="1"/>
  <c r="U41" i="1"/>
  <c r="T64" i="1"/>
  <c r="U64" i="1"/>
  <c r="T33" i="1"/>
  <c r="U33" i="1"/>
  <c r="T107" i="1"/>
  <c r="U107" i="1"/>
  <c r="T16" i="1"/>
  <c r="U16" i="1"/>
  <c r="T49" i="1"/>
  <c r="U49" i="1"/>
  <c r="T76" i="1"/>
  <c r="U76" i="1"/>
  <c r="T25" i="1"/>
  <c r="U25" i="1"/>
  <c r="T15" i="1"/>
  <c r="U15" i="1"/>
  <c r="T24" i="1"/>
  <c r="U24" i="1"/>
  <c r="T72" i="1"/>
  <c r="U72" i="1"/>
  <c r="T62" i="1"/>
  <c r="U62" i="1"/>
  <c r="T47" i="1"/>
  <c r="U47" i="1"/>
  <c r="T56" i="1"/>
  <c r="U56" i="1"/>
  <c r="T71" i="1"/>
  <c r="U71" i="1"/>
  <c r="T90" i="1"/>
  <c r="U90" i="1"/>
  <c r="T108" i="1"/>
  <c r="U108" i="1"/>
  <c r="T115" i="1"/>
  <c r="U115" i="1"/>
  <c r="T110" i="1"/>
  <c r="U110" i="1"/>
  <c r="T96" i="1"/>
  <c r="U96" i="1"/>
  <c r="T92" i="1"/>
  <c r="U92" i="1"/>
  <c r="T8" i="1"/>
  <c r="U8" i="1"/>
  <c r="T127" i="1"/>
  <c r="U127" i="1"/>
  <c r="T98" i="1"/>
  <c r="U98" i="1"/>
  <c r="T35" i="1"/>
  <c r="U35" i="1"/>
  <c r="T4" i="1"/>
  <c r="U4" i="1"/>
  <c r="T84" i="1"/>
  <c r="U84" i="1"/>
  <c r="T74" i="1"/>
  <c r="U74" i="1"/>
  <c r="T69" i="1"/>
  <c r="U69" i="1"/>
  <c r="T83" i="1"/>
  <c r="U83" i="1"/>
  <c r="T66" i="1"/>
  <c r="U66" i="1"/>
  <c r="T87" i="1"/>
  <c r="U87" i="1"/>
  <c r="T70" i="1"/>
  <c r="U70" i="1"/>
  <c r="T73" i="1"/>
  <c r="U73" i="1"/>
  <c r="T113" i="1"/>
  <c r="U113" i="1"/>
  <c r="T44" i="1"/>
  <c r="U44" i="1"/>
  <c r="T32" i="1"/>
  <c r="U32" i="1"/>
  <c r="T109" i="1"/>
  <c r="U109" i="1"/>
  <c r="T42" i="1"/>
  <c r="U42" i="1"/>
  <c r="T52" i="1"/>
  <c r="U52" i="1"/>
  <c r="T43" i="1"/>
  <c r="U43" i="1"/>
  <c r="T30" i="1"/>
  <c r="U30" i="1"/>
  <c r="T46" i="1"/>
  <c r="U46" i="1"/>
  <c r="T116" i="1"/>
  <c r="U116" i="1"/>
  <c r="T94" i="1"/>
  <c r="U94" i="1"/>
  <c r="T101" i="1"/>
  <c r="U101" i="1"/>
  <c r="T60" i="1"/>
  <c r="U60" i="1"/>
  <c r="T124" i="1"/>
  <c r="U124" i="1"/>
  <c r="T99" i="1"/>
  <c r="U99" i="1"/>
  <c r="T58" i="1"/>
  <c r="U58" i="1"/>
  <c r="T63" i="1"/>
  <c r="U63" i="1"/>
  <c r="T61" i="1"/>
  <c r="U61" i="1"/>
  <c r="T118" i="1"/>
  <c r="U118" i="1"/>
  <c r="T20" i="1"/>
  <c r="U20" i="1"/>
  <c r="T17" i="1"/>
  <c r="U17" i="1"/>
  <c r="T12" i="1"/>
  <c r="U12" i="1"/>
  <c r="T11" i="1"/>
  <c r="U11" i="1"/>
  <c r="T10" i="1"/>
  <c r="U10" i="1"/>
  <c r="T65" i="1"/>
  <c r="U65" i="1"/>
  <c r="T14" i="1"/>
  <c r="U14" i="1"/>
  <c r="T23" i="1"/>
  <c r="U23" i="1"/>
  <c r="T3" i="1"/>
  <c r="U3" i="1"/>
  <c r="T112" i="1"/>
  <c r="U112" i="1"/>
  <c r="T121" i="1"/>
  <c r="U121" i="1"/>
  <c r="T125" i="1"/>
  <c r="U125" i="1"/>
  <c r="T119" i="1"/>
  <c r="U119" i="1"/>
  <c r="T123" i="1"/>
  <c r="U123" i="1"/>
  <c r="T117" i="1"/>
  <c r="U117" i="1"/>
  <c r="T122" i="1"/>
  <c r="U122" i="1"/>
  <c r="T7" i="1"/>
  <c r="U7" i="1"/>
  <c r="T26" i="1"/>
  <c r="U26" i="1"/>
  <c r="T104" i="1"/>
  <c r="U104" i="1"/>
  <c r="T97" i="1"/>
  <c r="U97" i="1"/>
  <c r="T102" i="1"/>
  <c r="U102" i="1"/>
  <c r="T103" i="1"/>
  <c r="U103" i="1"/>
  <c r="T39" i="1"/>
  <c r="U39" i="1"/>
  <c r="T45" i="1"/>
  <c r="U45" i="1"/>
  <c r="T28" i="1"/>
  <c r="U28" i="1"/>
  <c r="T21" i="1"/>
  <c r="U21" i="1"/>
  <c r="T68" i="1"/>
  <c r="U68" i="1"/>
  <c r="T29" i="1"/>
  <c r="U29" i="1"/>
  <c r="T88" i="1"/>
  <c r="U88" i="1"/>
  <c r="T18" i="1"/>
  <c r="U18" i="1"/>
  <c r="T91" i="1"/>
  <c r="U91" i="1"/>
  <c r="T67" i="1"/>
  <c r="U67" i="1"/>
  <c r="T82" i="1"/>
  <c r="U82" i="1"/>
  <c r="T19" i="1"/>
  <c r="U19" i="1"/>
  <c r="T100" i="1"/>
  <c r="U100" i="1"/>
  <c r="T79" i="1"/>
  <c r="U79" i="1"/>
  <c r="T85" i="1"/>
  <c r="U85" i="1"/>
  <c r="T93" i="1"/>
  <c r="U93" i="1"/>
  <c r="T105" i="1"/>
  <c r="U105" i="1"/>
  <c r="T78" i="1"/>
  <c r="U78" i="1"/>
  <c r="T80" i="1"/>
  <c r="U80" i="1"/>
  <c r="T81" i="1"/>
  <c r="U81" i="1"/>
  <c r="T89" i="1"/>
  <c r="U89" i="1"/>
  <c r="T13" i="1"/>
  <c r="U13" i="1"/>
  <c r="T9" i="1"/>
  <c r="U9" i="1"/>
  <c r="T6" i="1"/>
  <c r="U6" i="1"/>
  <c r="T34" i="1"/>
  <c r="U34" i="1"/>
  <c r="T31" i="1"/>
  <c r="U31" i="1"/>
  <c r="T40" i="1"/>
  <c r="U40" i="1"/>
  <c r="T38" i="1"/>
  <c r="U38" i="1"/>
  <c r="T37" i="1"/>
  <c r="U37" i="1"/>
  <c r="T75" i="1"/>
  <c r="U75" i="1"/>
  <c r="R34" i="1"/>
  <c r="S34" i="1"/>
  <c r="R31" i="1"/>
  <c r="S31" i="1"/>
  <c r="R40" i="1"/>
  <c r="S40" i="1"/>
  <c r="R38" i="1"/>
  <c r="S38" i="1"/>
  <c r="R37" i="1"/>
  <c r="S37" i="1"/>
  <c r="R111" i="1"/>
  <c r="S111" i="1"/>
  <c r="R126" i="1"/>
  <c r="S126" i="1"/>
  <c r="R86" i="1"/>
  <c r="S86" i="1"/>
  <c r="R120" i="1"/>
  <c r="S120" i="1"/>
  <c r="R22" i="1"/>
  <c r="S22" i="1"/>
  <c r="R48" i="1"/>
  <c r="S48" i="1"/>
  <c r="R55" i="1"/>
  <c r="S55" i="1"/>
  <c r="R36" i="1"/>
  <c r="S36" i="1"/>
  <c r="R59" i="1"/>
  <c r="S59" i="1"/>
  <c r="R54" i="1"/>
  <c r="S54" i="1"/>
  <c r="R114" i="1"/>
  <c r="S114" i="1"/>
  <c r="R77" i="1"/>
  <c r="S77" i="1"/>
  <c r="R95" i="1"/>
  <c r="S95" i="1"/>
  <c r="R51" i="1"/>
  <c r="S51" i="1"/>
  <c r="R5" i="1"/>
  <c r="S5" i="1"/>
  <c r="R106" i="1"/>
  <c r="S106" i="1"/>
  <c r="R57" i="1"/>
  <c r="S57" i="1"/>
  <c r="R53" i="1"/>
  <c r="S53" i="1"/>
  <c r="R27" i="1"/>
  <c r="S27" i="1"/>
  <c r="R50" i="1"/>
  <c r="S50" i="1"/>
  <c r="R41" i="1"/>
  <c r="S41" i="1"/>
  <c r="R64" i="1"/>
  <c r="S64" i="1"/>
  <c r="R33" i="1"/>
  <c r="S33" i="1"/>
  <c r="R107" i="1"/>
  <c r="S107" i="1"/>
  <c r="R16" i="1"/>
  <c r="S16" i="1"/>
  <c r="R49" i="1"/>
  <c r="S49" i="1"/>
  <c r="R76" i="1"/>
  <c r="S76" i="1"/>
  <c r="R25" i="1"/>
  <c r="S25" i="1"/>
  <c r="R15" i="1"/>
  <c r="S15" i="1"/>
  <c r="R24" i="1"/>
  <c r="S24" i="1"/>
  <c r="R72" i="1"/>
  <c r="S72" i="1"/>
  <c r="R62" i="1"/>
  <c r="S62" i="1"/>
  <c r="R47" i="1"/>
  <c r="S47" i="1"/>
  <c r="R56" i="1"/>
  <c r="S56" i="1"/>
  <c r="R71" i="1"/>
  <c r="S71" i="1"/>
  <c r="R90" i="1"/>
  <c r="S90" i="1"/>
  <c r="R108" i="1"/>
  <c r="S108" i="1"/>
  <c r="R115" i="1"/>
  <c r="S115" i="1"/>
  <c r="R110" i="1"/>
  <c r="S110" i="1"/>
  <c r="R96" i="1"/>
  <c r="S96" i="1"/>
  <c r="R92" i="1"/>
  <c r="S92" i="1"/>
  <c r="R8" i="1"/>
  <c r="S8" i="1"/>
  <c r="R127" i="1"/>
  <c r="S127" i="1"/>
  <c r="R98" i="1"/>
  <c r="S98" i="1"/>
  <c r="R35" i="1"/>
  <c r="S35" i="1"/>
  <c r="R4" i="1"/>
  <c r="S4" i="1"/>
  <c r="R84" i="1"/>
  <c r="S84" i="1"/>
  <c r="R74" i="1"/>
  <c r="S74" i="1"/>
  <c r="R69" i="1"/>
  <c r="S69" i="1"/>
  <c r="R83" i="1"/>
  <c r="S83" i="1"/>
  <c r="R66" i="1"/>
  <c r="S66" i="1"/>
  <c r="R87" i="1"/>
  <c r="S87" i="1"/>
  <c r="R70" i="1"/>
  <c r="S70" i="1"/>
  <c r="R73" i="1"/>
  <c r="S73" i="1"/>
  <c r="R113" i="1"/>
  <c r="S113" i="1"/>
  <c r="R44" i="1"/>
  <c r="S44" i="1"/>
  <c r="R32" i="1"/>
  <c r="S32" i="1"/>
  <c r="R109" i="1"/>
  <c r="S109" i="1"/>
  <c r="R42" i="1"/>
  <c r="S42" i="1"/>
  <c r="R52" i="1"/>
  <c r="S52" i="1"/>
  <c r="R43" i="1"/>
  <c r="S43" i="1"/>
  <c r="R30" i="1"/>
  <c r="S30" i="1"/>
  <c r="R46" i="1"/>
  <c r="S46" i="1"/>
  <c r="R116" i="1"/>
  <c r="S116" i="1"/>
  <c r="R94" i="1"/>
  <c r="S94" i="1"/>
  <c r="R101" i="1"/>
  <c r="S101" i="1"/>
  <c r="R60" i="1"/>
  <c r="S60" i="1"/>
  <c r="R124" i="1"/>
  <c r="S124" i="1"/>
  <c r="R99" i="1"/>
  <c r="S99" i="1"/>
  <c r="R58" i="1"/>
  <c r="S58" i="1"/>
  <c r="R63" i="1"/>
  <c r="S63" i="1"/>
  <c r="R61" i="1"/>
  <c r="S61" i="1"/>
  <c r="R118" i="1"/>
  <c r="S118" i="1"/>
  <c r="R20" i="1"/>
  <c r="S20" i="1"/>
  <c r="R17" i="1"/>
  <c r="S17" i="1"/>
  <c r="R12" i="1"/>
  <c r="S12" i="1"/>
  <c r="R11" i="1"/>
  <c r="S11" i="1"/>
  <c r="R10" i="1"/>
  <c r="S10" i="1"/>
  <c r="R65" i="1"/>
  <c r="S65" i="1"/>
  <c r="R14" i="1"/>
  <c r="S14" i="1"/>
  <c r="R23" i="1"/>
  <c r="S23" i="1"/>
  <c r="R3" i="1"/>
  <c r="S3" i="1"/>
  <c r="R112" i="1"/>
  <c r="S112" i="1"/>
  <c r="R121" i="1"/>
  <c r="S121" i="1"/>
  <c r="R125" i="1"/>
  <c r="S125" i="1"/>
  <c r="R119" i="1"/>
  <c r="S119" i="1"/>
  <c r="R123" i="1"/>
  <c r="S123" i="1"/>
  <c r="R117" i="1"/>
  <c r="S117" i="1"/>
  <c r="R122" i="1"/>
  <c r="S122" i="1"/>
  <c r="R7" i="1"/>
  <c r="S7" i="1"/>
  <c r="R26" i="1"/>
  <c r="S26" i="1"/>
  <c r="R104" i="1"/>
  <c r="S104" i="1"/>
  <c r="R97" i="1"/>
  <c r="S97" i="1"/>
  <c r="R102" i="1"/>
  <c r="S102" i="1"/>
  <c r="R103" i="1"/>
  <c r="S103" i="1"/>
  <c r="R39" i="1"/>
  <c r="S39" i="1"/>
  <c r="R45" i="1"/>
  <c r="S45" i="1"/>
  <c r="R28" i="1"/>
  <c r="S28" i="1"/>
  <c r="R21" i="1"/>
  <c r="S21" i="1"/>
  <c r="R68" i="1"/>
  <c r="S68" i="1"/>
  <c r="R29" i="1"/>
  <c r="S29" i="1"/>
  <c r="R88" i="1"/>
  <c r="S88" i="1"/>
  <c r="R18" i="1"/>
  <c r="S18" i="1"/>
  <c r="R91" i="1"/>
  <c r="S91" i="1"/>
  <c r="R67" i="1"/>
  <c r="S67" i="1"/>
  <c r="R82" i="1"/>
  <c r="S82" i="1"/>
  <c r="R19" i="1"/>
  <c r="S19" i="1"/>
  <c r="R100" i="1"/>
  <c r="S100" i="1"/>
  <c r="R79" i="1"/>
  <c r="S79" i="1"/>
  <c r="R85" i="1"/>
  <c r="S85" i="1"/>
  <c r="R93" i="1"/>
  <c r="S93" i="1"/>
  <c r="R105" i="1"/>
  <c r="S105" i="1"/>
  <c r="R78" i="1"/>
  <c r="S78" i="1"/>
  <c r="R80" i="1"/>
  <c r="S80" i="1"/>
  <c r="R81" i="1"/>
  <c r="S81" i="1"/>
  <c r="R89" i="1"/>
  <c r="S89" i="1"/>
  <c r="R13" i="1"/>
  <c r="S13" i="1"/>
  <c r="R9" i="1"/>
  <c r="S9" i="1"/>
  <c r="R6" i="1"/>
  <c r="S6" i="1"/>
  <c r="R75" i="1"/>
  <c r="S75" i="1"/>
</calcChain>
</file>

<file path=xl/sharedStrings.xml><?xml version="1.0" encoding="utf-8"?>
<sst xmlns="http://schemas.openxmlformats.org/spreadsheetml/2006/main" count="411" uniqueCount="37">
  <si>
    <t>system:index</t>
  </si>
  <si>
    <t>id</t>
  </si>
  <si>
    <t>max</t>
  </si>
  <si>
    <t>perc_max</t>
  </si>
  <si>
    <t>random</t>
  </si>
  <si>
    <t>BIOME_NUM</t>
  </si>
  <si>
    <t>BIOME_NAME</t>
  </si>
  <si>
    <t>Tropical &amp; Subtropical Moist Broadleaf Forests</t>
  </si>
  <si>
    <t>Tropical &amp; Subtropical Dry Broadleaf Forests</t>
  </si>
  <si>
    <t>Tropical &amp; Subtropical Coniferous Forests</t>
  </si>
  <si>
    <t>Temperate Broadleaf &amp; Mixed Forests</t>
  </si>
  <si>
    <t>Temperate Conifer Forests</t>
  </si>
  <si>
    <t>Boreal Forests/Taiga</t>
  </si>
  <si>
    <t>Tropical &amp; Subtropical Grasslands, Savannas &amp; Shrublands</t>
  </si>
  <si>
    <t>Temperate Grasslands, Savannas &amp; Shrublands</t>
  </si>
  <si>
    <t>Flooded Grasslands &amp; Savannas</t>
  </si>
  <si>
    <t>Montane Grasslands &amp; Shrublands</t>
  </si>
  <si>
    <t>N/A</t>
  </si>
  <si>
    <t>Tundra</t>
  </si>
  <si>
    <t>Mediterranean Forests, Woodlands &amp; Scrub</t>
  </si>
  <si>
    <t>Deserts &amp; Xeric Shrublands</t>
  </si>
  <si>
    <t>Mangroves</t>
  </si>
  <si>
    <t>strata_name</t>
  </si>
  <si>
    <t>strata_num</t>
  </si>
  <si>
    <t>checked_gee</t>
  </si>
  <si>
    <t>good</t>
  </si>
  <si>
    <t>medium</t>
  </si>
  <si>
    <t>poor</t>
  </si>
  <si>
    <t>melting snow</t>
  </si>
  <si>
    <t>notes</t>
  </si>
  <si>
    <t>image shows plenty of flooding; our detection appears to be quite off however</t>
  </si>
  <si>
    <t>na</t>
  </si>
  <si>
    <t>selected</t>
  </si>
  <si>
    <t>ECOREGIONS STRATA</t>
  </si>
  <si>
    <t>IDs</t>
  </si>
  <si>
    <t>MAX STRATA</t>
  </si>
  <si>
    <t>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</si>
</sst>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6"/>
      <color rgb="FF22222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0" fillId="0" borderId="10" xfId="0" applyBorder="1"/>
    <xf numFmtId="0" fontId="16" fillId="33" borderId="11" xfId="0" applyFont="1" applyFill="1" applyBorder="1"/>
    <xf numFmtId="0" fontId="16" fillId="33" borderId="13" xfId="0" applyFont="1" applyFill="1" applyBorder="1"/>
    <xf numFmtId="0" fontId="16" fillId="33" borderId="12" xfId="0" applyFont="1" applyFill="1" applyBorder="1"/>
    <xf numFmtId="0" fontId="0" fillId="34" borderId="0" xfId="0" applyFill="1"/>
    <xf numFmtId="0" fontId="0" fillId="0" borderId="0" xfId="0" applyFill="1"/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33" borderId="17" xfId="0" applyFont="1" applyFill="1" applyBorder="1"/>
    <xf numFmtId="0" fontId="0" fillId="0" borderId="0" xfId="0" applyBorder="1"/>
    <xf numFmtId="0" fontId="0" fillId="0" borderId="18" xfId="0" applyBorder="1"/>
    <xf numFmtId="0" fontId="18" fillId="0" borderId="0" xfId="0" applyFont="1"/>
    <xf numFmtId="0" fontId="19" fillId="0" borderId="0" xfId="0" applyFont="1"/>
    <xf numFmtId="0" fontId="16" fillId="35" borderId="16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hidden="1"/>
    <cellStyle name="Hyperlink" xfId="45" builtinId="8" hidden="1"/>
    <cellStyle name="Hyperlink" xfId="47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workbookViewId="0">
      <selection activeCell="B2" sqref="B1:B1048576"/>
    </sheetView>
  </sheetViews>
  <sheetFormatPr baseColWidth="10" defaultColWidth="8.83203125" defaultRowHeight="15" x14ac:dyDescent="0.2"/>
  <cols>
    <col min="1" max="1" width="14" customWidth="1"/>
    <col min="3" max="3" width="8.83203125" style="11"/>
    <col min="4" max="17" width="8.83203125" style="12"/>
    <col min="18" max="18" width="10.5" customWidth="1"/>
    <col min="19" max="19" width="11.6640625" customWidth="1"/>
    <col min="20" max="20" width="13.5" customWidth="1"/>
    <col min="21" max="21" width="44.83203125" customWidth="1"/>
    <col min="23" max="23" width="11.6640625" customWidth="1"/>
    <col min="24" max="24" width="13.5" customWidth="1"/>
    <col min="25" max="25" width="40" customWidth="1"/>
  </cols>
  <sheetData>
    <row r="1" spans="1:25" x14ac:dyDescent="0.2">
      <c r="A1" s="19" t="s">
        <v>34</v>
      </c>
      <c r="B1" s="18"/>
      <c r="C1" s="18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35</v>
      </c>
      <c r="S1" s="18"/>
      <c r="T1" s="18"/>
      <c r="U1" s="20"/>
      <c r="V1" s="18" t="s">
        <v>36</v>
      </c>
      <c r="W1" s="18"/>
      <c r="X1" s="18"/>
      <c r="Y1" s="18"/>
    </row>
    <row r="2" spans="1:25" x14ac:dyDescent="0.2">
      <c r="A2" s="3" t="s">
        <v>0</v>
      </c>
      <c r="B2" s="4" t="s">
        <v>1</v>
      </c>
      <c r="C2" s="8">
        <v>1</v>
      </c>
      <c r="D2" s="9">
        <v>10</v>
      </c>
      <c r="E2" s="9">
        <v>11</v>
      </c>
      <c r="F2" s="9">
        <v>12</v>
      </c>
      <c r="G2" s="9">
        <v>13</v>
      </c>
      <c r="H2" s="9">
        <v>14</v>
      </c>
      <c r="I2" s="9">
        <v>15</v>
      </c>
      <c r="J2" s="9">
        <v>2</v>
      </c>
      <c r="K2" s="9">
        <v>3</v>
      </c>
      <c r="L2" s="9">
        <v>4</v>
      </c>
      <c r="M2" s="9">
        <v>5</v>
      </c>
      <c r="N2" s="9">
        <v>6</v>
      </c>
      <c r="O2" s="9">
        <v>7</v>
      </c>
      <c r="P2" s="9">
        <v>8</v>
      </c>
      <c r="Q2" s="10">
        <v>9</v>
      </c>
      <c r="R2" s="5" t="s">
        <v>2</v>
      </c>
      <c r="S2" s="3" t="s">
        <v>3</v>
      </c>
      <c r="T2" s="4" t="s">
        <v>23</v>
      </c>
      <c r="U2" s="4" t="s">
        <v>22</v>
      </c>
      <c r="V2" s="5" t="s">
        <v>4</v>
      </c>
      <c r="W2" s="3" t="s">
        <v>32</v>
      </c>
      <c r="X2" s="3" t="s">
        <v>24</v>
      </c>
      <c r="Y2" s="13" t="s">
        <v>29</v>
      </c>
    </row>
    <row r="3" spans="1:25" x14ac:dyDescent="0.2">
      <c r="A3">
        <v>818</v>
      </c>
      <c r="B3" s="6">
        <v>4507</v>
      </c>
      <c r="C3" s="11">
        <v>630584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402699</v>
      </c>
      <c r="K3" s="12">
        <v>0</v>
      </c>
      <c r="L3" s="12">
        <v>0</v>
      </c>
      <c r="M3" s="12">
        <v>0</v>
      </c>
      <c r="N3" s="12">
        <v>0</v>
      </c>
      <c r="O3" s="12">
        <v>111510</v>
      </c>
      <c r="P3" s="12">
        <v>0</v>
      </c>
      <c r="Q3" s="12">
        <v>0</v>
      </c>
      <c r="R3" s="2">
        <f t="shared" ref="R3:R34" si="0">MAX(C3:Q3)</f>
        <v>630584</v>
      </c>
      <c r="S3" s="1">
        <f t="shared" ref="S3:S34" si="1">R3/SUM(C3:Q3)</f>
        <v>0.55082796627861985</v>
      </c>
      <c r="T3">
        <f t="shared" ref="T3:T34" si="2">INDEX($C$2:$Q$2,0,MATCH(MAX($C3:$Q3),$C3:$Q3,0))</f>
        <v>1</v>
      </c>
      <c r="U3" t="str">
        <f>VLOOKUP(T3,strata_names!$A$2:$B$16,2,FALSE)</f>
        <v>Tropical &amp; Subtropical Moist Broadleaf Forests</v>
      </c>
      <c r="V3" s="2">
        <v>4.7431566278676729E-2</v>
      </c>
      <c r="W3" s="14">
        <v>1</v>
      </c>
      <c r="X3" s="14" t="s">
        <v>25</v>
      </c>
      <c r="Y3" s="15"/>
    </row>
    <row r="4" spans="1:25" x14ac:dyDescent="0.2">
      <c r="A4">
        <v>79</v>
      </c>
      <c r="B4" s="6">
        <v>2119</v>
      </c>
      <c r="C4" s="11">
        <v>250175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65012</v>
      </c>
      <c r="P4" s="12">
        <v>0</v>
      </c>
      <c r="Q4" s="12">
        <v>0</v>
      </c>
      <c r="R4" s="2">
        <f t="shared" si="0"/>
        <v>250175</v>
      </c>
      <c r="S4" s="1">
        <f t="shared" si="1"/>
        <v>0.79373514770596498</v>
      </c>
      <c r="T4">
        <f t="shared" si="2"/>
        <v>1</v>
      </c>
      <c r="U4" t="str">
        <f>VLOOKUP(T4,strata_names!$A$2:$B$16,2,FALSE)</f>
        <v>Tropical &amp; Subtropical Moist Broadleaf Forests</v>
      </c>
      <c r="V4" s="2">
        <v>9.8245291574000526E-2</v>
      </c>
      <c r="W4" s="14">
        <v>1</v>
      </c>
      <c r="X4" s="14" t="s">
        <v>25</v>
      </c>
      <c r="Y4" s="15"/>
    </row>
    <row r="5" spans="1:25" x14ac:dyDescent="0.2">
      <c r="A5">
        <v>339</v>
      </c>
      <c r="B5" s="6">
        <v>2948</v>
      </c>
      <c r="C5" s="11">
        <v>130919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29327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2">
        <f t="shared" si="0"/>
        <v>130919</v>
      </c>
      <c r="S5" s="1">
        <f t="shared" si="1"/>
        <v>0.8169876315165433</v>
      </c>
      <c r="T5">
        <f t="shared" si="2"/>
        <v>1</v>
      </c>
      <c r="U5" t="str">
        <f>VLOOKUP(T5,strata_names!$A$2:$B$16,2,FALSE)</f>
        <v>Tropical &amp; Subtropical Moist Broadleaf Forests</v>
      </c>
      <c r="V5" s="2">
        <v>0.12942501567240139</v>
      </c>
      <c r="W5" s="14">
        <v>1</v>
      </c>
      <c r="X5" s="14" t="s">
        <v>27</v>
      </c>
      <c r="Y5" s="15"/>
    </row>
    <row r="6" spans="1:25" x14ac:dyDescent="0.2">
      <c r="A6">
        <v>449</v>
      </c>
      <c r="B6" s="6">
        <v>3267</v>
      </c>
      <c r="C6" s="11">
        <v>1024760</v>
      </c>
      <c r="D6" s="12">
        <v>33893</v>
      </c>
      <c r="E6" s="12">
        <v>0</v>
      </c>
      <c r="F6" s="12">
        <v>0</v>
      </c>
      <c r="G6" s="12">
        <v>0</v>
      </c>
      <c r="H6" s="12">
        <v>13207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">
        <f t="shared" si="0"/>
        <v>1024760</v>
      </c>
      <c r="S6" s="1">
        <f t="shared" si="1"/>
        <v>0.9560576941018416</v>
      </c>
      <c r="T6">
        <f t="shared" si="2"/>
        <v>1</v>
      </c>
      <c r="U6" t="str">
        <f>VLOOKUP(T6,strata_names!$A$2:$B$16,2,FALSE)</f>
        <v>Tropical &amp; Subtropical Moist Broadleaf Forests</v>
      </c>
      <c r="V6" s="2">
        <v>0.20866586770314244</v>
      </c>
      <c r="W6" s="14">
        <v>1</v>
      </c>
      <c r="X6" s="14" t="s">
        <v>25</v>
      </c>
      <c r="Y6" s="15"/>
    </row>
    <row r="7" spans="1:25" x14ac:dyDescent="0.2">
      <c r="A7">
        <v>739</v>
      </c>
      <c r="B7" s="6">
        <v>4241</v>
      </c>
      <c r="C7" s="11">
        <v>396690</v>
      </c>
      <c r="D7" s="12">
        <v>1854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104338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">
        <f t="shared" si="0"/>
        <v>396690</v>
      </c>
      <c r="S7" s="1">
        <f t="shared" si="1"/>
        <v>0.78883316563328976</v>
      </c>
      <c r="T7">
        <f t="shared" si="2"/>
        <v>1</v>
      </c>
      <c r="U7" t="str">
        <f>VLOOKUP(T7,strata_names!$A$2:$B$16,2,FALSE)</f>
        <v>Tropical &amp; Subtropical Moist Broadleaf Forests</v>
      </c>
      <c r="V7" s="2">
        <v>0.2463428710769866</v>
      </c>
      <c r="W7" s="14">
        <v>1</v>
      </c>
      <c r="X7" s="14" t="s">
        <v>25</v>
      </c>
      <c r="Y7" s="15"/>
    </row>
    <row r="8" spans="1:25" x14ac:dyDescent="0.2">
      <c r="A8">
        <v>783</v>
      </c>
      <c r="B8">
        <v>4364</v>
      </c>
      <c r="C8" s="11">
        <v>249962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2">
        <f t="shared" si="0"/>
        <v>249962</v>
      </c>
      <c r="S8" s="1">
        <f t="shared" si="1"/>
        <v>1</v>
      </c>
      <c r="T8">
        <f t="shared" si="2"/>
        <v>1</v>
      </c>
      <c r="U8" t="str">
        <f>VLOOKUP(T8,strata_names!$A$2:$B$16,2,FALSE)</f>
        <v>Tropical &amp; Subtropical Moist Broadleaf Forests</v>
      </c>
      <c r="V8" s="2">
        <v>0.26593595331881426</v>
      </c>
      <c r="W8" s="14">
        <v>0</v>
      </c>
      <c r="X8" s="14" t="s">
        <v>31</v>
      </c>
      <c r="Y8" s="15"/>
    </row>
    <row r="9" spans="1:25" x14ac:dyDescent="0.2">
      <c r="A9">
        <v>704</v>
      </c>
      <c r="B9">
        <v>4159</v>
      </c>
      <c r="C9" s="11">
        <v>902856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2">
        <f t="shared" si="0"/>
        <v>902856</v>
      </c>
      <c r="S9" s="1">
        <f t="shared" si="1"/>
        <v>1</v>
      </c>
      <c r="T9">
        <f t="shared" si="2"/>
        <v>1</v>
      </c>
      <c r="U9" t="str">
        <f>VLOOKUP(T9,strata_names!$A$2:$B$16,2,FALSE)</f>
        <v>Tropical &amp; Subtropical Moist Broadleaf Forests</v>
      </c>
      <c r="V9" s="2">
        <v>0.26876047723984364</v>
      </c>
      <c r="W9" s="14">
        <v>0</v>
      </c>
      <c r="X9" s="14" t="s">
        <v>31</v>
      </c>
      <c r="Y9" s="15"/>
    </row>
    <row r="10" spans="1:25" x14ac:dyDescent="0.2">
      <c r="A10">
        <v>5</v>
      </c>
      <c r="B10">
        <v>1641</v>
      </c>
      <c r="C10" s="11">
        <v>494511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1425</v>
      </c>
      <c r="K10" s="12">
        <v>0</v>
      </c>
      <c r="L10" s="12">
        <v>0</v>
      </c>
      <c r="M10" s="12">
        <v>0</v>
      </c>
      <c r="N10" s="12">
        <v>0</v>
      </c>
      <c r="O10" s="12">
        <v>107630</v>
      </c>
      <c r="P10" s="12">
        <v>0</v>
      </c>
      <c r="Q10" s="12">
        <v>0</v>
      </c>
      <c r="R10" s="2">
        <f t="shared" si="0"/>
        <v>494511</v>
      </c>
      <c r="S10" s="1">
        <f t="shared" si="1"/>
        <v>0.81931553467226448</v>
      </c>
      <c r="T10">
        <f t="shared" si="2"/>
        <v>1</v>
      </c>
      <c r="U10" t="str">
        <f>VLOOKUP(T10,strata_names!$A$2:$B$16,2,FALSE)</f>
        <v>Tropical &amp; Subtropical Moist Broadleaf Forests</v>
      </c>
      <c r="V10" s="2">
        <v>0.38809444430320994</v>
      </c>
      <c r="W10" s="14">
        <v>0</v>
      </c>
      <c r="X10" s="14" t="s">
        <v>31</v>
      </c>
      <c r="Y10" s="15"/>
    </row>
    <row r="11" spans="1:25" x14ac:dyDescent="0.2">
      <c r="A11">
        <v>210</v>
      </c>
      <c r="B11">
        <v>2570</v>
      </c>
      <c r="C11" s="11">
        <v>1615484</v>
      </c>
      <c r="D11" s="12">
        <v>5438</v>
      </c>
      <c r="E11" s="12">
        <v>1715</v>
      </c>
      <c r="F11" s="12">
        <v>0</v>
      </c>
      <c r="G11" s="12">
        <v>0</v>
      </c>
      <c r="H11" s="12">
        <v>0</v>
      </c>
      <c r="I11" s="12">
        <v>41510</v>
      </c>
      <c r="J11" s="12">
        <v>0</v>
      </c>
      <c r="K11" s="12">
        <v>417</v>
      </c>
      <c r="L11" s="12">
        <v>6261</v>
      </c>
      <c r="M11" s="12">
        <v>1508</v>
      </c>
      <c r="N11" s="12">
        <v>0</v>
      </c>
      <c r="O11" s="12">
        <v>39983</v>
      </c>
      <c r="P11" s="12">
        <v>0</v>
      </c>
      <c r="Q11" s="12">
        <v>0</v>
      </c>
      <c r="R11" s="2">
        <f t="shared" si="0"/>
        <v>1615484</v>
      </c>
      <c r="S11" s="1">
        <f t="shared" si="1"/>
        <v>0.94344969036089132</v>
      </c>
      <c r="T11">
        <f t="shared" si="2"/>
        <v>1</v>
      </c>
      <c r="U11" t="str">
        <f>VLOOKUP(T11,strata_names!$A$2:$B$16,2,FALSE)</f>
        <v>Tropical &amp; Subtropical Moist Broadleaf Forests</v>
      </c>
      <c r="V11" s="2">
        <v>0.40773558507194685</v>
      </c>
      <c r="W11" s="14">
        <v>0</v>
      </c>
      <c r="X11" s="14" t="s">
        <v>31</v>
      </c>
      <c r="Y11" s="15"/>
    </row>
    <row r="12" spans="1:25" x14ac:dyDescent="0.2">
      <c r="A12">
        <v>466</v>
      </c>
      <c r="B12">
        <v>3365</v>
      </c>
      <c r="C12" s="11">
        <v>619313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5029</v>
      </c>
      <c r="P12" s="12">
        <v>0</v>
      </c>
      <c r="Q12" s="12">
        <v>0</v>
      </c>
      <c r="R12" s="2">
        <f t="shared" si="0"/>
        <v>619313</v>
      </c>
      <c r="S12" s="1">
        <f t="shared" si="1"/>
        <v>0.99194511982214872</v>
      </c>
      <c r="T12">
        <f t="shared" si="2"/>
        <v>1</v>
      </c>
      <c r="U12" t="str">
        <f>VLOOKUP(T12,strata_names!$A$2:$B$16,2,FALSE)</f>
        <v>Tropical &amp; Subtropical Moist Broadleaf Forests</v>
      </c>
      <c r="V12" s="2">
        <v>0.41499656984133859</v>
      </c>
      <c r="W12" s="14">
        <v>0</v>
      </c>
      <c r="X12" s="14" t="s">
        <v>31</v>
      </c>
      <c r="Y12" s="15"/>
    </row>
    <row r="13" spans="1:25" x14ac:dyDescent="0.2">
      <c r="A13">
        <v>178</v>
      </c>
      <c r="B13">
        <v>2443</v>
      </c>
      <c r="C13" s="11">
        <v>759920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206329</v>
      </c>
      <c r="K13" s="12">
        <v>0</v>
      </c>
      <c r="L13" s="12">
        <v>0</v>
      </c>
      <c r="M13" s="12">
        <v>0</v>
      </c>
      <c r="N13" s="12">
        <v>0</v>
      </c>
      <c r="O13" s="12">
        <v>144922</v>
      </c>
      <c r="P13" s="12">
        <v>0</v>
      </c>
      <c r="Q13" s="12">
        <v>0</v>
      </c>
      <c r="R13" s="2">
        <f t="shared" si="0"/>
        <v>759920</v>
      </c>
      <c r="S13" s="1">
        <f t="shared" si="1"/>
        <v>0.68389113826764736</v>
      </c>
      <c r="T13">
        <f t="shared" si="2"/>
        <v>1</v>
      </c>
      <c r="U13" t="str">
        <f>VLOOKUP(T13,strata_names!$A$2:$B$16,2,FALSE)</f>
        <v>Tropical &amp; Subtropical Moist Broadleaf Forests</v>
      </c>
      <c r="V13" s="2">
        <v>0.46727052463791374</v>
      </c>
      <c r="W13" s="14">
        <v>0</v>
      </c>
      <c r="X13" s="14" t="s">
        <v>31</v>
      </c>
      <c r="Y13" s="15"/>
    </row>
    <row r="14" spans="1:25" x14ac:dyDescent="0.2">
      <c r="A14">
        <v>689</v>
      </c>
      <c r="B14">
        <v>4098</v>
      </c>
      <c r="C14" s="11">
        <v>871231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546135</v>
      </c>
      <c r="K14" s="12">
        <v>795</v>
      </c>
      <c r="L14" s="12">
        <v>110</v>
      </c>
      <c r="M14" s="12">
        <v>0</v>
      </c>
      <c r="N14" s="12">
        <v>0</v>
      </c>
      <c r="O14" s="12">
        <v>92623</v>
      </c>
      <c r="P14" s="12">
        <v>0</v>
      </c>
      <c r="Q14" s="12">
        <v>0</v>
      </c>
      <c r="R14" s="2">
        <f t="shared" si="0"/>
        <v>871231</v>
      </c>
      <c r="S14" s="1">
        <f t="shared" si="1"/>
        <v>0.57663277503253041</v>
      </c>
      <c r="T14">
        <f t="shared" si="2"/>
        <v>1</v>
      </c>
      <c r="U14" t="str">
        <f>VLOOKUP(T14,strata_names!$A$2:$B$16,2,FALSE)</f>
        <v>Tropical &amp; Subtropical Moist Broadleaf Forests</v>
      </c>
      <c r="V14" s="2">
        <v>0.55403382840671767</v>
      </c>
      <c r="W14" s="14">
        <v>0</v>
      </c>
      <c r="X14" s="14" t="s">
        <v>31</v>
      </c>
      <c r="Y14" s="15"/>
    </row>
    <row r="15" spans="1:25" x14ac:dyDescent="0.2">
      <c r="A15">
        <v>596</v>
      </c>
      <c r="B15">
        <v>3856</v>
      </c>
      <c r="C15" s="11">
        <v>348095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2">
        <f t="shared" si="0"/>
        <v>348095</v>
      </c>
      <c r="S15" s="1">
        <f t="shared" si="1"/>
        <v>1</v>
      </c>
      <c r="T15">
        <f t="shared" si="2"/>
        <v>1</v>
      </c>
      <c r="U15" t="str">
        <f>VLOOKUP(T15,strata_names!$A$2:$B$16,2,FALSE)</f>
        <v>Tropical &amp; Subtropical Moist Broadleaf Forests</v>
      </c>
      <c r="V15" s="2">
        <v>0.90672671552866257</v>
      </c>
      <c r="W15" s="14">
        <v>0</v>
      </c>
      <c r="X15" s="14" t="s">
        <v>31</v>
      </c>
      <c r="Y15" s="15"/>
    </row>
    <row r="16" spans="1:25" x14ac:dyDescent="0.2">
      <c r="A16">
        <v>550</v>
      </c>
      <c r="B16">
        <v>3678</v>
      </c>
      <c r="C16" s="11">
        <v>87461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2">
        <f t="shared" si="0"/>
        <v>87461</v>
      </c>
      <c r="S16" s="1">
        <f t="shared" si="1"/>
        <v>1</v>
      </c>
      <c r="T16">
        <f t="shared" si="2"/>
        <v>1</v>
      </c>
      <c r="U16" t="str">
        <f>VLOOKUP(T16,strata_names!$A$2:$B$16,2,FALSE)</f>
        <v>Tropical &amp; Subtropical Moist Broadleaf Forests</v>
      </c>
      <c r="V16" s="2">
        <v>0.90786174022471777</v>
      </c>
      <c r="W16" s="14">
        <v>0</v>
      </c>
      <c r="X16" s="14" t="s">
        <v>31</v>
      </c>
      <c r="Y16" s="15"/>
    </row>
    <row r="17" spans="1:25" x14ac:dyDescent="0.2">
      <c r="A17">
        <v>196</v>
      </c>
      <c r="B17">
        <v>2507</v>
      </c>
      <c r="C17" s="11">
        <v>377828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2">
        <f t="shared" si="0"/>
        <v>377828</v>
      </c>
      <c r="S17" s="1">
        <f t="shared" si="1"/>
        <v>1</v>
      </c>
      <c r="T17">
        <f t="shared" si="2"/>
        <v>1</v>
      </c>
      <c r="U17" t="str">
        <f>VLOOKUP(T17,strata_names!$A$2:$B$16,2,FALSE)</f>
        <v>Tropical &amp; Subtropical Moist Broadleaf Forests</v>
      </c>
      <c r="V17" s="2">
        <v>0.92686595312835895</v>
      </c>
      <c r="W17" s="14">
        <v>0</v>
      </c>
      <c r="X17" s="14" t="s">
        <v>31</v>
      </c>
      <c r="Y17" s="15"/>
    </row>
    <row r="18" spans="1:25" x14ac:dyDescent="0.2">
      <c r="A18">
        <v>25</v>
      </c>
      <c r="B18">
        <v>1925</v>
      </c>
      <c r="C18" s="11">
        <v>339788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26538</v>
      </c>
      <c r="P18" s="12">
        <v>0</v>
      </c>
      <c r="Q18" s="12">
        <v>125735</v>
      </c>
      <c r="R18" s="2">
        <f t="shared" si="0"/>
        <v>339788</v>
      </c>
      <c r="S18" s="1">
        <f t="shared" si="1"/>
        <v>0.69054040047880239</v>
      </c>
      <c r="T18">
        <f t="shared" si="2"/>
        <v>1</v>
      </c>
      <c r="U18" t="str">
        <f>VLOOKUP(T18,strata_names!$A$2:$B$16,2,FALSE)</f>
        <v>Tropical &amp; Subtropical Moist Broadleaf Forests</v>
      </c>
      <c r="V18" s="2">
        <v>0.94065584266806535</v>
      </c>
      <c r="W18" s="14">
        <v>0</v>
      </c>
      <c r="X18" s="14" t="s">
        <v>31</v>
      </c>
      <c r="Y18" s="15"/>
    </row>
    <row r="19" spans="1:25" x14ac:dyDescent="0.2">
      <c r="A19">
        <v>592</v>
      </c>
      <c r="B19">
        <v>3846</v>
      </c>
      <c r="C19" s="11">
        <v>222827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824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77141</v>
      </c>
      <c r="P19" s="12">
        <v>0</v>
      </c>
      <c r="Q19" s="12">
        <v>0</v>
      </c>
      <c r="R19" s="2">
        <f t="shared" si="0"/>
        <v>222827</v>
      </c>
      <c r="S19" s="1">
        <f t="shared" si="1"/>
        <v>0.74080095215298281</v>
      </c>
      <c r="T19">
        <f t="shared" si="2"/>
        <v>1</v>
      </c>
      <c r="U19" t="str">
        <f>VLOOKUP(T19,strata_names!$A$2:$B$16,2,FALSE)</f>
        <v>Tropical &amp; Subtropical Moist Broadleaf Forests</v>
      </c>
      <c r="V19" s="2">
        <v>0.94324592838380628</v>
      </c>
      <c r="W19" s="14">
        <v>0</v>
      </c>
      <c r="X19" s="14" t="s">
        <v>31</v>
      </c>
      <c r="Y19" s="15"/>
    </row>
    <row r="20" spans="1:25" x14ac:dyDescent="0.2">
      <c r="A20">
        <v>714</v>
      </c>
      <c r="B20" s="7">
        <v>4188</v>
      </c>
      <c r="C20" s="11">
        <v>413627</v>
      </c>
      <c r="D20" s="12">
        <v>3736</v>
      </c>
      <c r="E20" s="12">
        <v>1021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15674</v>
      </c>
      <c r="M20" s="12">
        <v>2070</v>
      </c>
      <c r="N20" s="12">
        <v>0</v>
      </c>
      <c r="O20" s="12">
        <v>0</v>
      </c>
      <c r="P20" s="12">
        <v>0</v>
      </c>
      <c r="Q20" s="12">
        <v>0</v>
      </c>
      <c r="R20" s="2">
        <f t="shared" si="0"/>
        <v>413627</v>
      </c>
      <c r="S20" s="1">
        <f t="shared" si="1"/>
        <v>0.94840734830141615</v>
      </c>
      <c r="T20">
        <f t="shared" si="2"/>
        <v>1</v>
      </c>
      <c r="U20" t="str">
        <f>VLOOKUP(T20,strata_names!$A$2:$B$16,2,FALSE)</f>
        <v>Tropical &amp; Subtropical Moist Broadleaf Forests</v>
      </c>
      <c r="V20" s="2">
        <v>0.98955664462823845</v>
      </c>
      <c r="W20" s="14">
        <v>0</v>
      </c>
      <c r="X20" s="14" t="s">
        <v>31</v>
      </c>
      <c r="Y20" s="15"/>
    </row>
    <row r="21" spans="1:25" x14ac:dyDescent="0.2">
      <c r="A21">
        <v>429</v>
      </c>
      <c r="B21" s="6">
        <v>3218</v>
      </c>
      <c r="C21" s="11">
        <v>52530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42691</v>
      </c>
      <c r="J21" s="12">
        <v>254523</v>
      </c>
      <c r="K21" s="12">
        <v>18088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19659</v>
      </c>
      <c r="R21" s="2">
        <f t="shared" si="0"/>
        <v>254523</v>
      </c>
      <c r="S21" s="1">
        <f t="shared" si="1"/>
        <v>0.65684880423029179</v>
      </c>
      <c r="T21">
        <f t="shared" si="2"/>
        <v>2</v>
      </c>
      <c r="U21" t="str">
        <f>VLOOKUP(T21,strata_names!$A$2:$B$16,2,FALSE)</f>
        <v>Tropical &amp; Subtropical Dry Broadleaf Forests</v>
      </c>
      <c r="V21" s="2">
        <v>1.739970738048402E-2</v>
      </c>
      <c r="W21" s="14">
        <v>1</v>
      </c>
      <c r="X21" s="14" t="s">
        <v>25</v>
      </c>
      <c r="Y21" s="15"/>
    </row>
    <row r="22" spans="1:25" x14ac:dyDescent="0.2">
      <c r="A22">
        <v>205</v>
      </c>
      <c r="B22" s="6">
        <v>2543</v>
      </c>
      <c r="C22" s="11">
        <v>174333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825107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2">
        <f t="shared" si="0"/>
        <v>825107</v>
      </c>
      <c r="S22" s="1">
        <f t="shared" si="1"/>
        <v>0.82556931881853834</v>
      </c>
      <c r="T22">
        <f t="shared" si="2"/>
        <v>2</v>
      </c>
      <c r="U22" t="str">
        <f>VLOOKUP(T22,strata_names!$A$2:$B$16,2,FALSE)</f>
        <v>Tropical &amp; Subtropical Dry Broadleaf Forests</v>
      </c>
      <c r="V22" s="2">
        <v>0.10660428532579946</v>
      </c>
      <c r="W22" s="14">
        <v>1</v>
      </c>
      <c r="X22" s="14" t="s">
        <v>25</v>
      </c>
      <c r="Y22" s="15"/>
    </row>
    <row r="23" spans="1:25" x14ac:dyDescent="0.2">
      <c r="A23">
        <v>337</v>
      </c>
      <c r="B23" s="6">
        <v>2940</v>
      </c>
      <c r="C23" s="11">
        <v>133195</v>
      </c>
      <c r="D23" s="12">
        <v>0</v>
      </c>
      <c r="E23" s="12">
        <v>0</v>
      </c>
      <c r="F23" s="12">
        <v>0</v>
      </c>
      <c r="G23" s="12">
        <v>0</v>
      </c>
      <c r="H23" s="12">
        <v>17688</v>
      </c>
      <c r="I23" s="12">
        <v>0</v>
      </c>
      <c r="J23" s="12">
        <v>862455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2">
        <f t="shared" si="0"/>
        <v>862455</v>
      </c>
      <c r="S23" s="1">
        <f t="shared" si="1"/>
        <v>0.85110298834150111</v>
      </c>
      <c r="T23">
        <f t="shared" si="2"/>
        <v>2</v>
      </c>
      <c r="U23" t="str">
        <f>VLOOKUP(T23,strata_names!$A$2:$B$16,2,FALSE)</f>
        <v>Tropical &amp; Subtropical Dry Broadleaf Forests</v>
      </c>
      <c r="V23" s="2">
        <v>0.17296557868192586</v>
      </c>
      <c r="W23" s="14">
        <v>1</v>
      </c>
      <c r="X23" s="14" t="s">
        <v>26</v>
      </c>
      <c r="Y23" s="15"/>
    </row>
    <row r="24" spans="1:25" x14ac:dyDescent="0.2">
      <c r="A24">
        <v>605</v>
      </c>
      <c r="B24" s="6">
        <v>3871</v>
      </c>
      <c r="C24" s="11">
        <v>264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15731</v>
      </c>
      <c r="J24" s="12">
        <v>193052</v>
      </c>
      <c r="K24" s="12">
        <v>24271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2">
        <f t="shared" si="0"/>
        <v>193052</v>
      </c>
      <c r="S24" s="1">
        <f t="shared" si="1"/>
        <v>0.82742008760575692</v>
      </c>
      <c r="T24">
        <f t="shared" si="2"/>
        <v>2</v>
      </c>
      <c r="U24" t="str">
        <f>VLOOKUP(T24,strata_names!$A$2:$B$16,2,FALSE)</f>
        <v>Tropical &amp; Subtropical Dry Broadleaf Forests</v>
      </c>
      <c r="V24" s="2">
        <v>0.3550053940653205</v>
      </c>
      <c r="W24" s="14">
        <v>1</v>
      </c>
      <c r="X24" s="14" t="s">
        <v>26</v>
      </c>
      <c r="Y24" s="15"/>
    </row>
    <row r="25" spans="1:25" x14ac:dyDescent="0.2">
      <c r="A25">
        <v>593</v>
      </c>
      <c r="B25" s="6">
        <v>3850</v>
      </c>
      <c r="C25" s="11">
        <v>144386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838457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2">
        <f t="shared" si="0"/>
        <v>838457</v>
      </c>
      <c r="S25" s="1">
        <f t="shared" si="1"/>
        <v>0.85309352561904594</v>
      </c>
      <c r="T25">
        <f t="shared" si="2"/>
        <v>2</v>
      </c>
      <c r="U25" t="str">
        <f>VLOOKUP(T25,strata_names!$A$2:$B$16,2,FALSE)</f>
        <v>Tropical &amp; Subtropical Dry Broadleaf Forests</v>
      </c>
      <c r="V25" s="2">
        <v>0.68060250506496922</v>
      </c>
      <c r="W25" s="14">
        <v>1</v>
      </c>
      <c r="X25" s="14" t="s">
        <v>26</v>
      </c>
      <c r="Y25" s="15"/>
    </row>
    <row r="26" spans="1:25" x14ac:dyDescent="0.2">
      <c r="A26">
        <v>455</v>
      </c>
      <c r="B26">
        <v>3274</v>
      </c>
      <c r="C26" s="11">
        <v>47267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351740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2">
        <f t="shared" si="0"/>
        <v>351740</v>
      </c>
      <c r="S26" s="1">
        <f t="shared" si="1"/>
        <v>0.88153841912547903</v>
      </c>
      <c r="T26">
        <f t="shared" si="2"/>
        <v>2</v>
      </c>
      <c r="U26" t="str">
        <f>VLOOKUP(T26,strata_names!$A$2:$B$16,2,FALSE)</f>
        <v>Tropical &amp; Subtropical Dry Broadleaf Forests</v>
      </c>
      <c r="V26" s="2">
        <v>0.85983750495436306</v>
      </c>
      <c r="W26" s="14">
        <v>0</v>
      </c>
      <c r="X26" s="14" t="s">
        <v>31</v>
      </c>
      <c r="Y26" s="15"/>
    </row>
    <row r="27" spans="1:25" x14ac:dyDescent="0.2">
      <c r="A27">
        <v>422</v>
      </c>
      <c r="B27">
        <v>3205</v>
      </c>
      <c r="C27" s="11">
        <v>17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23578</v>
      </c>
      <c r="J27" s="12">
        <v>90122</v>
      </c>
      <c r="K27" s="12">
        <v>17120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2">
        <f t="shared" si="0"/>
        <v>90122</v>
      </c>
      <c r="S27" s="1">
        <f t="shared" si="1"/>
        <v>0.68881126898354439</v>
      </c>
      <c r="T27">
        <f t="shared" si="2"/>
        <v>2</v>
      </c>
      <c r="U27" t="str">
        <f>VLOOKUP(T27,strata_names!$A$2:$B$16,2,FALSE)</f>
        <v>Tropical &amp; Subtropical Dry Broadleaf Forests</v>
      </c>
      <c r="V27" s="2">
        <v>0.92334917981635944</v>
      </c>
      <c r="W27" s="14">
        <v>0</v>
      </c>
      <c r="X27" s="14" t="s">
        <v>31</v>
      </c>
      <c r="Y27" s="15"/>
    </row>
    <row r="28" spans="1:25" x14ac:dyDescent="0.2">
      <c r="A28">
        <v>14</v>
      </c>
      <c r="B28">
        <v>1818</v>
      </c>
      <c r="C28" s="11">
        <v>42268</v>
      </c>
      <c r="D28" s="12">
        <v>0</v>
      </c>
      <c r="E28" s="12">
        <v>0</v>
      </c>
      <c r="F28" s="12">
        <v>0</v>
      </c>
      <c r="G28" s="12">
        <v>0</v>
      </c>
      <c r="H28" s="12">
        <v>3852</v>
      </c>
      <c r="I28" s="12">
        <v>10756</v>
      </c>
      <c r="J28" s="12">
        <v>233051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3349</v>
      </c>
      <c r="R28" s="2">
        <f t="shared" si="0"/>
        <v>233051</v>
      </c>
      <c r="S28" s="1">
        <f t="shared" si="1"/>
        <v>0.79464736289365645</v>
      </c>
      <c r="T28">
        <f t="shared" si="2"/>
        <v>2</v>
      </c>
      <c r="U28" t="str">
        <f>VLOOKUP(T28,strata_names!$A$2:$B$16,2,FALSE)</f>
        <v>Tropical &amp; Subtropical Dry Broadleaf Forests</v>
      </c>
      <c r="V28" s="2">
        <v>0.97085423191485021</v>
      </c>
      <c r="W28" s="14">
        <v>0</v>
      </c>
      <c r="X28" s="14" t="s">
        <v>31</v>
      </c>
      <c r="Y28" s="15"/>
    </row>
    <row r="29" spans="1:25" x14ac:dyDescent="0.2">
      <c r="A29">
        <v>821</v>
      </c>
      <c r="B29" s="6">
        <v>4516</v>
      </c>
      <c r="C29" s="11">
        <v>8229</v>
      </c>
      <c r="D29" s="12">
        <v>0</v>
      </c>
      <c r="E29" s="12">
        <v>0</v>
      </c>
      <c r="F29" s="12">
        <v>0</v>
      </c>
      <c r="G29" s="12">
        <v>0</v>
      </c>
      <c r="H29" s="12">
        <v>4990</v>
      </c>
      <c r="I29" s="12">
        <v>18859</v>
      </c>
      <c r="J29" s="12">
        <v>4552</v>
      </c>
      <c r="K29" s="12">
        <v>21618</v>
      </c>
      <c r="L29" s="12">
        <v>0</v>
      </c>
      <c r="M29" s="12">
        <v>0</v>
      </c>
      <c r="N29" s="12">
        <v>0</v>
      </c>
      <c r="O29" s="12">
        <v>0</v>
      </c>
      <c r="P29" s="12">
        <v>9318</v>
      </c>
      <c r="Q29" s="12">
        <v>0</v>
      </c>
      <c r="R29" s="2">
        <f t="shared" si="0"/>
        <v>21618</v>
      </c>
      <c r="S29" s="1">
        <f t="shared" si="1"/>
        <v>0.31995382292869196</v>
      </c>
      <c r="T29">
        <f t="shared" si="2"/>
        <v>3</v>
      </c>
      <c r="U29" t="str">
        <f>VLOOKUP(T29,strata_names!$A$2:$B$16,2,FALSE)</f>
        <v>Tropical &amp; Subtropical Coniferous Forests</v>
      </c>
      <c r="V29" s="2">
        <v>0.83137738172684061</v>
      </c>
      <c r="W29" s="14">
        <v>1</v>
      </c>
      <c r="X29" s="14" t="s">
        <v>26</v>
      </c>
      <c r="Y29" s="15"/>
    </row>
    <row r="30" spans="1:25" x14ac:dyDescent="0.2">
      <c r="A30">
        <v>535</v>
      </c>
      <c r="B30" s="6">
        <v>3657</v>
      </c>
      <c r="C30" s="11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2528996</v>
      </c>
      <c r="M30" s="12">
        <v>52624</v>
      </c>
      <c r="N30" s="12">
        <v>0</v>
      </c>
      <c r="O30" s="12">
        <v>0</v>
      </c>
      <c r="P30" s="12">
        <v>0</v>
      </c>
      <c r="Q30" s="12">
        <v>0</v>
      </c>
      <c r="R30" s="2">
        <f t="shared" si="0"/>
        <v>2528996</v>
      </c>
      <c r="S30" s="1">
        <f t="shared" si="1"/>
        <v>0.97961590009373956</v>
      </c>
      <c r="T30">
        <f t="shared" si="2"/>
        <v>4</v>
      </c>
      <c r="U30" t="str">
        <f>VLOOKUP(T30,strata_names!$A$2:$B$16,2,FALSE)</f>
        <v>Temperate Broadleaf &amp; Mixed Forests</v>
      </c>
      <c r="V30" s="2">
        <v>4.4700427876942506E-3</v>
      </c>
      <c r="W30" s="14">
        <v>1</v>
      </c>
      <c r="X30" s="14" t="s">
        <v>26</v>
      </c>
      <c r="Y30" s="15"/>
    </row>
    <row r="31" spans="1:25" x14ac:dyDescent="0.2">
      <c r="A31">
        <v>129</v>
      </c>
      <c r="B31" s="6">
        <v>2261</v>
      </c>
      <c r="C31" s="11">
        <v>85145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979059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2">
        <f t="shared" si="0"/>
        <v>979059</v>
      </c>
      <c r="S31" s="1">
        <f t="shared" si="1"/>
        <v>0.91999184366907094</v>
      </c>
      <c r="T31">
        <f t="shared" si="2"/>
        <v>4</v>
      </c>
      <c r="U31" t="str">
        <f>VLOOKUP(T31,strata_names!$A$2:$B$16,2,FALSE)</f>
        <v>Temperate Broadleaf &amp; Mixed Forests</v>
      </c>
      <c r="V31" s="2">
        <v>1.3529704003670262E-2</v>
      </c>
      <c r="W31" s="14">
        <v>1</v>
      </c>
      <c r="X31" s="14" t="s">
        <v>25</v>
      </c>
      <c r="Y31" s="15"/>
    </row>
    <row r="32" spans="1:25" x14ac:dyDescent="0.2">
      <c r="A32">
        <v>72</v>
      </c>
      <c r="B32" s="6">
        <v>2099</v>
      </c>
      <c r="C32" s="11">
        <v>0</v>
      </c>
      <c r="D32" s="12">
        <v>0</v>
      </c>
      <c r="E32" s="12">
        <v>0</v>
      </c>
      <c r="F32" s="12">
        <v>0</v>
      </c>
      <c r="G32" s="12">
        <v>73439</v>
      </c>
      <c r="H32" s="12">
        <v>0</v>
      </c>
      <c r="I32" s="12">
        <v>0</v>
      </c>
      <c r="J32" s="12">
        <v>0</v>
      </c>
      <c r="K32" s="12">
        <v>0</v>
      </c>
      <c r="L32" s="12">
        <v>281994</v>
      </c>
      <c r="M32" s="12">
        <v>96613</v>
      </c>
      <c r="N32" s="12">
        <v>0</v>
      </c>
      <c r="O32" s="12">
        <v>0</v>
      </c>
      <c r="P32" s="12">
        <v>0</v>
      </c>
      <c r="Q32" s="12">
        <v>0</v>
      </c>
      <c r="R32" s="2">
        <f t="shared" si="0"/>
        <v>281994</v>
      </c>
      <c r="S32" s="1">
        <f t="shared" si="1"/>
        <v>0.62381704516796965</v>
      </c>
      <c r="T32">
        <f t="shared" si="2"/>
        <v>4</v>
      </c>
      <c r="U32" t="str">
        <f>VLOOKUP(T32,strata_names!$A$2:$B$16,2,FALSE)</f>
        <v>Temperate Broadleaf &amp; Mixed Forests</v>
      </c>
      <c r="V32" s="2">
        <v>2.808374610772657E-2</v>
      </c>
      <c r="W32" s="14">
        <v>1</v>
      </c>
      <c r="X32" s="14" t="s">
        <v>26</v>
      </c>
      <c r="Y32" s="15"/>
    </row>
    <row r="33" spans="1:25" x14ac:dyDescent="0.2">
      <c r="A33">
        <v>517</v>
      </c>
      <c r="B33" s="6">
        <v>3625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2118883</v>
      </c>
      <c r="M33" s="12">
        <v>0</v>
      </c>
      <c r="N33" s="12">
        <v>0</v>
      </c>
      <c r="O33" s="12">
        <v>0</v>
      </c>
      <c r="P33" s="12">
        <v>1784463</v>
      </c>
      <c r="Q33" s="12">
        <v>0</v>
      </c>
      <c r="R33" s="2">
        <f t="shared" si="0"/>
        <v>2118883</v>
      </c>
      <c r="S33" s="1">
        <f t="shared" si="1"/>
        <v>0.54283760650477819</v>
      </c>
      <c r="T33">
        <f t="shared" si="2"/>
        <v>4</v>
      </c>
      <c r="U33" t="str">
        <f>VLOOKUP(T33,strata_names!$A$2:$B$16,2,FALSE)</f>
        <v>Temperate Broadleaf &amp; Mixed Forests</v>
      </c>
      <c r="V33" s="2">
        <v>0.175877724798296</v>
      </c>
      <c r="W33" s="14">
        <v>1</v>
      </c>
      <c r="X33" s="14" t="s">
        <v>27</v>
      </c>
      <c r="Y33" s="15"/>
    </row>
    <row r="34" spans="1:25" x14ac:dyDescent="0.2">
      <c r="A34">
        <v>111</v>
      </c>
      <c r="B34" s="6">
        <v>2191</v>
      </c>
      <c r="C34" s="11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308547</v>
      </c>
      <c r="M34" s="12">
        <v>0</v>
      </c>
      <c r="N34" s="12">
        <v>28107</v>
      </c>
      <c r="O34" s="12">
        <v>0</v>
      </c>
      <c r="P34" s="12">
        <v>0</v>
      </c>
      <c r="Q34" s="12">
        <v>0</v>
      </c>
      <c r="R34" s="2">
        <f t="shared" si="0"/>
        <v>308547</v>
      </c>
      <c r="S34" s="1">
        <f t="shared" si="1"/>
        <v>0.91651072020531466</v>
      </c>
      <c r="T34">
        <f t="shared" si="2"/>
        <v>4</v>
      </c>
      <c r="U34" t="str">
        <f>VLOOKUP(T34,strata_names!$A$2:$B$16,2,FALSE)</f>
        <v>Temperate Broadleaf &amp; Mixed Forests</v>
      </c>
      <c r="V34" s="2">
        <v>0.18520970042552454</v>
      </c>
      <c r="W34" s="14">
        <v>1</v>
      </c>
      <c r="X34" s="14" t="s">
        <v>27</v>
      </c>
      <c r="Y34" s="15"/>
    </row>
    <row r="35" spans="1:25" x14ac:dyDescent="0.2">
      <c r="A35">
        <v>95</v>
      </c>
      <c r="B35" s="7">
        <v>2167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862121</v>
      </c>
      <c r="M35" s="12">
        <v>0</v>
      </c>
      <c r="N35" s="12">
        <v>0</v>
      </c>
      <c r="O35" s="12">
        <v>0</v>
      </c>
      <c r="P35" s="12">
        <v>176779</v>
      </c>
      <c r="Q35" s="12">
        <v>0</v>
      </c>
      <c r="R35" s="2">
        <f t="shared" ref="R35:R66" si="3">MAX(C35:Q35)</f>
        <v>862121</v>
      </c>
      <c r="S35" s="1">
        <f t="shared" ref="S35:S66" si="4">R35/SUM(C35:Q35)</f>
        <v>0.8298402156126673</v>
      </c>
      <c r="T35">
        <f t="shared" ref="T35:T66" si="5">INDEX($C$2:$Q$2,0,MATCH(MAX($C35:$Q35),$C35:$Q35,0))</f>
        <v>4</v>
      </c>
      <c r="U35" t="str">
        <f>VLOOKUP(T35,strata_names!$A$2:$B$16,2,FALSE)</f>
        <v>Temperate Broadleaf &amp; Mixed Forests</v>
      </c>
      <c r="V35" s="2">
        <v>0.20068680371905734</v>
      </c>
      <c r="W35" s="14">
        <v>0</v>
      </c>
      <c r="X35" s="14" t="s">
        <v>31</v>
      </c>
      <c r="Y35" s="15"/>
    </row>
    <row r="36" spans="1:25" x14ac:dyDescent="0.2">
      <c r="A36">
        <v>251</v>
      </c>
      <c r="B36" s="7">
        <v>2688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612621</v>
      </c>
      <c r="M36" s="12">
        <v>0</v>
      </c>
      <c r="N36" s="12">
        <v>0</v>
      </c>
      <c r="O36" s="12">
        <v>0</v>
      </c>
      <c r="P36" s="12">
        <v>0</v>
      </c>
      <c r="Q36" s="12">
        <v>202017</v>
      </c>
      <c r="R36" s="2">
        <f t="shared" si="3"/>
        <v>612621</v>
      </c>
      <c r="S36" s="1">
        <f t="shared" si="4"/>
        <v>0.75201623297710152</v>
      </c>
      <c r="T36">
        <f t="shared" si="5"/>
        <v>4</v>
      </c>
      <c r="U36" t="str">
        <f>VLOOKUP(T36,strata_names!$A$2:$B$16,2,FALSE)</f>
        <v>Temperate Broadleaf &amp; Mixed Forests</v>
      </c>
      <c r="V36" s="2">
        <v>0.21414459601590174</v>
      </c>
      <c r="W36" s="14">
        <v>0</v>
      </c>
      <c r="X36" s="14" t="s">
        <v>31</v>
      </c>
      <c r="Y36" s="15"/>
    </row>
    <row r="37" spans="1:25" x14ac:dyDescent="0.2">
      <c r="A37">
        <v>140</v>
      </c>
      <c r="B37" s="7">
        <v>2332</v>
      </c>
      <c r="C37" s="11">
        <v>0</v>
      </c>
      <c r="D37" s="12">
        <v>1202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535990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2">
        <f t="shared" si="3"/>
        <v>535990</v>
      </c>
      <c r="S37" s="1">
        <f t="shared" si="4"/>
        <v>0.99776243875560322</v>
      </c>
      <c r="T37">
        <f t="shared" si="5"/>
        <v>4</v>
      </c>
      <c r="U37" t="str">
        <f>VLOOKUP(T37,strata_names!$A$2:$B$16,2,FALSE)</f>
        <v>Temperate Broadleaf &amp; Mixed Forests</v>
      </c>
      <c r="V37" s="2">
        <v>0.23301293983212334</v>
      </c>
      <c r="W37" s="14">
        <v>0</v>
      </c>
      <c r="X37" s="14" t="s">
        <v>31</v>
      </c>
      <c r="Y37" s="15"/>
    </row>
    <row r="38" spans="1:25" x14ac:dyDescent="0.2">
      <c r="A38">
        <v>136</v>
      </c>
      <c r="B38">
        <v>2296</v>
      </c>
      <c r="C38" s="11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2483493</v>
      </c>
      <c r="M38" s="12">
        <v>6254</v>
      </c>
      <c r="N38" s="12">
        <v>0</v>
      </c>
      <c r="O38" s="12">
        <v>0</v>
      </c>
      <c r="P38" s="12">
        <v>288754</v>
      </c>
      <c r="Q38" s="12">
        <v>325647</v>
      </c>
      <c r="R38" s="2">
        <f t="shared" si="3"/>
        <v>2483493</v>
      </c>
      <c r="S38" s="1">
        <f t="shared" si="4"/>
        <v>0.80005624731810465</v>
      </c>
      <c r="T38">
        <f t="shared" si="5"/>
        <v>4</v>
      </c>
      <c r="U38" t="str">
        <f>VLOOKUP(T38,strata_names!$A$2:$B$16,2,FALSE)</f>
        <v>Temperate Broadleaf &amp; Mixed Forests</v>
      </c>
      <c r="V38" s="2">
        <v>0.24729146845871397</v>
      </c>
      <c r="W38" s="14">
        <v>0</v>
      </c>
      <c r="X38" s="14" t="s">
        <v>31</v>
      </c>
      <c r="Y38" s="15"/>
    </row>
    <row r="39" spans="1:25" x14ac:dyDescent="0.2">
      <c r="A39">
        <v>507</v>
      </c>
      <c r="B39">
        <v>3567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1261864</v>
      </c>
      <c r="M39" s="12">
        <v>0</v>
      </c>
      <c r="N39" s="12">
        <v>0</v>
      </c>
      <c r="O39" s="12">
        <v>0</v>
      </c>
      <c r="P39" s="12">
        <v>402967</v>
      </c>
      <c r="Q39" s="12">
        <v>0</v>
      </c>
      <c r="R39" s="2">
        <f t="shared" si="3"/>
        <v>1261864</v>
      </c>
      <c r="S39" s="1">
        <f t="shared" si="4"/>
        <v>0.75795320966512514</v>
      </c>
      <c r="T39">
        <f t="shared" si="5"/>
        <v>4</v>
      </c>
      <c r="U39" t="str">
        <f>VLOOKUP(T39,strata_names!$A$2:$B$16,2,FALSE)</f>
        <v>Temperate Broadleaf &amp; Mixed Forests</v>
      </c>
      <c r="V39" s="2">
        <v>0.24749500819580306</v>
      </c>
      <c r="W39" s="14">
        <v>0</v>
      </c>
      <c r="X39" s="14" t="s">
        <v>31</v>
      </c>
      <c r="Y39" s="15"/>
    </row>
    <row r="40" spans="1:25" x14ac:dyDescent="0.2">
      <c r="A40">
        <v>131</v>
      </c>
      <c r="B40">
        <v>2269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1018085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2">
        <f t="shared" si="3"/>
        <v>1018085</v>
      </c>
      <c r="S40" s="1">
        <f t="shared" si="4"/>
        <v>1</v>
      </c>
      <c r="T40">
        <f t="shared" si="5"/>
        <v>4</v>
      </c>
      <c r="U40" t="str">
        <f>VLOOKUP(T40,strata_names!$A$2:$B$16,2,FALSE)</f>
        <v>Temperate Broadleaf &amp; Mixed Forests</v>
      </c>
      <c r="V40" s="2">
        <v>0.27899245385456373</v>
      </c>
      <c r="W40" s="14">
        <v>0</v>
      </c>
      <c r="X40" s="14" t="s">
        <v>31</v>
      </c>
      <c r="Y40" s="15"/>
    </row>
    <row r="41" spans="1:25" x14ac:dyDescent="0.2">
      <c r="A41">
        <v>485</v>
      </c>
      <c r="B41">
        <v>3464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926960</v>
      </c>
      <c r="M41" s="12">
        <v>0</v>
      </c>
      <c r="N41" s="12">
        <v>0</v>
      </c>
      <c r="O41" s="12">
        <v>0</v>
      </c>
      <c r="P41" s="12">
        <v>432927</v>
      </c>
      <c r="Q41" s="12">
        <v>0</v>
      </c>
      <c r="R41" s="2">
        <f t="shared" si="3"/>
        <v>926960</v>
      </c>
      <c r="S41" s="1">
        <f t="shared" si="4"/>
        <v>0.68164487196362644</v>
      </c>
      <c r="T41">
        <f t="shared" si="5"/>
        <v>4</v>
      </c>
      <c r="U41" t="str">
        <f>VLOOKUP(T41,strata_names!$A$2:$B$16,2,FALSE)</f>
        <v>Temperate Broadleaf &amp; Mixed Forests</v>
      </c>
      <c r="V41" s="2">
        <v>0.29488506583483798</v>
      </c>
      <c r="W41" s="14">
        <v>0</v>
      </c>
      <c r="X41" s="14" t="s">
        <v>31</v>
      </c>
      <c r="Y41" s="15"/>
    </row>
    <row r="42" spans="1:25" x14ac:dyDescent="0.2">
      <c r="A42">
        <v>47</v>
      </c>
      <c r="B42">
        <v>2024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2460631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2">
        <f t="shared" si="3"/>
        <v>2460631</v>
      </c>
      <c r="S42" s="1">
        <f t="shared" si="4"/>
        <v>1</v>
      </c>
      <c r="T42">
        <f t="shared" si="5"/>
        <v>4</v>
      </c>
      <c r="U42" t="str">
        <f>VLOOKUP(T42,strata_names!$A$2:$B$16,2,FALSE)</f>
        <v>Temperate Broadleaf &amp; Mixed Forests</v>
      </c>
      <c r="V42" s="2">
        <v>0.3095671559127976</v>
      </c>
      <c r="W42" s="14">
        <v>0</v>
      </c>
      <c r="X42" s="14" t="s">
        <v>31</v>
      </c>
      <c r="Y42" s="15"/>
    </row>
    <row r="43" spans="1:25" x14ac:dyDescent="0.2">
      <c r="A43">
        <v>237</v>
      </c>
      <c r="B43">
        <v>2640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3124392</v>
      </c>
      <c r="M43" s="12">
        <v>225501</v>
      </c>
      <c r="N43" s="12">
        <v>0</v>
      </c>
      <c r="O43" s="12">
        <v>0</v>
      </c>
      <c r="P43" s="12">
        <v>0</v>
      </c>
      <c r="Q43" s="12">
        <v>0</v>
      </c>
      <c r="R43" s="2">
        <f t="shared" si="3"/>
        <v>3124392</v>
      </c>
      <c r="S43" s="1">
        <f t="shared" si="4"/>
        <v>0.93268411856736921</v>
      </c>
      <c r="T43">
        <f t="shared" si="5"/>
        <v>4</v>
      </c>
      <c r="U43" t="str">
        <f>VLOOKUP(T43,strata_names!$A$2:$B$16,2,FALSE)</f>
        <v>Temperate Broadleaf &amp; Mixed Forests</v>
      </c>
      <c r="V43" s="2">
        <v>0.31485098553303026</v>
      </c>
      <c r="W43" s="14">
        <v>0</v>
      </c>
      <c r="X43" s="14" t="s">
        <v>31</v>
      </c>
      <c r="Y43" s="15"/>
    </row>
    <row r="44" spans="1:25" x14ac:dyDescent="0.2">
      <c r="A44">
        <v>721</v>
      </c>
      <c r="B44">
        <v>4211</v>
      </c>
      <c r="C44" s="11">
        <v>0</v>
      </c>
      <c r="D44" s="12">
        <v>0</v>
      </c>
      <c r="E44" s="12">
        <v>0</v>
      </c>
      <c r="F44" s="12">
        <v>0</v>
      </c>
      <c r="G44" s="12">
        <v>24478</v>
      </c>
      <c r="H44" s="12">
        <v>0</v>
      </c>
      <c r="I44" s="12">
        <v>0</v>
      </c>
      <c r="J44" s="12">
        <v>0</v>
      </c>
      <c r="K44" s="12">
        <v>0</v>
      </c>
      <c r="L44" s="12">
        <v>457664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2">
        <f t="shared" si="3"/>
        <v>457664</v>
      </c>
      <c r="S44" s="1">
        <f t="shared" si="4"/>
        <v>0.94923072455832513</v>
      </c>
      <c r="T44">
        <f t="shared" si="5"/>
        <v>4</v>
      </c>
      <c r="U44" t="str">
        <f>VLOOKUP(T44,strata_names!$A$2:$B$16,2,FALSE)</f>
        <v>Temperate Broadleaf &amp; Mixed Forests</v>
      </c>
      <c r="V44" s="2">
        <v>0.33572635088707137</v>
      </c>
      <c r="W44" s="14">
        <v>0</v>
      </c>
      <c r="X44" s="14" t="s">
        <v>31</v>
      </c>
      <c r="Y44" s="15"/>
    </row>
    <row r="45" spans="1:25" x14ac:dyDescent="0.2">
      <c r="A45">
        <v>501</v>
      </c>
      <c r="B45">
        <v>3544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820495</v>
      </c>
      <c r="M45" s="12">
        <v>0</v>
      </c>
      <c r="N45" s="12">
        <v>0</v>
      </c>
      <c r="O45" s="12">
        <v>0</v>
      </c>
      <c r="P45" s="12">
        <v>276703</v>
      </c>
      <c r="Q45" s="12">
        <v>0</v>
      </c>
      <c r="R45" s="2">
        <f t="shared" si="3"/>
        <v>820495</v>
      </c>
      <c r="S45" s="1">
        <f t="shared" si="4"/>
        <v>0.74780941999529715</v>
      </c>
      <c r="T45">
        <f t="shared" si="5"/>
        <v>4</v>
      </c>
      <c r="U45" t="str">
        <f>VLOOKUP(T45,strata_names!$A$2:$B$16,2,FALSE)</f>
        <v>Temperate Broadleaf &amp; Mixed Forests</v>
      </c>
      <c r="V45" s="2">
        <v>0.42738944260676881</v>
      </c>
      <c r="W45" s="14">
        <v>0</v>
      </c>
      <c r="X45" s="14" t="s">
        <v>31</v>
      </c>
      <c r="Y45" s="15"/>
    </row>
    <row r="46" spans="1:25" x14ac:dyDescent="0.2">
      <c r="A46">
        <v>186</v>
      </c>
      <c r="B46">
        <v>2463</v>
      </c>
      <c r="C46" s="11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1711776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2">
        <f t="shared" si="3"/>
        <v>1711776</v>
      </c>
      <c r="S46" s="1">
        <f t="shared" si="4"/>
        <v>1</v>
      </c>
      <c r="T46">
        <f t="shared" si="5"/>
        <v>4</v>
      </c>
      <c r="U46" t="str">
        <f>VLOOKUP(T46,strata_names!$A$2:$B$16,2,FALSE)</f>
        <v>Temperate Broadleaf &amp; Mixed Forests</v>
      </c>
      <c r="V46" s="2">
        <v>0.43523851580103579</v>
      </c>
      <c r="W46" s="14">
        <v>0</v>
      </c>
      <c r="X46" s="14" t="s">
        <v>31</v>
      </c>
      <c r="Y46" s="15"/>
    </row>
    <row r="47" spans="1:25" x14ac:dyDescent="0.2">
      <c r="A47">
        <v>650</v>
      </c>
      <c r="B47">
        <v>3977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555146</v>
      </c>
      <c r="M47" s="12">
        <v>105731</v>
      </c>
      <c r="N47" s="12">
        <v>0</v>
      </c>
      <c r="O47" s="12">
        <v>158514</v>
      </c>
      <c r="P47" s="12">
        <v>393465</v>
      </c>
      <c r="Q47" s="12">
        <v>0</v>
      </c>
      <c r="R47" s="2">
        <f t="shared" si="3"/>
        <v>555146</v>
      </c>
      <c r="S47" s="1">
        <f t="shared" si="4"/>
        <v>0.45771798135969977</v>
      </c>
      <c r="T47">
        <f t="shared" si="5"/>
        <v>4</v>
      </c>
      <c r="U47" t="str">
        <f>VLOOKUP(T47,strata_names!$A$2:$B$16,2,FALSE)</f>
        <v>Temperate Broadleaf &amp; Mixed Forests</v>
      </c>
      <c r="V47" s="2">
        <v>0.69870359116664604</v>
      </c>
      <c r="W47" s="14">
        <v>0</v>
      </c>
      <c r="X47" s="14" t="s">
        <v>31</v>
      </c>
      <c r="Y47" s="15"/>
    </row>
    <row r="48" spans="1:25" x14ac:dyDescent="0.2">
      <c r="A48">
        <v>212</v>
      </c>
      <c r="B48">
        <v>2584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78</v>
      </c>
      <c r="I48" s="12">
        <v>0</v>
      </c>
      <c r="J48" s="12">
        <v>0</v>
      </c>
      <c r="K48" s="12">
        <v>0</v>
      </c>
      <c r="L48" s="12">
        <v>612593</v>
      </c>
      <c r="M48" s="12">
        <v>150440</v>
      </c>
      <c r="N48" s="12">
        <v>0</v>
      </c>
      <c r="O48" s="12">
        <v>595174</v>
      </c>
      <c r="P48" s="12">
        <v>298381</v>
      </c>
      <c r="Q48" s="12">
        <v>0</v>
      </c>
      <c r="R48" s="2">
        <f t="shared" si="3"/>
        <v>612593</v>
      </c>
      <c r="S48" s="1">
        <f t="shared" si="4"/>
        <v>0.36977459548273461</v>
      </c>
      <c r="T48">
        <f t="shared" si="5"/>
        <v>4</v>
      </c>
      <c r="U48" t="str">
        <f>VLOOKUP(T48,strata_names!$A$2:$B$16,2,FALSE)</f>
        <v>Temperate Broadleaf &amp; Mixed Forests</v>
      </c>
      <c r="V48" s="2">
        <v>0.70330342500623988</v>
      </c>
      <c r="W48" s="14">
        <v>0</v>
      </c>
      <c r="X48" s="14" t="s">
        <v>31</v>
      </c>
      <c r="Y48" s="15"/>
    </row>
    <row r="49" spans="1:25" x14ac:dyDescent="0.2">
      <c r="A49">
        <v>555</v>
      </c>
      <c r="B49">
        <v>3692</v>
      </c>
      <c r="C49" s="11">
        <v>78335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233385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2">
        <f t="shared" si="3"/>
        <v>233385</v>
      </c>
      <c r="S49" s="1">
        <f t="shared" si="4"/>
        <v>0.74870075708969586</v>
      </c>
      <c r="T49">
        <f t="shared" si="5"/>
        <v>4</v>
      </c>
      <c r="U49" t="str">
        <f>VLOOKUP(T49,strata_names!$A$2:$B$16,2,FALSE)</f>
        <v>Temperate Broadleaf &amp; Mixed Forests</v>
      </c>
      <c r="V49" s="2">
        <v>0.8071945919845771</v>
      </c>
      <c r="W49" s="14">
        <v>0</v>
      </c>
      <c r="X49" s="14" t="s">
        <v>31</v>
      </c>
      <c r="Y49" s="15"/>
    </row>
    <row r="50" spans="1:25" x14ac:dyDescent="0.2">
      <c r="A50">
        <v>461</v>
      </c>
      <c r="B50">
        <v>3345</v>
      </c>
      <c r="C50" s="11">
        <v>85585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1346499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2">
        <f t="shared" si="3"/>
        <v>1346499</v>
      </c>
      <c r="S50" s="1">
        <f t="shared" si="4"/>
        <v>0.94023744417226918</v>
      </c>
      <c r="T50">
        <f t="shared" si="5"/>
        <v>4</v>
      </c>
      <c r="U50" t="str">
        <f>VLOOKUP(T50,strata_names!$A$2:$B$16,2,FALSE)</f>
        <v>Temperate Broadleaf &amp; Mixed Forests</v>
      </c>
      <c r="V50" s="2">
        <v>0.82086160150945331</v>
      </c>
      <c r="W50" s="14">
        <v>0</v>
      </c>
      <c r="X50" s="14" t="s">
        <v>31</v>
      </c>
      <c r="Y50" s="15"/>
    </row>
    <row r="51" spans="1:25" x14ac:dyDescent="0.2">
      <c r="A51">
        <v>32</v>
      </c>
      <c r="B51">
        <v>1971</v>
      </c>
      <c r="C51" s="11">
        <v>203435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831193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2">
        <f t="shared" si="3"/>
        <v>831193</v>
      </c>
      <c r="S51" s="1">
        <f t="shared" si="4"/>
        <v>0.80337377298893897</v>
      </c>
      <c r="T51">
        <f t="shared" si="5"/>
        <v>4</v>
      </c>
      <c r="U51" t="str">
        <f>VLOOKUP(T51,strata_names!$A$2:$B$16,2,FALSE)</f>
        <v>Temperate Broadleaf &amp; Mixed Forests</v>
      </c>
      <c r="V51" s="2">
        <v>0.84124273490294887</v>
      </c>
      <c r="W51" s="14">
        <v>0</v>
      </c>
      <c r="X51" s="14" t="s">
        <v>31</v>
      </c>
      <c r="Y51" s="15"/>
    </row>
    <row r="52" spans="1:25" x14ac:dyDescent="0.2">
      <c r="A52">
        <v>308</v>
      </c>
      <c r="B52">
        <v>2832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1059222</v>
      </c>
      <c r="M52" s="12">
        <v>562</v>
      </c>
      <c r="N52" s="12">
        <v>0</v>
      </c>
      <c r="O52" s="12">
        <v>0</v>
      </c>
      <c r="P52" s="12">
        <v>0</v>
      </c>
      <c r="Q52" s="12">
        <v>0</v>
      </c>
      <c r="R52" s="2">
        <f t="shared" si="3"/>
        <v>1059222</v>
      </c>
      <c r="S52" s="1">
        <f t="shared" si="4"/>
        <v>0.99946970326028706</v>
      </c>
      <c r="T52">
        <f t="shared" si="5"/>
        <v>4</v>
      </c>
      <c r="U52" t="str">
        <f>VLOOKUP(T52,strata_names!$A$2:$B$16,2,FALSE)</f>
        <v>Temperate Broadleaf &amp; Mixed Forests</v>
      </c>
      <c r="V52" s="2">
        <v>0.90166407969334172</v>
      </c>
      <c r="W52" s="14">
        <v>0</v>
      </c>
      <c r="X52" s="14" t="s">
        <v>31</v>
      </c>
      <c r="Y52" s="15"/>
    </row>
    <row r="53" spans="1:25" x14ac:dyDescent="0.2">
      <c r="A53">
        <v>362</v>
      </c>
      <c r="B53">
        <v>3094</v>
      </c>
      <c r="C53" s="11">
        <v>192310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330331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2">
        <f t="shared" si="3"/>
        <v>330331</v>
      </c>
      <c r="S53" s="1">
        <f t="shared" si="4"/>
        <v>0.63204187960760827</v>
      </c>
      <c r="T53">
        <f t="shared" si="5"/>
        <v>4</v>
      </c>
      <c r="U53" t="str">
        <f>VLOOKUP(T53,strata_names!$A$2:$B$16,2,FALSE)</f>
        <v>Temperate Broadleaf &amp; Mixed Forests</v>
      </c>
      <c r="V53" s="2">
        <v>0.91596631742586876</v>
      </c>
      <c r="W53" s="14">
        <v>0</v>
      </c>
      <c r="X53" s="14" t="s">
        <v>31</v>
      </c>
      <c r="Y53" s="15"/>
    </row>
    <row r="54" spans="1:25" x14ac:dyDescent="0.2">
      <c r="A54">
        <v>260</v>
      </c>
      <c r="B54" s="7">
        <v>2711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1363004</v>
      </c>
      <c r="M54" s="12">
        <v>0</v>
      </c>
      <c r="N54" s="12">
        <v>0</v>
      </c>
      <c r="O54" s="12">
        <v>0</v>
      </c>
      <c r="P54" s="12">
        <v>39632</v>
      </c>
      <c r="Q54" s="12">
        <v>0</v>
      </c>
      <c r="R54" s="2">
        <f t="shared" si="3"/>
        <v>1363004</v>
      </c>
      <c r="S54" s="1">
        <f t="shared" si="4"/>
        <v>0.97174462939779105</v>
      </c>
      <c r="T54">
        <f t="shared" si="5"/>
        <v>4</v>
      </c>
      <c r="U54" t="str">
        <f>VLOOKUP(T54,strata_names!$A$2:$B$16,2,FALSE)</f>
        <v>Temperate Broadleaf &amp; Mixed Forests</v>
      </c>
      <c r="V54" s="2">
        <v>0.96588989748635301</v>
      </c>
      <c r="W54" s="14">
        <v>0</v>
      </c>
      <c r="X54" s="14" t="s">
        <v>31</v>
      </c>
      <c r="Y54" s="15"/>
    </row>
    <row r="55" spans="1:25" x14ac:dyDescent="0.2">
      <c r="A55">
        <v>219</v>
      </c>
      <c r="B55" s="6">
        <v>2597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561803</v>
      </c>
      <c r="M55" s="12">
        <v>650739</v>
      </c>
      <c r="N55" s="12">
        <v>0</v>
      </c>
      <c r="O55" s="12">
        <v>0</v>
      </c>
      <c r="P55" s="12">
        <v>0</v>
      </c>
      <c r="Q55" s="12">
        <v>0</v>
      </c>
      <c r="R55" s="2">
        <f t="shared" si="3"/>
        <v>650739</v>
      </c>
      <c r="S55" s="1">
        <f t="shared" si="4"/>
        <v>0.53667336884000716</v>
      </c>
      <c r="T55">
        <f t="shared" si="5"/>
        <v>5</v>
      </c>
      <c r="U55" t="str">
        <f>VLOOKUP(T55,strata_names!$A$2:$B$16,2,FALSE)</f>
        <v>Temperate Conifer Forests</v>
      </c>
      <c r="V55" s="2">
        <v>0.10032004236921932</v>
      </c>
      <c r="W55" s="14">
        <v>1</v>
      </c>
      <c r="X55" s="14" t="s">
        <v>27</v>
      </c>
      <c r="Y55" s="15"/>
    </row>
    <row r="56" spans="1:25" x14ac:dyDescent="0.2">
      <c r="A56">
        <v>66</v>
      </c>
      <c r="B56" s="6">
        <v>2075</v>
      </c>
      <c r="C56" s="11">
        <v>0</v>
      </c>
      <c r="D56" s="12">
        <v>0</v>
      </c>
      <c r="E56" s="12">
        <v>89392</v>
      </c>
      <c r="F56" s="12">
        <v>84277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22551</v>
      </c>
      <c r="N56" s="12">
        <v>210554</v>
      </c>
      <c r="O56" s="12">
        <v>0</v>
      </c>
      <c r="P56" s="12">
        <v>0</v>
      </c>
      <c r="Q56" s="12">
        <v>0</v>
      </c>
      <c r="R56" s="2">
        <f t="shared" si="3"/>
        <v>210554</v>
      </c>
      <c r="S56" s="1">
        <f t="shared" si="4"/>
        <v>0.5176191201994228</v>
      </c>
      <c r="T56">
        <f t="shared" si="5"/>
        <v>6</v>
      </c>
      <c r="U56" t="str">
        <f>VLOOKUP(T56,strata_names!$A$2:$B$16,2,FALSE)</f>
        <v>Boreal Forests/Taiga</v>
      </c>
      <c r="V56" s="2">
        <v>9.1625176593647994E-2</v>
      </c>
      <c r="W56" s="14">
        <v>1</v>
      </c>
      <c r="X56" s="14" t="s">
        <v>27</v>
      </c>
      <c r="Y56" s="15"/>
    </row>
    <row r="57" spans="1:25" x14ac:dyDescent="0.2">
      <c r="A57">
        <v>351</v>
      </c>
      <c r="B57" s="6">
        <v>3075</v>
      </c>
      <c r="C57" s="11">
        <v>0</v>
      </c>
      <c r="D57" s="12">
        <v>0</v>
      </c>
      <c r="E57" s="12">
        <v>0</v>
      </c>
      <c r="F57" s="12">
        <v>514539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4738244</v>
      </c>
      <c r="O57" s="12">
        <v>0</v>
      </c>
      <c r="P57" s="12">
        <v>0</v>
      </c>
      <c r="Q57" s="12">
        <v>0</v>
      </c>
      <c r="R57" s="2">
        <f t="shared" si="3"/>
        <v>4738244</v>
      </c>
      <c r="S57" s="1">
        <f t="shared" si="4"/>
        <v>0.90204449717416468</v>
      </c>
      <c r="T57">
        <f t="shared" si="5"/>
        <v>6</v>
      </c>
      <c r="U57" t="str">
        <f>VLOOKUP(T57,strata_names!$A$2:$B$16,2,FALSE)</f>
        <v>Boreal Forests/Taiga</v>
      </c>
      <c r="V57" s="2">
        <v>0.31457860749852518</v>
      </c>
      <c r="W57" s="14">
        <v>1</v>
      </c>
      <c r="X57" s="14" t="s">
        <v>26</v>
      </c>
      <c r="Y57" s="15"/>
    </row>
    <row r="58" spans="1:25" x14ac:dyDescent="0.2">
      <c r="A58">
        <v>118</v>
      </c>
      <c r="B58" s="6">
        <v>2214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471716</v>
      </c>
      <c r="M58" s="12">
        <v>0</v>
      </c>
      <c r="N58" s="12">
        <v>2863560</v>
      </c>
      <c r="O58" s="12">
        <v>0</v>
      </c>
      <c r="P58" s="12">
        <v>1277587</v>
      </c>
      <c r="Q58" s="12">
        <v>0</v>
      </c>
      <c r="R58" s="2">
        <f t="shared" si="3"/>
        <v>2863560</v>
      </c>
      <c r="S58" s="1">
        <f t="shared" si="4"/>
        <v>0.62077716160224139</v>
      </c>
      <c r="T58">
        <f t="shared" si="5"/>
        <v>6</v>
      </c>
      <c r="U58" t="str">
        <f>VLOOKUP(T58,strata_names!$A$2:$B$16,2,FALSE)</f>
        <v>Boreal Forests/Taiga</v>
      </c>
      <c r="V58" s="2">
        <v>0.40037843521389971</v>
      </c>
      <c r="W58" s="14">
        <v>1</v>
      </c>
      <c r="X58" s="14" t="s">
        <v>25</v>
      </c>
      <c r="Y58" s="15"/>
    </row>
    <row r="59" spans="1:25" x14ac:dyDescent="0.2">
      <c r="A59">
        <v>26</v>
      </c>
      <c r="B59" s="6">
        <v>1931</v>
      </c>
      <c r="C59" s="11">
        <v>0</v>
      </c>
      <c r="D59" s="12">
        <v>0</v>
      </c>
      <c r="E59" s="12">
        <v>0</v>
      </c>
      <c r="F59" s="12">
        <v>5012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1117167</v>
      </c>
      <c r="O59" s="12">
        <v>0</v>
      </c>
      <c r="P59" s="12">
        <v>0</v>
      </c>
      <c r="Q59" s="12">
        <v>0</v>
      </c>
      <c r="R59" s="2">
        <f t="shared" si="3"/>
        <v>1117167</v>
      </c>
      <c r="S59" s="1">
        <f t="shared" si="4"/>
        <v>0.99553368936684794</v>
      </c>
      <c r="T59">
        <f t="shared" si="5"/>
        <v>6</v>
      </c>
      <c r="U59" t="str">
        <f>VLOOKUP(T59,strata_names!$A$2:$B$16,2,FALSE)</f>
        <v>Boreal Forests/Taiga</v>
      </c>
      <c r="V59" s="2">
        <v>0.43458575574207914</v>
      </c>
      <c r="W59" s="14">
        <v>1</v>
      </c>
      <c r="X59" s="14" t="s">
        <v>25</v>
      </c>
      <c r="Y59" s="15"/>
    </row>
    <row r="60" spans="1:25" x14ac:dyDescent="0.2">
      <c r="A60">
        <v>633</v>
      </c>
      <c r="B60" s="6">
        <v>3916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407241</v>
      </c>
      <c r="M60" s="12">
        <v>0</v>
      </c>
      <c r="N60" s="12">
        <v>668799</v>
      </c>
      <c r="O60" s="12">
        <v>0</v>
      </c>
      <c r="P60" s="12">
        <v>0</v>
      </c>
      <c r="Q60" s="12">
        <v>0</v>
      </c>
      <c r="R60" s="2">
        <f t="shared" si="3"/>
        <v>668799</v>
      </c>
      <c r="S60" s="1">
        <f t="shared" si="4"/>
        <v>0.62153730344596858</v>
      </c>
      <c r="T60">
        <f t="shared" si="5"/>
        <v>6</v>
      </c>
      <c r="U60" t="str">
        <f>VLOOKUP(T60,strata_names!$A$2:$B$16,2,FALSE)</f>
        <v>Boreal Forests/Taiga</v>
      </c>
      <c r="V60" s="2">
        <v>0.45630285302692952</v>
      </c>
      <c r="W60" s="14">
        <v>1</v>
      </c>
      <c r="X60" s="14" t="s">
        <v>27</v>
      </c>
      <c r="Y60" s="15"/>
    </row>
    <row r="61" spans="1:25" x14ac:dyDescent="0.2">
      <c r="A61">
        <v>352</v>
      </c>
      <c r="B61">
        <v>3076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2914465</v>
      </c>
      <c r="O61" s="12">
        <v>0</v>
      </c>
      <c r="P61" s="12">
        <v>0</v>
      </c>
      <c r="Q61" s="12">
        <v>0</v>
      </c>
      <c r="R61" s="2">
        <f t="shared" si="3"/>
        <v>2914465</v>
      </c>
      <c r="S61" s="1">
        <f t="shared" si="4"/>
        <v>1</v>
      </c>
      <c r="T61">
        <f t="shared" si="5"/>
        <v>6</v>
      </c>
      <c r="U61" t="str">
        <f>VLOOKUP(T61,strata_names!$A$2:$B$16,2,FALSE)</f>
        <v>Boreal Forests/Taiga</v>
      </c>
      <c r="V61" s="2">
        <v>0.48970248182008813</v>
      </c>
      <c r="W61" s="14">
        <v>0</v>
      </c>
      <c r="X61" s="14" t="s">
        <v>31</v>
      </c>
      <c r="Y61" s="15"/>
    </row>
    <row r="62" spans="1:25" x14ac:dyDescent="0.2">
      <c r="A62">
        <v>637</v>
      </c>
      <c r="B62">
        <v>3931</v>
      </c>
      <c r="C62" s="11">
        <v>0</v>
      </c>
      <c r="D62" s="12">
        <v>0</v>
      </c>
      <c r="E62" s="12">
        <v>0</v>
      </c>
      <c r="F62" s="12">
        <v>207423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1043531</v>
      </c>
      <c r="O62" s="12">
        <v>0</v>
      </c>
      <c r="P62" s="12">
        <v>0</v>
      </c>
      <c r="Q62" s="12">
        <v>0</v>
      </c>
      <c r="R62" s="2">
        <f t="shared" si="3"/>
        <v>1043531</v>
      </c>
      <c r="S62" s="1">
        <f t="shared" si="4"/>
        <v>0.83418814760574733</v>
      </c>
      <c r="T62">
        <f t="shared" si="5"/>
        <v>6</v>
      </c>
      <c r="U62" t="str">
        <f>VLOOKUP(T62,strata_names!$A$2:$B$16,2,FALSE)</f>
        <v>Boreal Forests/Taiga</v>
      </c>
      <c r="V62" s="2">
        <v>0.57868960733283503</v>
      </c>
      <c r="W62" s="14">
        <v>0</v>
      </c>
      <c r="X62" s="14" t="s">
        <v>31</v>
      </c>
      <c r="Y62" s="15"/>
    </row>
    <row r="63" spans="1:25" x14ac:dyDescent="0.2">
      <c r="A63">
        <v>742</v>
      </c>
      <c r="B63">
        <v>4258</v>
      </c>
      <c r="C63" s="11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1111634</v>
      </c>
      <c r="O63" s="12">
        <v>0</v>
      </c>
      <c r="P63" s="12">
        <v>0</v>
      </c>
      <c r="Q63" s="12">
        <v>0</v>
      </c>
      <c r="R63" s="2">
        <f t="shared" si="3"/>
        <v>1111634</v>
      </c>
      <c r="S63" s="1">
        <f t="shared" si="4"/>
        <v>1</v>
      </c>
      <c r="T63">
        <f t="shared" si="5"/>
        <v>6</v>
      </c>
      <c r="U63" t="str">
        <f>VLOOKUP(T63,strata_names!$A$2:$B$16,2,FALSE)</f>
        <v>Boreal Forests/Taiga</v>
      </c>
      <c r="V63" s="2">
        <v>0.70802867235441636</v>
      </c>
      <c r="W63" s="14">
        <v>0</v>
      </c>
      <c r="X63" s="14" t="s">
        <v>31</v>
      </c>
      <c r="Y63" s="15"/>
    </row>
    <row r="64" spans="1:25" x14ac:dyDescent="0.2">
      <c r="A64">
        <v>489</v>
      </c>
      <c r="B64">
        <v>3476</v>
      </c>
      <c r="C64" s="11">
        <v>0</v>
      </c>
      <c r="D64" s="12">
        <v>0</v>
      </c>
      <c r="E64" s="12">
        <v>0</v>
      </c>
      <c r="F64" s="12">
        <v>1431296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1537031</v>
      </c>
      <c r="O64" s="12">
        <v>0</v>
      </c>
      <c r="P64" s="12">
        <v>0</v>
      </c>
      <c r="Q64" s="12">
        <v>0</v>
      </c>
      <c r="R64" s="2">
        <f t="shared" si="3"/>
        <v>1537031</v>
      </c>
      <c r="S64" s="1">
        <f t="shared" si="4"/>
        <v>0.51781053772040619</v>
      </c>
      <c r="T64">
        <f t="shared" si="5"/>
        <v>6</v>
      </c>
      <c r="U64" t="str">
        <f>VLOOKUP(T64,strata_names!$A$2:$B$16,2,FALSE)</f>
        <v>Boreal Forests/Taiga</v>
      </c>
      <c r="V64" s="2">
        <v>0.85708752137149058</v>
      </c>
      <c r="W64" s="14">
        <v>0</v>
      </c>
      <c r="X64" s="14" t="s">
        <v>31</v>
      </c>
      <c r="Y64" s="15"/>
    </row>
    <row r="65" spans="1:25" x14ac:dyDescent="0.2">
      <c r="A65">
        <v>706</v>
      </c>
      <c r="B65" s="6">
        <v>4171</v>
      </c>
      <c r="C65" s="11">
        <v>119502</v>
      </c>
      <c r="D65" s="12">
        <v>98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3715</v>
      </c>
      <c r="L65" s="12">
        <v>827</v>
      </c>
      <c r="M65" s="12">
        <v>1268</v>
      </c>
      <c r="N65" s="12">
        <v>0</v>
      </c>
      <c r="O65" s="12">
        <v>141884</v>
      </c>
      <c r="P65" s="12">
        <v>0</v>
      </c>
      <c r="Q65" s="12">
        <v>0</v>
      </c>
      <c r="R65" s="2">
        <f t="shared" si="3"/>
        <v>141884</v>
      </c>
      <c r="S65" s="1">
        <f t="shared" si="4"/>
        <v>0.53081625476067551</v>
      </c>
      <c r="T65">
        <f t="shared" si="5"/>
        <v>7</v>
      </c>
      <c r="U65" t="str">
        <f>VLOOKUP(T65,strata_names!$A$2:$B$16,2,FALSE)</f>
        <v>Tropical &amp; Subtropical Grasslands, Savannas &amp; Shrublands</v>
      </c>
      <c r="V65" s="2">
        <v>4.3927031476338141E-2</v>
      </c>
      <c r="W65" s="14">
        <v>1</v>
      </c>
      <c r="X65" s="14" t="s">
        <v>27</v>
      </c>
      <c r="Y65" s="15"/>
    </row>
    <row r="66" spans="1:25" x14ac:dyDescent="0.2">
      <c r="A66">
        <v>137</v>
      </c>
      <c r="B66" s="6">
        <v>2303</v>
      </c>
      <c r="C66" s="11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1056698</v>
      </c>
      <c r="P66" s="12">
        <v>0</v>
      </c>
      <c r="Q66" s="12">
        <v>0</v>
      </c>
      <c r="R66" s="2">
        <f t="shared" si="3"/>
        <v>1056698</v>
      </c>
      <c r="S66" s="1">
        <f t="shared" si="4"/>
        <v>1</v>
      </c>
      <c r="T66">
        <f t="shared" si="5"/>
        <v>7</v>
      </c>
      <c r="U66" t="str">
        <f>VLOOKUP(T66,strata_names!$A$2:$B$16,2,FALSE)</f>
        <v>Tropical &amp; Subtropical Grasslands, Savannas &amp; Shrublands</v>
      </c>
      <c r="V66" s="2">
        <v>4.5956404113748905E-2</v>
      </c>
      <c r="W66" s="14">
        <v>1</v>
      </c>
      <c r="X66" s="14" t="s">
        <v>25</v>
      </c>
      <c r="Y66" s="15"/>
    </row>
    <row r="67" spans="1:25" x14ac:dyDescent="0.2">
      <c r="A67">
        <v>801</v>
      </c>
      <c r="B67" s="6">
        <v>4435</v>
      </c>
      <c r="C67" s="11">
        <v>364784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657792</v>
      </c>
      <c r="P67" s="12">
        <v>0</v>
      </c>
      <c r="Q67" s="12">
        <v>0</v>
      </c>
      <c r="R67" s="2">
        <f t="shared" ref="R67:R98" si="6">MAX(C67:Q67)</f>
        <v>657792</v>
      </c>
      <c r="S67" s="1">
        <f t="shared" ref="S67:S98" si="7">R67/SUM(C67:Q67)</f>
        <v>0.64326954671339831</v>
      </c>
      <c r="T67">
        <f t="shared" ref="T67:T98" si="8">INDEX($C$2:$Q$2,0,MATCH(MAX($C67:$Q67),$C67:$Q67,0))</f>
        <v>7</v>
      </c>
      <c r="U67" t="str">
        <f>VLOOKUP(T67,strata_names!$A$2:$B$16,2,FALSE)</f>
        <v>Tropical &amp; Subtropical Grasslands, Savannas &amp; Shrublands</v>
      </c>
      <c r="V67" s="2">
        <v>0.1181978719940292</v>
      </c>
      <c r="W67" s="14">
        <v>1</v>
      </c>
      <c r="X67" s="14" t="s">
        <v>27</v>
      </c>
      <c r="Y67" s="15"/>
    </row>
    <row r="68" spans="1:25" x14ac:dyDescent="0.2">
      <c r="A68">
        <v>573</v>
      </c>
      <c r="B68" s="6">
        <v>3754</v>
      </c>
      <c r="C68" s="11">
        <v>14961</v>
      </c>
      <c r="D68" s="12">
        <v>0</v>
      </c>
      <c r="E68" s="12">
        <v>0</v>
      </c>
      <c r="F68" s="12">
        <v>0</v>
      </c>
      <c r="G68" s="12">
        <v>0</v>
      </c>
      <c r="H68" s="12">
        <v>227890</v>
      </c>
      <c r="I68" s="12">
        <v>541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479803</v>
      </c>
      <c r="P68" s="12">
        <v>0</v>
      </c>
      <c r="Q68" s="12">
        <v>0</v>
      </c>
      <c r="R68" s="2">
        <f t="shared" si="6"/>
        <v>479803</v>
      </c>
      <c r="S68" s="1">
        <f t="shared" si="7"/>
        <v>0.66344900061532508</v>
      </c>
      <c r="T68">
        <f t="shared" si="8"/>
        <v>7</v>
      </c>
      <c r="U68" t="str">
        <f>VLOOKUP(T68,strata_names!$A$2:$B$16,2,FALSE)</f>
        <v>Tropical &amp; Subtropical Grasslands, Savannas &amp; Shrublands</v>
      </c>
      <c r="V68" s="2">
        <v>0.1500164907120427</v>
      </c>
      <c r="W68" s="14">
        <v>1</v>
      </c>
      <c r="X68" s="14" t="s">
        <v>26</v>
      </c>
      <c r="Y68" s="15"/>
    </row>
    <row r="69" spans="1:25" x14ac:dyDescent="0.2">
      <c r="A69">
        <v>338</v>
      </c>
      <c r="B69" s="6">
        <v>2947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31134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2343066</v>
      </c>
      <c r="P69" s="12">
        <v>0</v>
      </c>
      <c r="Q69" s="12">
        <v>174318</v>
      </c>
      <c r="R69" s="2">
        <f t="shared" si="6"/>
        <v>2343066</v>
      </c>
      <c r="S69" s="1">
        <f t="shared" si="7"/>
        <v>0.91938373595948708</v>
      </c>
      <c r="T69">
        <f t="shared" si="8"/>
        <v>7</v>
      </c>
      <c r="U69" t="str">
        <f>VLOOKUP(T69,strata_names!$A$2:$B$16,2,FALSE)</f>
        <v>Tropical &amp; Subtropical Grasslands, Savannas &amp; Shrublands</v>
      </c>
      <c r="V69" s="2">
        <v>0.21834351995726409</v>
      </c>
      <c r="W69" s="14">
        <v>1</v>
      </c>
      <c r="X69" s="14" t="s">
        <v>25</v>
      </c>
      <c r="Y69" s="15"/>
    </row>
    <row r="70" spans="1:25" x14ac:dyDescent="0.2">
      <c r="A70">
        <v>672</v>
      </c>
      <c r="B70" s="7">
        <v>4022</v>
      </c>
      <c r="C70" s="11">
        <v>215049</v>
      </c>
      <c r="D70" s="12">
        <v>912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825184</v>
      </c>
      <c r="P70" s="12">
        <v>0</v>
      </c>
      <c r="Q70" s="12">
        <v>3953</v>
      </c>
      <c r="R70" s="2">
        <f t="shared" si="6"/>
        <v>825184</v>
      </c>
      <c r="S70" s="1">
        <f t="shared" si="7"/>
        <v>0.78957571443060837</v>
      </c>
      <c r="T70">
        <f t="shared" si="8"/>
        <v>7</v>
      </c>
      <c r="U70" t="str">
        <f>VLOOKUP(T70,strata_names!$A$2:$B$16,2,FALSE)</f>
        <v>Tropical &amp; Subtropical Grasslands, Savannas &amp; Shrublands</v>
      </c>
      <c r="V70" s="2">
        <v>0.30837907934647413</v>
      </c>
      <c r="W70" s="14">
        <v>0</v>
      </c>
      <c r="X70" s="14" t="s">
        <v>31</v>
      </c>
      <c r="Y70" s="15"/>
    </row>
    <row r="71" spans="1:25" x14ac:dyDescent="0.2">
      <c r="A71">
        <v>67</v>
      </c>
      <c r="B71">
        <v>2076</v>
      </c>
      <c r="C71" s="11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84</v>
      </c>
      <c r="M71" s="12">
        <v>101000</v>
      </c>
      <c r="N71" s="12">
        <v>0</v>
      </c>
      <c r="O71" s="12">
        <v>278014</v>
      </c>
      <c r="P71" s="12">
        <v>2154</v>
      </c>
      <c r="Q71" s="12">
        <v>0</v>
      </c>
      <c r="R71" s="2">
        <f t="shared" si="6"/>
        <v>278014</v>
      </c>
      <c r="S71" s="1">
        <f t="shared" si="7"/>
        <v>0.72921322379948172</v>
      </c>
      <c r="T71">
        <f t="shared" si="8"/>
        <v>7</v>
      </c>
      <c r="U71" t="str">
        <f>VLOOKUP(T71,strata_names!$A$2:$B$16,2,FALSE)</f>
        <v>Tropical &amp; Subtropical Grasslands, Savannas &amp; Shrublands</v>
      </c>
      <c r="V71" s="2">
        <v>0.33587709159368118</v>
      </c>
      <c r="W71" s="14">
        <v>0</v>
      </c>
      <c r="X71" s="14" t="s">
        <v>31</v>
      </c>
      <c r="Y71" s="15"/>
    </row>
    <row r="72" spans="1:25" x14ac:dyDescent="0.2">
      <c r="A72">
        <v>621</v>
      </c>
      <c r="B72">
        <v>3894</v>
      </c>
      <c r="C72" s="11">
        <v>42390</v>
      </c>
      <c r="D72" s="12">
        <v>0</v>
      </c>
      <c r="E72" s="12">
        <v>0</v>
      </c>
      <c r="F72" s="12">
        <v>0</v>
      </c>
      <c r="G72" s="12">
        <v>0</v>
      </c>
      <c r="H72" s="12">
        <v>480622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2457150</v>
      </c>
      <c r="P72" s="12">
        <v>61003</v>
      </c>
      <c r="Q72" s="12">
        <v>0</v>
      </c>
      <c r="R72" s="2">
        <f t="shared" si="6"/>
        <v>2457150</v>
      </c>
      <c r="S72" s="1">
        <f t="shared" si="7"/>
        <v>0.8079633956066179</v>
      </c>
      <c r="T72">
        <f t="shared" si="8"/>
        <v>7</v>
      </c>
      <c r="U72" t="str">
        <f>VLOOKUP(T72,strata_names!$A$2:$B$16,2,FALSE)</f>
        <v>Tropical &amp; Subtropical Grasslands, Savannas &amp; Shrublands</v>
      </c>
      <c r="V72" s="2">
        <v>0.36886100450211756</v>
      </c>
      <c r="W72" s="14">
        <v>0</v>
      </c>
      <c r="X72" s="14" t="s">
        <v>31</v>
      </c>
      <c r="Y72" s="15"/>
    </row>
    <row r="73" spans="1:25" x14ac:dyDescent="0.2">
      <c r="A73">
        <v>383</v>
      </c>
      <c r="B73">
        <v>3123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581348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1091165</v>
      </c>
      <c r="P73" s="12">
        <v>0</v>
      </c>
      <c r="Q73" s="12">
        <v>0</v>
      </c>
      <c r="R73" s="2">
        <f t="shared" si="6"/>
        <v>1091165</v>
      </c>
      <c r="S73" s="1">
        <f t="shared" si="7"/>
        <v>0.65241047453741763</v>
      </c>
      <c r="T73">
        <f t="shared" si="8"/>
        <v>7</v>
      </c>
      <c r="U73" t="str">
        <f>VLOOKUP(T73,strata_names!$A$2:$B$16,2,FALSE)</f>
        <v>Tropical &amp; Subtropical Grasslands, Savannas &amp; Shrublands</v>
      </c>
      <c r="V73" s="2">
        <v>0.3863035169887773</v>
      </c>
      <c r="W73" s="14">
        <v>0</v>
      </c>
      <c r="X73" s="14" t="s">
        <v>31</v>
      </c>
      <c r="Y73" s="15"/>
    </row>
    <row r="74" spans="1:25" x14ac:dyDescent="0.2">
      <c r="A74">
        <v>405</v>
      </c>
      <c r="B74">
        <v>3166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2512591</v>
      </c>
      <c r="P74" s="12">
        <v>0</v>
      </c>
      <c r="Q74" s="12">
        <v>566456</v>
      </c>
      <c r="R74" s="2">
        <f t="shared" si="6"/>
        <v>2512591</v>
      </c>
      <c r="S74" s="1">
        <f t="shared" si="7"/>
        <v>0.81602879072648127</v>
      </c>
      <c r="T74">
        <f t="shared" si="8"/>
        <v>7</v>
      </c>
      <c r="U74" t="str">
        <f>VLOOKUP(T74,strata_names!$A$2:$B$16,2,FALSE)</f>
        <v>Tropical &amp; Subtropical Grasslands, Savannas &amp; Shrublands</v>
      </c>
      <c r="V74" s="2">
        <v>0.41368643571999431</v>
      </c>
      <c r="W74" s="14">
        <v>0</v>
      </c>
      <c r="X74" s="14" t="s">
        <v>31</v>
      </c>
      <c r="Y74" s="15"/>
    </row>
    <row r="75" spans="1:25" x14ac:dyDescent="0.2">
      <c r="A75">
        <v>106</v>
      </c>
      <c r="B75">
        <v>2180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721486</v>
      </c>
      <c r="P75" s="12">
        <v>0</v>
      </c>
      <c r="Q75" s="12">
        <v>0</v>
      </c>
      <c r="R75" s="2">
        <f t="shared" si="6"/>
        <v>721486</v>
      </c>
      <c r="S75" s="1">
        <f t="shared" si="7"/>
        <v>1</v>
      </c>
      <c r="T75">
        <f t="shared" si="8"/>
        <v>7</v>
      </c>
      <c r="U75" t="str">
        <f>VLOOKUP(T75,strata_names!$A$2:$B$16,2,FALSE)</f>
        <v>Tropical &amp; Subtropical Grasslands, Savannas &amp; Shrublands</v>
      </c>
      <c r="V75" s="2">
        <v>0.41400841167184221</v>
      </c>
      <c r="W75" s="14">
        <v>0</v>
      </c>
      <c r="X75" s="14" t="s">
        <v>31</v>
      </c>
      <c r="Y75" s="15"/>
    </row>
    <row r="76" spans="1:25" x14ac:dyDescent="0.2">
      <c r="A76">
        <v>582</v>
      </c>
      <c r="B76">
        <v>3786</v>
      </c>
      <c r="C76" s="11">
        <v>63334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612644</v>
      </c>
      <c r="P76" s="12">
        <v>0</v>
      </c>
      <c r="Q76" s="12">
        <v>0</v>
      </c>
      <c r="R76" s="2">
        <f t="shared" si="6"/>
        <v>612644</v>
      </c>
      <c r="S76" s="1">
        <f t="shared" si="7"/>
        <v>0.90630760172668345</v>
      </c>
      <c r="T76">
        <f t="shared" si="8"/>
        <v>7</v>
      </c>
      <c r="U76" t="str">
        <f>VLOOKUP(T76,strata_names!$A$2:$B$16,2,FALSE)</f>
        <v>Tropical &amp; Subtropical Grasslands, Savannas &amp; Shrublands</v>
      </c>
      <c r="V76" s="2">
        <v>0.41535756676476232</v>
      </c>
      <c r="W76" s="14">
        <v>0</v>
      </c>
      <c r="X76" s="14" t="s">
        <v>31</v>
      </c>
      <c r="Y76" s="15"/>
    </row>
    <row r="77" spans="1:25" x14ac:dyDescent="0.2">
      <c r="A77">
        <v>301</v>
      </c>
      <c r="B77">
        <v>2821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856762</v>
      </c>
      <c r="P77" s="12">
        <v>0</v>
      </c>
      <c r="Q77" s="12">
        <v>0</v>
      </c>
      <c r="R77" s="2">
        <f t="shared" si="6"/>
        <v>856762</v>
      </c>
      <c r="S77" s="1">
        <f t="shared" si="7"/>
        <v>1</v>
      </c>
      <c r="T77">
        <f t="shared" si="8"/>
        <v>7</v>
      </c>
      <c r="U77" t="str">
        <f>VLOOKUP(T77,strata_names!$A$2:$B$16,2,FALSE)</f>
        <v>Tropical &amp; Subtropical Grasslands, Savannas &amp; Shrublands</v>
      </c>
      <c r="V77" s="2">
        <v>0.42730922470118515</v>
      </c>
      <c r="W77" s="14">
        <v>0</v>
      </c>
      <c r="X77" s="14" t="s">
        <v>31</v>
      </c>
      <c r="Y77" s="15"/>
    </row>
    <row r="78" spans="1:25" x14ac:dyDescent="0.2">
      <c r="A78">
        <v>776</v>
      </c>
      <c r="B78">
        <v>4340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1653493</v>
      </c>
      <c r="P78" s="12">
        <v>131594</v>
      </c>
      <c r="Q78" s="12">
        <v>0</v>
      </c>
      <c r="R78" s="2">
        <f t="shared" si="6"/>
        <v>1653493</v>
      </c>
      <c r="S78" s="1">
        <f t="shared" si="7"/>
        <v>0.92628146415272761</v>
      </c>
      <c r="T78">
        <f t="shared" si="8"/>
        <v>7</v>
      </c>
      <c r="U78" t="str">
        <f>VLOOKUP(T78,strata_names!$A$2:$B$16,2,FALSE)</f>
        <v>Tropical &amp; Subtropical Grasslands, Savannas &amp; Shrublands</v>
      </c>
      <c r="V78" s="2">
        <v>0.47005863732301556</v>
      </c>
      <c r="W78" s="14">
        <v>0</v>
      </c>
      <c r="X78" s="14" t="s">
        <v>31</v>
      </c>
      <c r="Y78" s="15"/>
    </row>
    <row r="79" spans="1:25" x14ac:dyDescent="0.2">
      <c r="A79">
        <v>508</v>
      </c>
      <c r="B79">
        <v>3572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307969</v>
      </c>
      <c r="P79" s="12">
        <v>248678</v>
      </c>
      <c r="Q79" s="12">
        <v>102155</v>
      </c>
      <c r="R79" s="2">
        <f t="shared" si="6"/>
        <v>307969</v>
      </c>
      <c r="S79" s="1">
        <f t="shared" si="7"/>
        <v>0.467468222622275</v>
      </c>
      <c r="T79">
        <f t="shared" si="8"/>
        <v>7</v>
      </c>
      <c r="U79" t="str">
        <f>VLOOKUP(T79,strata_names!$A$2:$B$16,2,FALSE)</f>
        <v>Tropical &amp; Subtropical Grasslands, Savannas &amp; Shrublands</v>
      </c>
      <c r="V79" s="2">
        <v>0.55155610383821518</v>
      </c>
      <c r="W79" s="14">
        <v>0</v>
      </c>
      <c r="X79" s="14" t="s">
        <v>31</v>
      </c>
      <c r="Y79" s="15"/>
    </row>
    <row r="80" spans="1:25" x14ac:dyDescent="0.2">
      <c r="A80">
        <v>119</v>
      </c>
      <c r="B80">
        <v>2216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1424745</v>
      </c>
      <c r="P80" s="12">
        <v>913586</v>
      </c>
      <c r="Q80" s="12">
        <v>0</v>
      </c>
      <c r="R80" s="2">
        <f t="shared" si="6"/>
        <v>1424745</v>
      </c>
      <c r="S80" s="1">
        <f t="shared" si="7"/>
        <v>0.60929996651457818</v>
      </c>
      <c r="T80">
        <f t="shared" si="8"/>
        <v>7</v>
      </c>
      <c r="U80" t="str">
        <f>VLOOKUP(T80,strata_names!$A$2:$B$16,2,FALSE)</f>
        <v>Tropical &amp; Subtropical Grasslands, Savannas &amp; Shrublands</v>
      </c>
      <c r="V80" s="2">
        <v>0.62727632548087053</v>
      </c>
      <c r="W80" s="14">
        <v>0</v>
      </c>
      <c r="X80" s="14" t="s">
        <v>31</v>
      </c>
      <c r="Y80" s="15"/>
    </row>
    <row r="81" spans="1:25" x14ac:dyDescent="0.2">
      <c r="A81">
        <v>809</v>
      </c>
      <c r="B81">
        <v>4464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1223242</v>
      </c>
      <c r="P81" s="12">
        <v>377676</v>
      </c>
      <c r="Q81" s="12">
        <v>204873</v>
      </c>
      <c r="R81" s="2">
        <f t="shared" si="6"/>
        <v>1223242</v>
      </c>
      <c r="S81" s="1">
        <f t="shared" si="7"/>
        <v>0.67739954402253644</v>
      </c>
      <c r="T81">
        <f t="shared" si="8"/>
        <v>7</v>
      </c>
      <c r="U81" t="str">
        <f>VLOOKUP(T81,strata_names!$A$2:$B$16,2,FALSE)</f>
        <v>Tropical &amp; Subtropical Grasslands, Savannas &amp; Shrublands</v>
      </c>
      <c r="V81" s="2">
        <v>0.62992822508064894</v>
      </c>
      <c r="W81" s="14">
        <v>0</v>
      </c>
      <c r="X81" s="14" t="s">
        <v>31</v>
      </c>
      <c r="Y81" s="15"/>
    </row>
    <row r="82" spans="1:25" x14ac:dyDescent="0.2">
      <c r="A82">
        <v>420</v>
      </c>
      <c r="B82">
        <v>3198</v>
      </c>
      <c r="C82" s="11">
        <v>370518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527508</v>
      </c>
      <c r="P82" s="12">
        <v>0</v>
      </c>
      <c r="Q82" s="12">
        <v>0</v>
      </c>
      <c r="R82" s="2">
        <f t="shared" si="6"/>
        <v>527508</v>
      </c>
      <c r="S82" s="1">
        <f t="shared" si="7"/>
        <v>0.58740838238536519</v>
      </c>
      <c r="T82">
        <f t="shared" si="8"/>
        <v>7</v>
      </c>
      <c r="U82" t="str">
        <f>VLOOKUP(T82,strata_names!$A$2:$B$16,2,FALSE)</f>
        <v>Tropical &amp; Subtropical Grasslands, Savannas &amp; Shrublands</v>
      </c>
      <c r="V82" s="2">
        <v>0.72107633198853094</v>
      </c>
      <c r="W82" s="14">
        <v>0</v>
      </c>
      <c r="X82" s="14" t="s">
        <v>31</v>
      </c>
      <c r="Y82" s="15"/>
    </row>
    <row r="83" spans="1:25" x14ac:dyDescent="0.2">
      <c r="A83">
        <v>145</v>
      </c>
      <c r="B83">
        <v>2345</v>
      </c>
      <c r="C83" s="11">
        <v>0</v>
      </c>
      <c r="D83" s="12">
        <v>44871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1277558</v>
      </c>
      <c r="P83" s="12">
        <v>0</v>
      </c>
      <c r="Q83" s="12">
        <v>28172</v>
      </c>
      <c r="R83" s="2">
        <f t="shared" si="6"/>
        <v>1277558</v>
      </c>
      <c r="S83" s="1">
        <f t="shared" si="7"/>
        <v>0.94591815051225347</v>
      </c>
      <c r="T83">
        <f t="shared" si="8"/>
        <v>7</v>
      </c>
      <c r="U83" t="str">
        <f>VLOOKUP(T83,strata_names!$A$2:$B$16,2,FALSE)</f>
        <v>Tropical &amp; Subtropical Grasslands, Savannas &amp; Shrublands</v>
      </c>
      <c r="V83" s="2">
        <v>0.74060643464118581</v>
      </c>
      <c r="W83" s="14">
        <v>0</v>
      </c>
      <c r="X83" s="14" t="s">
        <v>31</v>
      </c>
      <c r="Y83" s="15"/>
    </row>
    <row r="84" spans="1:25" x14ac:dyDescent="0.2">
      <c r="A84">
        <v>780</v>
      </c>
      <c r="B84">
        <v>4357</v>
      </c>
      <c r="C84" s="11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504943</v>
      </c>
      <c r="P84" s="12">
        <v>0</v>
      </c>
      <c r="Q84" s="12">
        <v>14932</v>
      </c>
      <c r="R84" s="2">
        <f t="shared" si="6"/>
        <v>504943</v>
      </c>
      <c r="S84" s="1">
        <f t="shared" si="7"/>
        <v>0.97127771098821836</v>
      </c>
      <c r="T84">
        <f t="shared" si="8"/>
        <v>7</v>
      </c>
      <c r="U84" t="str">
        <f>VLOOKUP(T84,strata_names!$A$2:$B$16,2,FALSE)</f>
        <v>Tropical &amp; Subtropical Grasslands, Savannas &amp; Shrublands</v>
      </c>
      <c r="V84" s="2">
        <v>0.76040543892807055</v>
      </c>
      <c r="W84" s="14">
        <v>0</v>
      </c>
      <c r="X84" s="14" t="s">
        <v>31</v>
      </c>
      <c r="Y84" s="15"/>
    </row>
    <row r="85" spans="1:25" x14ac:dyDescent="0.2">
      <c r="A85">
        <v>777</v>
      </c>
      <c r="B85">
        <v>4346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1191221</v>
      </c>
      <c r="P85" s="12">
        <v>41166</v>
      </c>
      <c r="Q85" s="12">
        <v>0</v>
      </c>
      <c r="R85" s="2">
        <f t="shared" si="6"/>
        <v>1191221</v>
      </c>
      <c r="S85" s="1">
        <f t="shared" si="7"/>
        <v>0.96659653177126992</v>
      </c>
      <c r="T85">
        <f t="shared" si="8"/>
        <v>7</v>
      </c>
      <c r="U85" t="str">
        <f>VLOOKUP(T85,strata_names!$A$2:$B$16,2,FALSE)</f>
        <v>Tropical &amp; Subtropical Grasslands, Savannas &amp; Shrublands</v>
      </c>
      <c r="V85" s="2">
        <v>0.7901526148373319</v>
      </c>
      <c r="W85" s="14">
        <v>0</v>
      </c>
      <c r="X85" s="14" t="s">
        <v>31</v>
      </c>
      <c r="Y85" s="15"/>
    </row>
    <row r="86" spans="1:25" x14ac:dyDescent="0.2">
      <c r="A86">
        <v>182</v>
      </c>
      <c r="B86">
        <v>2458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652687</v>
      </c>
      <c r="P86" s="12">
        <v>0</v>
      </c>
      <c r="Q86" s="12">
        <v>0</v>
      </c>
      <c r="R86" s="2">
        <f t="shared" si="6"/>
        <v>652687</v>
      </c>
      <c r="S86" s="1">
        <f t="shared" si="7"/>
        <v>1</v>
      </c>
      <c r="T86">
        <f t="shared" si="8"/>
        <v>7</v>
      </c>
      <c r="U86" t="str">
        <f>VLOOKUP(T86,strata_names!$A$2:$B$16,2,FALSE)</f>
        <v>Tropical &amp; Subtropical Grasslands, Savannas &amp; Shrublands</v>
      </c>
      <c r="V86" s="2">
        <v>0.83475214259691577</v>
      </c>
      <c r="W86" s="14">
        <v>0</v>
      </c>
      <c r="X86" s="14" t="s">
        <v>31</v>
      </c>
      <c r="Y86" s="15"/>
    </row>
    <row r="87" spans="1:25" x14ac:dyDescent="0.2">
      <c r="A87">
        <v>411</v>
      </c>
      <c r="B87">
        <v>3179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1554269</v>
      </c>
      <c r="P87" s="12">
        <v>0</v>
      </c>
      <c r="Q87" s="12">
        <v>0</v>
      </c>
      <c r="R87" s="2">
        <f t="shared" si="6"/>
        <v>1554269</v>
      </c>
      <c r="S87" s="1">
        <f t="shared" si="7"/>
        <v>1</v>
      </c>
      <c r="T87">
        <f t="shared" si="8"/>
        <v>7</v>
      </c>
      <c r="U87" t="str">
        <f>VLOOKUP(T87,strata_names!$A$2:$B$16,2,FALSE)</f>
        <v>Tropical &amp; Subtropical Grasslands, Savannas &amp; Shrublands</v>
      </c>
      <c r="V87" s="2">
        <v>0.84762677315592427</v>
      </c>
      <c r="W87" s="14">
        <v>0</v>
      </c>
      <c r="X87" s="14" t="s">
        <v>31</v>
      </c>
      <c r="Y87" s="15"/>
    </row>
    <row r="88" spans="1:25" x14ac:dyDescent="0.2">
      <c r="A88">
        <v>213</v>
      </c>
      <c r="B88">
        <v>2586</v>
      </c>
      <c r="C88" s="11">
        <v>707614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1070627</v>
      </c>
      <c r="P88" s="12">
        <v>129505</v>
      </c>
      <c r="Q88" s="12">
        <v>368785</v>
      </c>
      <c r="R88" s="2">
        <f t="shared" si="6"/>
        <v>1070627</v>
      </c>
      <c r="S88" s="1">
        <f t="shared" si="7"/>
        <v>0.47028878587640582</v>
      </c>
      <c r="T88">
        <f t="shared" si="8"/>
        <v>7</v>
      </c>
      <c r="U88" t="str">
        <f>VLOOKUP(T88,strata_names!$A$2:$B$16,2,FALSE)</f>
        <v>Tropical &amp; Subtropical Grasslands, Savannas &amp; Shrublands</v>
      </c>
      <c r="V88" s="2">
        <v>0.89499257335306293</v>
      </c>
      <c r="W88" s="14">
        <v>0</v>
      </c>
      <c r="X88" s="14" t="s">
        <v>31</v>
      </c>
      <c r="Y88" s="15"/>
    </row>
    <row r="89" spans="1:25" x14ac:dyDescent="0.2">
      <c r="A89">
        <v>767</v>
      </c>
      <c r="B89">
        <v>4325</v>
      </c>
      <c r="C89" s="11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1053283</v>
      </c>
      <c r="P89" s="12">
        <v>0</v>
      </c>
      <c r="Q89" s="12">
        <v>297308</v>
      </c>
      <c r="R89" s="2">
        <f t="shared" si="6"/>
        <v>1053283</v>
      </c>
      <c r="S89" s="1">
        <f t="shared" si="7"/>
        <v>0.77986822065303263</v>
      </c>
      <c r="T89">
        <f t="shared" si="8"/>
        <v>7</v>
      </c>
      <c r="U89" t="str">
        <f>VLOOKUP(T89,strata_names!$A$2:$B$16,2,FALSE)</f>
        <v>Tropical &amp; Subtropical Grasslands, Savannas &amp; Shrublands</v>
      </c>
      <c r="V89" s="2">
        <v>0.93242213918006334</v>
      </c>
      <c r="W89" s="14">
        <v>0</v>
      </c>
      <c r="X89" s="14" t="s">
        <v>31</v>
      </c>
      <c r="Y89" s="15"/>
    </row>
    <row r="90" spans="1:25" x14ac:dyDescent="0.2">
      <c r="A90">
        <v>674</v>
      </c>
      <c r="B90">
        <v>4024</v>
      </c>
      <c r="C90" s="11">
        <v>62656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1505423</v>
      </c>
      <c r="P90" s="12">
        <v>0</v>
      </c>
      <c r="Q90" s="12">
        <v>0</v>
      </c>
      <c r="R90" s="2">
        <f t="shared" si="6"/>
        <v>1505423</v>
      </c>
      <c r="S90" s="1">
        <f t="shared" si="7"/>
        <v>0.96004282947479047</v>
      </c>
      <c r="T90">
        <f t="shared" si="8"/>
        <v>7</v>
      </c>
      <c r="U90" t="str">
        <f>VLOOKUP(T90,strata_names!$A$2:$B$16,2,FALSE)</f>
        <v>Tropical &amp; Subtropical Grasslands, Savannas &amp; Shrublands</v>
      </c>
      <c r="V90" s="2">
        <v>0.94005183971993078</v>
      </c>
      <c r="W90" s="14">
        <v>0</v>
      </c>
      <c r="X90" s="14" t="s">
        <v>31</v>
      </c>
      <c r="Y90" s="15"/>
    </row>
    <row r="91" spans="1:25" x14ac:dyDescent="0.2">
      <c r="A91">
        <v>761</v>
      </c>
      <c r="B91">
        <v>4315</v>
      </c>
      <c r="C91" s="11">
        <v>1049962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2286186</v>
      </c>
      <c r="P91" s="12">
        <v>578837</v>
      </c>
      <c r="Q91" s="12">
        <v>398895</v>
      </c>
      <c r="R91" s="2">
        <f t="shared" si="6"/>
        <v>2286186</v>
      </c>
      <c r="S91" s="1">
        <f t="shared" si="7"/>
        <v>0.52996049959665081</v>
      </c>
      <c r="T91">
        <f t="shared" si="8"/>
        <v>7</v>
      </c>
      <c r="U91" t="str">
        <f>VLOOKUP(T91,strata_names!$A$2:$B$16,2,FALSE)</f>
        <v>Tropical &amp; Subtropical Grasslands, Savannas &amp; Shrublands</v>
      </c>
      <c r="V91" s="2">
        <v>0.99082427807474927</v>
      </c>
      <c r="W91" s="14">
        <v>0</v>
      </c>
      <c r="X91" s="14" t="s">
        <v>31</v>
      </c>
      <c r="Y91" s="15"/>
    </row>
    <row r="92" spans="1:25" x14ac:dyDescent="0.2">
      <c r="A92">
        <v>760</v>
      </c>
      <c r="B92" s="6">
        <v>4314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634853</v>
      </c>
      <c r="M92" s="12">
        <v>0</v>
      </c>
      <c r="N92" s="12">
        <v>0</v>
      </c>
      <c r="O92" s="12">
        <v>0</v>
      </c>
      <c r="P92" s="12">
        <v>1286032</v>
      </c>
      <c r="Q92" s="12">
        <v>0</v>
      </c>
      <c r="R92" s="2">
        <f t="shared" si="6"/>
        <v>1286032</v>
      </c>
      <c r="S92" s="1">
        <f t="shared" si="7"/>
        <v>0.66949973579886357</v>
      </c>
      <c r="T92">
        <f t="shared" si="8"/>
        <v>8</v>
      </c>
      <c r="U92" t="str">
        <f>VLOOKUP(T92,strata_names!$A$2:$B$16,2,FALSE)</f>
        <v>Temperate Grasslands, Savannas &amp; Shrublands</v>
      </c>
      <c r="V92" s="2">
        <v>9.1893328129711849E-3</v>
      </c>
      <c r="W92" s="14">
        <v>1</v>
      </c>
      <c r="X92" s="14" t="s">
        <v>26</v>
      </c>
      <c r="Y92" s="15"/>
    </row>
    <row r="93" spans="1:25" x14ac:dyDescent="0.2">
      <c r="A93">
        <v>797</v>
      </c>
      <c r="B93" s="6">
        <v>4427</v>
      </c>
      <c r="C93" s="1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474837</v>
      </c>
      <c r="P93" s="12">
        <v>3289176</v>
      </c>
      <c r="Q93" s="12">
        <v>479815</v>
      </c>
      <c r="R93" s="2">
        <f t="shared" si="6"/>
        <v>3289176</v>
      </c>
      <c r="S93" s="1">
        <f t="shared" si="7"/>
        <v>0.77504931868115301</v>
      </c>
      <c r="T93">
        <f t="shared" si="8"/>
        <v>8</v>
      </c>
      <c r="U93" t="str">
        <f>VLOOKUP(T93,strata_names!$A$2:$B$16,2,FALSE)</f>
        <v>Temperate Grasslands, Savannas &amp; Shrublands</v>
      </c>
      <c r="V93" s="2">
        <v>3.5531052855813372E-2</v>
      </c>
      <c r="W93" s="14">
        <v>1</v>
      </c>
      <c r="X93" s="14" t="s">
        <v>25</v>
      </c>
      <c r="Y93" s="15"/>
    </row>
    <row r="94" spans="1:25" x14ac:dyDescent="0.2">
      <c r="A94">
        <v>586</v>
      </c>
      <c r="B94" s="6">
        <v>3801</v>
      </c>
      <c r="C94" s="11">
        <v>0</v>
      </c>
      <c r="D94" s="12">
        <v>0</v>
      </c>
      <c r="E94" s="12">
        <v>0</v>
      </c>
      <c r="F94" s="12">
        <v>0</v>
      </c>
      <c r="G94" s="12">
        <v>0</v>
      </c>
      <c r="H94" s="12">
        <v>782914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854706</v>
      </c>
      <c r="Q94" s="12">
        <v>0</v>
      </c>
      <c r="R94" s="2">
        <f t="shared" si="6"/>
        <v>854706</v>
      </c>
      <c r="S94" s="1">
        <f t="shared" si="7"/>
        <v>0.52191961505111073</v>
      </c>
      <c r="T94">
        <f t="shared" si="8"/>
        <v>8</v>
      </c>
      <c r="U94" t="str">
        <f>VLOOKUP(T94,strata_names!$A$2:$B$16,2,FALSE)</f>
        <v>Temperate Grasslands, Savannas &amp; Shrublands</v>
      </c>
      <c r="V94" s="2">
        <v>0.14811042620962955</v>
      </c>
      <c r="W94" s="14">
        <v>1</v>
      </c>
      <c r="X94" s="14" t="s">
        <v>26</v>
      </c>
      <c r="Y94" s="15" t="s">
        <v>28</v>
      </c>
    </row>
    <row r="95" spans="1:25" x14ac:dyDescent="0.2">
      <c r="A95">
        <v>307</v>
      </c>
      <c r="B95" s="6">
        <v>2829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286539</v>
      </c>
      <c r="M95" s="12">
        <v>0</v>
      </c>
      <c r="N95" s="12">
        <v>0</v>
      </c>
      <c r="O95" s="12">
        <v>0</v>
      </c>
      <c r="P95" s="12">
        <v>1580233</v>
      </c>
      <c r="Q95" s="12">
        <v>0</v>
      </c>
      <c r="R95" s="2">
        <f t="shared" si="6"/>
        <v>1580233</v>
      </c>
      <c r="S95" s="1">
        <f t="shared" si="7"/>
        <v>0.84650562575397537</v>
      </c>
      <c r="T95">
        <f t="shared" si="8"/>
        <v>8</v>
      </c>
      <c r="U95" t="str">
        <f>VLOOKUP(T95,strata_names!$A$2:$B$16,2,FALSE)</f>
        <v>Temperate Grasslands, Savannas &amp; Shrublands</v>
      </c>
      <c r="V95" s="2">
        <v>0.25730440894472972</v>
      </c>
      <c r="W95" s="14">
        <v>1</v>
      </c>
      <c r="X95" s="14" t="s">
        <v>25</v>
      </c>
      <c r="Y95" s="15" t="s">
        <v>30</v>
      </c>
    </row>
    <row r="96" spans="1:25" x14ac:dyDescent="0.2">
      <c r="A96">
        <v>74</v>
      </c>
      <c r="B96" s="6">
        <v>2104</v>
      </c>
      <c r="C96" s="11">
        <v>0</v>
      </c>
      <c r="D96" s="12">
        <v>0</v>
      </c>
      <c r="E96" s="12">
        <v>0</v>
      </c>
      <c r="F96" s="12">
        <v>0</v>
      </c>
      <c r="G96" s="12">
        <v>106101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18824</v>
      </c>
      <c r="N96" s="12">
        <v>0</v>
      </c>
      <c r="O96" s="12">
        <v>0</v>
      </c>
      <c r="P96" s="12">
        <v>305947</v>
      </c>
      <c r="Q96" s="12">
        <v>0</v>
      </c>
      <c r="R96" s="2">
        <f t="shared" si="6"/>
        <v>305947</v>
      </c>
      <c r="S96" s="1">
        <f t="shared" si="7"/>
        <v>0.71006470599157057</v>
      </c>
      <c r="T96">
        <f t="shared" si="8"/>
        <v>8</v>
      </c>
      <c r="U96" t="str">
        <f>VLOOKUP(T96,strata_names!$A$2:$B$16,2,FALSE)</f>
        <v>Temperate Grasslands, Savannas &amp; Shrublands</v>
      </c>
      <c r="V96" s="2">
        <v>0.26284755385778713</v>
      </c>
      <c r="W96" s="14">
        <v>1</v>
      </c>
      <c r="X96" s="14" t="s">
        <v>25</v>
      </c>
      <c r="Y96" s="15"/>
    </row>
    <row r="97" spans="1:25" x14ac:dyDescent="0.2">
      <c r="A97">
        <v>693</v>
      </c>
      <c r="B97">
        <v>4115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260155</v>
      </c>
      <c r="M97" s="12">
        <v>0</v>
      </c>
      <c r="N97" s="12">
        <v>0</v>
      </c>
      <c r="O97" s="12">
        <v>0</v>
      </c>
      <c r="P97" s="12">
        <v>917072</v>
      </c>
      <c r="Q97" s="12">
        <v>0</v>
      </c>
      <c r="R97" s="2">
        <f t="shared" si="6"/>
        <v>917072</v>
      </c>
      <c r="S97" s="1">
        <f t="shared" si="7"/>
        <v>0.7790103353049157</v>
      </c>
      <c r="T97">
        <f t="shared" si="8"/>
        <v>8</v>
      </c>
      <c r="U97" t="str">
        <f>VLOOKUP(T97,strata_names!$A$2:$B$16,2,FALSE)</f>
        <v>Temperate Grasslands, Savannas &amp; Shrublands</v>
      </c>
      <c r="V97" s="2">
        <v>0.28091754235381283</v>
      </c>
      <c r="W97" s="14">
        <v>0</v>
      </c>
      <c r="X97" s="14" t="s">
        <v>31</v>
      </c>
      <c r="Y97" s="15"/>
    </row>
    <row r="98" spans="1:25" x14ac:dyDescent="0.2">
      <c r="A98">
        <v>803</v>
      </c>
      <c r="B98">
        <v>4444</v>
      </c>
      <c r="C98" s="11">
        <v>0</v>
      </c>
      <c r="D98" s="12">
        <v>0</v>
      </c>
      <c r="E98" s="12">
        <v>0</v>
      </c>
      <c r="F98" s="12">
        <v>0</v>
      </c>
      <c r="G98" s="12">
        <v>310349</v>
      </c>
      <c r="H98" s="12">
        <v>63161</v>
      </c>
      <c r="I98" s="12">
        <v>0</v>
      </c>
      <c r="J98" s="12">
        <v>0</v>
      </c>
      <c r="K98" s="12">
        <v>0</v>
      </c>
      <c r="L98" s="12">
        <v>0</v>
      </c>
      <c r="M98" s="12">
        <v>201110</v>
      </c>
      <c r="N98" s="12">
        <v>0</v>
      </c>
      <c r="O98" s="12">
        <v>0</v>
      </c>
      <c r="P98" s="12">
        <v>386134</v>
      </c>
      <c r="Q98" s="12">
        <v>0</v>
      </c>
      <c r="R98" s="2">
        <f t="shared" si="6"/>
        <v>386134</v>
      </c>
      <c r="S98" s="1">
        <f t="shared" si="7"/>
        <v>0.40190725201248184</v>
      </c>
      <c r="T98">
        <f t="shared" si="8"/>
        <v>8</v>
      </c>
      <c r="U98" t="str">
        <f>VLOOKUP(T98,strata_names!$A$2:$B$16,2,FALSE)</f>
        <v>Temperate Grasslands, Savannas &amp; Shrublands</v>
      </c>
      <c r="V98" s="2">
        <v>0.30256579288717755</v>
      </c>
      <c r="W98" s="14">
        <v>0</v>
      </c>
      <c r="X98" s="14" t="s">
        <v>31</v>
      </c>
      <c r="Y98" s="15"/>
    </row>
    <row r="99" spans="1:25" x14ac:dyDescent="0.2">
      <c r="A99">
        <v>21</v>
      </c>
      <c r="B99">
        <v>1910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946510</v>
      </c>
      <c r="Q99" s="12">
        <v>0</v>
      </c>
      <c r="R99" s="2">
        <f t="shared" ref="R99:R127" si="9">MAX(C99:Q99)</f>
        <v>946510</v>
      </c>
      <c r="S99" s="1">
        <f t="shared" ref="S99:S127" si="10">R99/SUM(C99:Q99)</f>
        <v>1</v>
      </c>
      <c r="T99">
        <f t="shared" ref="T99:T127" si="11">INDEX($C$2:$Q$2,0,MATCH(MAX($C99:$Q99),$C99:$Q99,0))</f>
        <v>8</v>
      </c>
      <c r="U99" t="str">
        <f>VLOOKUP(T99,strata_names!$A$2:$B$16,2,FALSE)</f>
        <v>Temperate Grasslands, Savannas &amp; Shrublands</v>
      </c>
      <c r="V99" s="2">
        <v>0.43082642658925063</v>
      </c>
      <c r="W99" s="14">
        <v>0</v>
      </c>
      <c r="X99" s="14" t="s">
        <v>31</v>
      </c>
      <c r="Y99" s="15"/>
    </row>
    <row r="100" spans="1:25" x14ac:dyDescent="0.2">
      <c r="A100">
        <v>705</v>
      </c>
      <c r="B100">
        <v>4163</v>
      </c>
      <c r="C100" s="11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972757</v>
      </c>
      <c r="P100" s="12">
        <v>1030328</v>
      </c>
      <c r="Q100" s="12">
        <v>189632</v>
      </c>
      <c r="R100" s="2">
        <f t="shared" si="9"/>
        <v>1030328</v>
      </c>
      <c r="S100" s="1">
        <f t="shared" si="10"/>
        <v>0.469886446814614</v>
      </c>
      <c r="T100">
        <f t="shared" si="11"/>
        <v>8</v>
      </c>
      <c r="U100" t="str">
        <f>VLOOKUP(T100,strata_names!$A$2:$B$16,2,FALSE)</f>
        <v>Temperate Grasslands, Savannas &amp; Shrublands</v>
      </c>
      <c r="V100" s="2">
        <v>0.44202785111664222</v>
      </c>
      <c r="W100" s="14">
        <v>0</v>
      </c>
      <c r="X100" s="14" t="s">
        <v>31</v>
      </c>
      <c r="Y100" s="15"/>
    </row>
    <row r="101" spans="1:25" x14ac:dyDescent="0.2">
      <c r="A101">
        <v>241</v>
      </c>
      <c r="B101">
        <v>2650</v>
      </c>
      <c r="C101" s="11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149059</v>
      </c>
      <c r="M101" s="12">
        <v>0</v>
      </c>
      <c r="N101" s="12">
        <v>1094366</v>
      </c>
      <c r="O101" s="12">
        <v>0</v>
      </c>
      <c r="P101" s="12">
        <v>2551631</v>
      </c>
      <c r="Q101" s="12">
        <v>0</v>
      </c>
      <c r="R101" s="2">
        <f t="shared" si="9"/>
        <v>2551631</v>
      </c>
      <c r="S101" s="1">
        <f t="shared" si="10"/>
        <v>0.67235661344654729</v>
      </c>
      <c r="T101">
        <f t="shared" si="11"/>
        <v>8</v>
      </c>
      <c r="U101" t="str">
        <f>VLOOKUP(T101,strata_names!$A$2:$B$16,2,FALSE)</f>
        <v>Temperate Grasslands, Savannas &amp; Shrublands</v>
      </c>
      <c r="V101" s="2">
        <v>0.46323719712106337</v>
      </c>
      <c r="W101" s="14">
        <v>0</v>
      </c>
      <c r="X101" s="14" t="s">
        <v>31</v>
      </c>
      <c r="Y101" s="15"/>
    </row>
    <row r="102" spans="1:25" x14ac:dyDescent="0.2">
      <c r="A102">
        <v>467</v>
      </c>
      <c r="B102">
        <v>3366</v>
      </c>
      <c r="C102" s="11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2010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198369</v>
      </c>
      <c r="Q102" s="12">
        <v>59810</v>
      </c>
      <c r="R102" s="2">
        <f t="shared" si="9"/>
        <v>198369</v>
      </c>
      <c r="S102" s="1">
        <f t="shared" si="10"/>
        <v>0.76240348362152133</v>
      </c>
      <c r="T102">
        <f t="shared" si="11"/>
        <v>8</v>
      </c>
      <c r="U102" t="str">
        <f>VLOOKUP(T102,strata_names!$A$2:$B$16,2,FALSE)</f>
        <v>Temperate Grasslands, Savannas &amp; Shrublands</v>
      </c>
      <c r="V102" s="2">
        <v>0.495436045713468</v>
      </c>
      <c r="W102" s="14">
        <v>0</v>
      </c>
      <c r="X102" s="14" t="s">
        <v>31</v>
      </c>
      <c r="Y102" s="15"/>
    </row>
    <row r="103" spans="1:25" x14ac:dyDescent="0.2">
      <c r="A103">
        <v>109</v>
      </c>
      <c r="B103">
        <v>2183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468292</v>
      </c>
      <c r="M103" s="12">
        <v>0</v>
      </c>
      <c r="N103" s="12">
        <v>0</v>
      </c>
      <c r="O103" s="12">
        <v>0</v>
      </c>
      <c r="P103" s="12">
        <v>1295788</v>
      </c>
      <c r="Q103" s="12">
        <v>0</v>
      </c>
      <c r="R103" s="2">
        <f t="shared" si="9"/>
        <v>1295788</v>
      </c>
      <c r="S103" s="1">
        <f t="shared" si="10"/>
        <v>0.73454038365607</v>
      </c>
      <c r="T103">
        <f t="shared" si="11"/>
        <v>8</v>
      </c>
      <c r="U103" t="str">
        <f>VLOOKUP(T103,strata_names!$A$2:$B$16,2,FALSE)</f>
        <v>Temperate Grasslands, Savannas &amp; Shrublands</v>
      </c>
      <c r="V103" s="2">
        <v>0.61534011495896002</v>
      </c>
      <c r="W103" s="14">
        <v>0</v>
      </c>
      <c r="X103" s="14" t="s">
        <v>31</v>
      </c>
      <c r="Y103" s="15"/>
    </row>
    <row r="104" spans="1:25" x14ac:dyDescent="0.2">
      <c r="A104">
        <v>103</v>
      </c>
      <c r="B104">
        <v>2177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292162</v>
      </c>
      <c r="M104" s="12">
        <v>0</v>
      </c>
      <c r="N104" s="12">
        <v>0</v>
      </c>
      <c r="O104" s="12">
        <v>0</v>
      </c>
      <c r="P104" s="12">
        <v>323050</v>
      </c>
      <c r="Q104" s="12">
        <v>0</v>
      </c>
      <c r="R104" s="2">
        <f t="shared" si="9"/>
        <v>323050</v>
      </c>
      <c r="S104" s="1">
        <f t="shared" si="10"/>
        <v>0.52510354154340289</v>
      </c>
      <c r="T104">
        <f t="shared" si="11"/>
        <v>8</v>
      </c>
      <c r="U104" t="str">
        <f>VLOOKUP(T104,strata_names!$A$2:$B$16,2,FALSE)</f>
        <v>Temperate Grasslands, Savannas &amp; Shrublands</v>
      </c>
      <c r="V104" s="2">
        <v>0.75161957322149653</v>
      </c>
      <c r="W104" s="14">
        <v>0</v>
      </c>
      <c r="X104" s="14" t="s">
        <v>31</v>
      </c>
      <c r="Y104" s="15"/>
    </row>
    <row r="105" spans="1:25" x14ac:dyDescent="0.2">
      <c r="A105">
        <v>13</v>
      </c>
      <c r="B105">
        <v>1810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663558</v>
      </c>
      <c r="P105" s="12">
        <v>2020306</v>
      </c>
      <c r="Q105" s="12">
        <v>284279</v>
      </c>
      <c r="R105" s="2">
        <f t="shared" si="9"/>
        <v>2020306</v>
      </c>
      <c r="S105" s="1">
        <f t="shared" si="10"/>
        <v>0.68066329688293326</v>
      </c>
      <c r="T105">
        <f t="shared" si="11"/>
        <v>8</v>
      </c>
      <c r="U105" t="str">
        <f>VLOOKUP(T105,strata_names!$A$2:$B$16,2,FALSE)</f>
        <v>Temperate Grasslands, Savannas &amp; Shrublands</v>
      </c>
      <c r="V105" s="2">
        <v>0.75438899879940235</v>
      </c>
      <c r="W105" s="14">
        <v>0</v>
      </c>
      <c r="X105" s="14" t="s">
        <v>31</v>
      </c>
      <c r="Y105" s="15"/>
    </row>
    <row r="106" spans="1:25" x14ac:dyDescent="0.2">
      <c r="A106">
        <v>348</v>
      </c>
      <c r="B106">
        <v>3070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985273</v>
      </c>
      <c r="M106" s="12">
        <v>147830</v>
      </c>
      <c r="N106" s="12">
        <v>0</v>
      </c>
      <c r="O106" s="12">
        <v>0</v>
      </c>
      <c r="P106" s="12">
        <v>2454707</v>
      </c>
      <c r="Q106" s="12">
        <v>0</v>
      </c>
      <c r="R106" s="2">
        <f t="shared" si="9"/>
        <v>2454707</v>
      </c>
      <c r="S106" s="1">
        <f t="shared" si="10"/>
        <v>0.68417976425730465</v>
      </c>
      <c r="T106">
        <f t="shared" si="11"/>
        <v>8</v>
      </c>
      <c r="U106" t="str">
        <f>VLOOKUP(T106,strata_names!$A$2:$B$16,2,FALSE)</f>
        <v>Temperate Grasslands, Savannas &amp; Shrublands</v>
      </c>
      <c r="V106" s="2">
        <v>0.90319499289284622</v>
      </c>
      <c r="W106" s="14">
        <v>0</v>
      </c>
      <c r="X106" s="14" t="s">
        <v>31</v>
      </c>
      <c r="Y106" s="15"/>
    </row>
    <row r="107" spans="1:25" x14ac:dyDescent="0.2">
      <c r="A107">
        <v>547</v>
      </c>
      <c r="B107">
        <v>3673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755392</v>
      </c>
      <c r="Q107" s="12">
        <v>0</v>
      </c>
      <c r="R107" s="2">
        <f t="shared" si="9"/>
        <v>755392</v>
      </c>
      <c r="S107" s="1">
        <f t="shared" si="10"/>
        <v>1</v>
      </c>
      <c r="T107">
        <f t="shared" si="11"/>
        <v>8</v>
      </c>
      <c r="U107" t="str">
        <f>VLOOKUP(T107,strata_names!$A$2:$B$16,2,FALSE)</f>
        <v>Temperate Grasslands, Savannas &amp; Shrublands</v>
      </c>
      <c r="V107" s="2">
        <v>0.99110116954277017</v>
      </c>
      <c r="W107" s="14">
        <v>0</v>
      </c>
      <c r="X107" s="14" t="s">
        <v>31</v>
      </c>
      <c r="Y107" s="15"/>
    </row>
    <row r="108" spans="1:25" x14ac:dyDescent="0.2">
      <c r="A108">
        <v>685</v>
      </c>
      <c r="B108" s="6">
        <v>4083</v>
      </c>
      <c r="C108" s="11">
        <v>0</v>
      </c>
      <c r="D108" s="12">
        <v>0</v>
      </c>
      <c r="E108" s="12">
        <v>0</v>
      </c>
      <c r="F108" s="12">
        <v>51813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623383</v>
      </c>
      <c r="M108" s="12">
        <v>994878</v>
      </c>
      <c r="N108" s="12">
        <v>774603</v>
      </c>
      <c r="O108" s="12">
        <v>0</v>
      </c>
      <c r="P108" s="12">
        <v>389349</v>
      </c>
      <c r="Q108" s="12">
        <v>1291464</v>
      </c>
      <c r="R108" s="2">
        <f t="shared" si="9"/>
        <v>1291464</v>
      </c>
      <c r="S108" s="1">
        <f t="shared" si="10"/>
        <v>0.31304499586715762</v>
      </c>
      <c r="T108">
        <f t="shared" si="11"/>
        <v>9</v>
      </c>
      <c r="U108" t="str">
        <f>VLOOKUP(T108,strata_names!$A$2:$B$16,2,FALSE)</f>
        <v>Flooded Grasslands &amp; Savannas</v>
      </c>
      <c r="V108" s="2">
        <v>0.88987141954957572</v>
      </c>
      <c r="W108" s="14">
        <v>1</v>
      </c>
      <c r="X108" s="14" t="s">
        <v>25</v>
      </c>
      <c r="Y108" s="15"/>
    </row>
    <row r="109" spans="1:25" x14ac:dyDescent="0.2">
      <c r="A109">
        <v>158</v>
      </c>
      <c r="B109" s="6">
        <v>2395</v>
      </c>
      <c r="C109" s="11">
        <v>0</v>
      </c>
      <c r="D109" s="12">
        <v>0</v>
      </c>
      <c r="E109" s="12">
        <v>0</v>
      </c>
      <c r="F109" s="12">
        <v>0</v>
      </c>
      <c r="G109" s="12">
        <v>28135</v>
      </c>
      <c r="H109" s="12">
        <v>0</v>
      </c>
      <c r="I109" s="12">
        <v>0</v>
      </c>
      <c r="J109" s="12">
        <v>0</v>
      </c>
      <c r="K109" s="12">
        <v>0</v>
      </c>
      <c r="L109" s="12">
        <v>2947</v>
      </c>
      <c r="M109" s="12">
        <v>8191</v>
      </c>
      <c r="N109" s="12">
        <v>0</v>
      </c>
      <c r="O109" s="12">
        <v>0</v>
      </c>
      <c r="P109" s="12">
        <v>0</v>
      </c>
      <c r="Q109" s="12">
        <v>0</v>
      </c>
      <c r="R109" s="2">
        <f t="shared" si="9"/>
        <v>28135</v>
      </c>
      <c r="S109" s="1">
        <f t="shared" si="10"/>
        <v>0.71639548799429631</v>
      </c>
      <c r="T109">
        <f t="shared" si="11"/>
        <v>13</v>
      </c>
      <c r="U109" t="str">
        <f>VLOOKUP(T109,strata_names!$A$2:$B$16,2,FALSE)</f>
        <v>Mediterranean Forests, Woodlands &amp; Scrub</v>
      </c>
      <c r="V109" s="2">
        <v>0.72715387527722597</v>
      </c>
      <c r="W109" s="14">
        <v>1</v>
      </c>
      <c r="X109" s="14" t="s">
        <v>27</v>
      </c>
      <c r="Y109" s="15"/>
    </row>
    <row r="110" spans="1:25" x14ac:dyDescent="0.2">
      <c r="A110">
        <v>733</v>
      </c>
      <c r="B110" s="6">
        <v>4226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1010943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670744</v>
      </c>
      <c r="P110" s="12">
        <v>0</v>
      </c>
      <c r="Q110" s="12">
        <v>0</v>
      </c>
      <c r="R110" s="2">
        <f t="shared" si="9"/>
        <v>1010943</v>
      </c>
      <c r="S110" s="1">
        <f t="shared" si="10"/>
        <v>0.60114813279760149</v>
      </c>
      <c r="T110">
        <f t="shared" si="11"/>
        <v>14</v>
      </c>
      <c r="U110" t="str">
        <f>VLOOKUP(T110,strata_names!$A$2:$B$16,2,FALSE)</f>
        <v>Deserts &amp; Xeric Shrublands</v>
      </c>
      <c r="V110" s="2">
        <v>2.7052526754832051E-2</v>
      </c>
      <c r="W110" s="14">
        <v>1</v>
      </c>
      <c r="X110" s="14" t="s">
        <v>26</v>
      </c>
      <c r="Y110" s="15"/>
    </row>
    <row r="111" spans="1:25" x14ac:dyDescent="0.2">
      <c r="A111">
        <v>151</v>
      </c>
      <c r="B111" s="6">
        <v>2366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1001220</v>
      </c>
      <c r="I111" s="12">
        <v>0</v>
      </c>
      <c r="J111" s="12">
        <v>0</v>
      </c>
      <c r="K111" s="12">
        <v>238</v>
      </c>
      <c r="L111" s="12">
        <v>243885</v>
      </c>
      <c r="M111" s="12">
        <v>0</v>
      </c>
      <c r="N111" s="12">
        <v>0</v>
      </c>
      <c r="O111" s="12">
        <v>386355</v>
      </c>
      <c r="P111" s="12">
        <v>110099</v>
      </c>
      <c r="Q111" s="12">
        <v>0</v>
      </c>
      <c r="R111" s="2">
        <f t="shared" si="9"/>
        <v>1001220</v>
      </c>
      <c r="S111" s="1">
        <f t="shared" si="10"/>
        <v>0.57482014264578474</v>
      </c>
      <c r="T111">
        <f t="shared" si="11"/>
        <v>14</v>
      </c>
      <c r="U111" t="str">
        <f>VLOOKUP(T111,strata_names!$A$2:$B$16,2,FALSE)</f>
        <v>Deserts &amp; Xeric Shrublands</v>
      </c>
      <c r="V111" s="2">
        <v>6.1508706268908142E-2</v>
      </c>
      <c r="W111" s="14">
        <v>1</v>
      </c>
      <c r="X111" s="14" t="s">
        <v>25</v>
      </c>
      <c r="Y111" s="15"/>
    </row>
    <row r="112" spans="1:25" x14ac:dyDescent="0.2">
      <c r="A112">
        <v>711</v>
      </c>
      <c r="B112" s="6">
        <v>4179</v>
      </c>
      <c r="C112" s="11">
        <v>0</v>
      </c>
      <c r="D112" s="12">
        <v>69185</v>
      </c>
      <c r="E112" s="12">
        <v>17700</v>
      </c>
      <c r="F112" s="12">
        <v>0</v>
      </c>
      <c r="G112" s="12">
        <v>0</v>
      </c>
      <c r="H112" s="12">
        <v>142019</v>
      </c>
      <c r="I112" s="12">
        <v>0</v>
      </c>
      <c r="J112" s="12">
        <v>0</v>
      </c>
      <c r="K112" s="12">
        <v>19493</v>
      </c>
      <c r="L112" s="12">
        <v>77264</v>
      </c>
      <c r="M112" s="12">
        <v>115328</v>
      </c>
      <c r="N112" s="12">
        <v>0</v>
      </c>
      <c r="O112" s="12">
        <v>0</v>
      </c>
      <c r="P112" s="12">
        <v>0</v>
      </c>
      <c r="Q112" s="12">
        <v>0</v>
      </c>
      <c r="R112" s="2">
        <f t="shared" si="9"/>
        <v>142019</v>
      </c>
      <c r="S112" s="1">
        <f t="shared" si="10"/>
        <v>0.32204658166076705</v>
      </c>
      <c r="T112">
        <f t="shared" si="11"/>
        <v>14</v>
      </c>
      <c r="U112" t="str">
        <f>VLOOKUP(T112,strata_names!$A$2:$B$16,2,FALSE)</f>
        <v>Deserts &amp; Xeric Shrublands</v>
      </c>
      <c r="V112" s="2">
        <v>7.1198259948190623E-2</v>
      </c>
      <c r="W112" s="14">
        <v>1</v>
      </c>
      <c r="X112" s="14" t="s">
        <v>25</v>
      </c>
      <c r="Y112" s="15"/>
    </row>
    <row r="113" spans="1:25" x14ac:dyDescent="0.2">
      <c r="A113">
        <v>670</v>
      </c>
      <c r="B113" s="6">
        <v>4019</v>
      </c>
      <c r="C113" s="11">
        <v>0</v>
      </c>
      <c r="D113" s="12">
        <v>0</v>
      </c>
      <c r="E113" s="12">
        <v>0</v>
      </c>
      <c r="F113" s="12">
        <v>0</v>
      </c>
      <c r="G113" s="12">
        <v>41476</v>
      </c>
      <c r="H113" s="12">
        <v>389689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155131</v>
      </c>
      <c r="Q113" s="12">
        <v>0</v>
      </c>
      <c r="R113" s="2">
        <f t="shared" si="9"/>
        <v>389689</v>
      </c>
      <c r="S113" s="1">
        <f t="shared" si="10"/>
        <v>0.66466255952624609</v>
      </c>
      <c r="T113">
        <f t="shared" si="11"/>
        <v>14</v>
      </c>
      <c r="U113" t="str">
        <f>VLOOKUP(T113,strata_names!$A$2:$B$16,2,FALSE)</f>
        <v>Deserts &amp; Xeric Shrublands</v>
      </c>
      <c r="V113" s="2">
        <v>9.1519005543430842E-2</v>
      </c>
      <c r="W113" s="14">
        <v>1</v>
      </c>
      <c r="X113" s="14" t="s">
        <v>26</v>
      </c>
      <c r="Y113" s="15"/>
    </row>
    <row r="114" spans="1:25" x14ac:dyDescent="0.2">
      <c r="A114">
        <v>288</v>
      </c>
      <c r="B114" s="6">
        <v>2780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429011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2">
        <f t="shared" si="9"/>
        <v>429011</v>
      </c>
      <c r="S114" s="1">
        <f t="shared" si="10"/>
        <v>1</v>
      </c>
      <c r="T114">
        <f t="shared" si="11"/>
        <v>14</v>
      </c>
      <c r="U114" t="str">
        <f>VLOOKUP(T114,strata_names!$A$2:$B$16,2,FALSE)</f>
        <v>Deserts &amp; Xeric Shrublands</v>
      </c>
      <c r="V114" s="2">
        <v>0.21202817539841134</v>
      </c>
      <c r="W114" s="14">
        <v>1</v>
      </c>
      <c r="X114" s="14" t="s">
        <v>27</v>
      </c>
      <c r="Y114" s="15"/>
    </row>
    <row r="115" spans="1:25" x14ac:dyDescent="0.2">
      <c r="A115">
        <v>726</v>
      </c>
      <c r="B115">
        <v>4218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596288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2">
        <f t="shared" si="9"/>
        <v>596288</v>
      </c>
      <c r="S115" s="1">
        <f t="shared" si="10"/>
        <v>1</v>
      </c>
      <c r="T115">
        <f t="shared" si="11"/>
        <v>14</v>
      </c>
      <c r="U115" t="str">
        <f>VLOOKUP(T115,strata_names!$A$2:$B$16,2,FALSE)</f>
        <v>Deserts &amp; Xeric Shrublands</v>
      </c>
      <c r="V115" s="2">
        <v>0.22796906650074544</v>
      </c>
      <c r="W115" s="14">
        <v>0</v>
      </c>
      <c r="X115" s="14" t="s">
        <v>31</v>
      </c>
      <c r="Y115" s="15"/>
    </row>
    <row r="116" spans="1:25" x14ac:dyDescent="0.2">
      <c r="A116">
        <v>115</v>
      </c>
      <c r="B116">
        <v>2206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426686</v>
      </c>
      <c r="I116" s="12">
        <v>0</v>
      </c>
      <c r="J116" s="12">
        <v>0</v>
      </c>
      <c r="K116" s="12">
        <v>0</v>
      </c>
      <c r="L116" s="12">
        <v>41619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2">
        <f t="shared" si="9"/>
        <v>426686</v>
      </c>
      <c r="S116" s="1">
        <f t="shared" si="10"/>
        <v>0.91112843125740706</v>
      </c>
      <c r="T116">
        <f t="shared" si="11"/>
        <v>14</v>
      </c>
      <c r="U116" t="str">
        <f>VLOOKUP(T116,strata_names!$A$2:$B$16,2,FALSE)</f>
        <v>Deserts &amp; Xeric Shrublands</v>
      </c>
      <c r="V116" s="2">
        <v>0.27303391430811519</v>
      </c>
      <c r="W116" s="14">
        <v>0</v>
      </c>
      <c r="X116" s="14" t="s">
        <v>31</v>
      </c>
      <c r="Y116" s="15"/>
    </row>
    <row r="117" spans="1:25" x14ac:dyDescent="0.2">
      <c r="A117">
        <v>536</v>
      </c>
      <c r="B117">
        <v>3658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1199613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166170</v>
      </c>
      <c r="R117" s="2">
        <f t="shared" si="9"/>
        <v>1199613</v>
      </c>
      <c r="S117" s="1">
        <f t="shared" si="10"/>
        <v>0.87833352736122794</v>
      </c>
      <c r="T117">
        <f t="shared" si="11"/>
        <v>14</v>
      </c>
      <c r="U117" t="str">
        <f>VLOOKUP(T117,strata_names!$A$2:$B$16,2,FALSE)</f>
        <v>Deserts &amp; Xeric Shrublands</v>
      </c>
      <c r="V117" s="2">
        <v>0.29767290152363757</v>
      </c>
      <c r="W117" s="14">
        <v>0</v>
      </c>
      <c r="X117" s="14" t="s">
        <v>31</v>
      </c>
      <c r="Y117" s="15"/>
    </row>
    <row r="118" spans="1:25" x14ac:dyDescent="0.2">
      <c r="A118">
        <v>387</v>
      </c>
      <c r="B118">
        <v>3132</v>
      </c>
      <c r="C118" s="11">
        <v>0</v>
      </c>
      <c r="D118" s="12">
        <v>58708</v>
      </c>
      <c r="E118" s="12">
        <v>0</v>
      </c>
      <c r="F118" s="12">
        <v>0</v>
      </c>
      <c r="G118" s="12">
        <v>0</v>
      </c>
      <c r="H118" s="12">
        <v>1745200</v>
      </c>
      <c r="I118" s="12">
        <v>0</v>
      </c>
      <c r="J118" s="12">
        <v>0</v>
      </c>
      <c r="K118" s="12">
        <v>0</v>
      </c>
      <c r="L118" s="12">
        <v>0</v>
      </c>
      <c r="M118" s="12">
        <v>4340</v>
      </c>
      <c r="N118" s="12">
        <v>0</v>
      </c>
      <c r="O118" s="12">
        <v>0</v>
      </c>
      <c r="P118" s="12">
        <v>0</v>
      </c>
      <c r="Q118" s="12">
        <v>0</v>
      </c>
      <c r="R118" s="2">
        <f t="shared" si="9"/>
        <v>1745200</v>
      </c>
      <c r="S118" s="1">
        <f t="shared" si="10"/>
        <v>0.96513310121178064</v>
      </c>
      <c r="T118">
        <f t="shared" si="11"/>
        <v>14</v>
      </c>
      <c r="U118" t="str">
        <f>VLOOKUP(T118,strata_names!$A$2:$B$16,2,FALSE)</f>
        <v>Deserts &amp; Xeric Shrublands</v>
      </c>
      <c r="V118" s="2">
        <v>0.29953061447053209</v>
      </c>
      <c r="W118" s="14">
        <v>0</v>
      </c>
      <c r="X118" s="14" t="s">
        <v>31</v>
      </c>
      <c r="Y118" s="15"/>
    </row>
    <row r="119" spans="1:25" x14ac:dyDescent="0.2">
      <c r="A119">
        <v>775</v>
      </c>
      <c r="B119">
        <v>4339</v>
      </c>
      <c r="C119" s="11">
        <v>0</v>
      </c>
      <c r="D119" s="12">
        <v>6380</v>
      </c>
      <c r="E119" s="12">
        <v>0</v>
      </c>
      <c r="F119" s="12">
        <v>0</v>
      </c>
      <c r="G119" s="12">
        <v>0</v>
      </c>
      <c r="H119" s="12">
        <v>924923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2">
        <f t="shared" si="9"/>
        <v>924923</v>
      </c>
      <c r="S119" s="1">
        <f t="shared" si="10"/>
        <v>0.99314938317604473</v>
      </c>
      <c r="T119">
        <f t="shared" si="11"/>
        <v>14</v>
      </c>
      <c r="U119" t="str">
        <f>VLOOKUP(T119,strata_names!$A$2:$B$16,2,FALSE)</f>
        <v>Deserts &amp; Xeric Shrublands</v>
      </c>
      <c r="V119" s="2">
        <v>0.32213231516560181</v>
      </c>
      <c r="W119" s="14">
        <v>0</v>
      </c>
      <c r="X119" s="14" t="s">
        <v>31</v>
      </c>
      <c r="Y119" s="15"/>
    </row>
    <row r="120" spans="1:25" x14ac:dyDescent="0.2">
      <c r="A120">
        <v>184</v>
      </c>
      <c r="B120">
        <v>2461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804939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38793</v>
      </c>
      <c r="P120" s="12">
        <v>0</v>
      </c>
      <c r="Q120" s="12">
        <v>0</v>
      </c>
      <c r="R120" s="2">
        <f t="shared" si="9"/>
        <v>804939</v>
      </c>
      <c r="S120" s="1">
        <f t="shared" si="10"/>
        <v>0.9540221302498898</v>
      </c>
      <c r="T120">
        <f t="shared" si="11"/>
        <v>14</v>
      </c>
      <c r="U120" t="str">
        <f>VLOOKUP(T120,strata_names!$A$2:$B$16,2,FALSE)</f>
        <v>Deserts &amp; Xeric Shrublands</v>
      </c>
      <c r="V120" s="2">
        <v>0.44925948430745133</v>
      </c>
      <c r="W120" s="14">
        <v>0</v>
      </c>
      <c r="X120" s="14" t="s">
        <v>31</v>
      </c>
      <c r="Y120" s="15"/>
    </row>
    <row r="121" spans="1:25" x14ac:dyDescent="0.2">
      <c r="A121">
        <v>745</v>
      </c>
      <c r="B121">
        <v>4272</v>
      </c>
      <c r="C121" s="11">
        <v>0</v>
      </c>
      <c r="D121" s="12">
        <v>21436</v>
      </c>
      <c r="E121" s="12">
        <v>13116</v>
      </c>
      <c r="F121" s="12">
        <v>0</v>
      </c>
      <c r="G121" s="12">
        <v>0</v>
      </c>
      <c r="H121" s="12">
        <v>608046</v>
      </c>
      <c r="I121" s="12">
        <v>0</v>
      </c>
      <c r="J121" s="12">
        <v>0</v>
      </c>
      <c r="K121" s="12">
        <v>292</v>
      </c>
      <c r="L121" s="12">
        <v>61212</v>
      </c>
      <c r="M121" s="12">
        <v>61274</v>
      </c>
      <c r="N121" s="12">
        <v>0</v>
      </c>
      <c r="O121" s="12">
        <v>0</v>
      </c>
      <c r="P121" s="12">
        <v>0</v>
      </c>
      <c r="Q121" s="12">
        <v>0</v>
      </c>
      <c r="R121" s="2">
        <f t="shared" si="9"/>
        <v>608046</v>
      </c>
      <c r="S121" s="1">
        <f t="shared" si="10"/>
        <v>0.79444090224935193</v>
      </c>
      <c r="T121">
        <f t="shared" si="11"/>
        <v>14</v>
      </c>
      <c r="U121" t="str">
        <f>VLOOKUP(T121,strata_names!$A$2:$B$16,2,FALSE)</f>
        <v>Deserts &amp; Xeric Shrublands</v>
      </c>
      <c r="V121" s="2">
        <v>0.52568748539132704</v>
      </c>
      <c r="W121" s="14">
        <v>0</v>
      </c>
      <c r="X121" s="14" t="s">
        <v>31</v>
      </c>
      <c r="Y121" s="15"/>
    </row>
    <row r="122" spans="1:25" x14ac:dyDescent="0.2">
      <c r="A122">
        <v>221</v>
      </c>
      <c r="B122">
        <v>2599</v>
      </c>
      <c r="C122" s="11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404188</v>
      </c>
      <c r="I122" s="12">
        <v>0</v>
      </c>
      <c r="J122" s="12">
        <v>0</v>
      </c>
      <c r="K122" s="12">
        <v>0</v>
      </c>
      <c r="L122" s="12">
        <v>236334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2">
        <f t="shared" si="9"/>
        <v>404188</v>
      </c>
      <c r="S122" s="1">
        <f t="shared" si="10"/>
        <v>0.63102906691729554</v>
      </c>
      <c r="T122">
        <f t="shared" si="11"/>
        <v>14</v>
      </c>
      <c r="U122" t="str">
        <f>VLOOKUP(T122,strata_names!$A$2:$B$16,2,FALSE)</f>
        <v>Deserts &amp; Xeric Shrublands</v>
      </c>
      <c r="V122" s="2">
        <v>0.59794712714360843</v>
      </c>
      <c r="W122" s="14">
        <v>0</v>
      </c>
      <c r="X122" s="14" t="s">
        <v>31</v>
      </c>
      <c r="Y122" s="15"/>
    </row>
    <row r="123" spans="1:25" x14ac:dyDescent="0.2">
      <c r="A123">
        <v>402</v>
      </c>
      <c r="B123">
        <v>3162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1082501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2">
        <f t="shared" si="9"/>
        <v>1082501</v>
      </c>
      <c r="S123" s="1">
        <f t="shared" si="10"/>
        <v>1</v>
      </c>
      <c r="T123">
        <f t="shared" si="11"/>
        <v>14</v>
      </c>
      <c r="U123" t="str">
        <f>VLOOKUP(T123,strata_names!$A$2:$B$16,2,FALSE)</f>
        <v>Deserts &amp; Xeric Shrublands</v>
      </c>
      <c r="V123" s="2">
        <v>0.63637149172251328</v>
      </c>
      <c r="W123" s="14">
        <v>0</v>
      </c>
      <c r="X123" s="14" t="s">
        <v>31</v>
      </c>
      <c r="Y123" s="15"/>
    </row>
    <row r="124" spans="1:25" x14ac:dyDescent="0.2">
      <c r="A124">
        <v>231</v>
      </c>
      <c r="B124">
        <v>2629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1337693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69208</v>
      </c>
      <c r="Q124" s="12">
        <v>0</v>
      </c>
      <c r="R124" s="2">
        <f t="shared" si="9"/>
        <v>1337693</v>
      </c>
      <c r="S124" s="1">
        <f t="shared" si="10"/>
        <v>0.9508081947485999</v>
      </c>
      <c r="T124">
        <f t="shared" si="11"/>
        <v>14</v>
      </c>
      <c r="U124" t="str">
        <f>VLOOKUP(T124,strata_names!$A$2:$B$16,2,FALSE)</f>
        <v>Deserts &amp; Xeric Shrublands</v>
      </c>
      <c r="V124" s="2">
        <v>0.74063930344909823</v>
      </c>
      <c r="W124" s="14">
        <v>0</v>
      </c>
      <c r="X124" s="14" t="s">
        <v>31</v>
      </c>
      <c r="Y124" s="15"/>
    </row>
    <row r="125" spans="1:25" x14ac:dyDescent="0.2">
      <c r="A125">
        <v>556</v>
      </c>
      <c r="B125">
        <v>3696</v>
      </c>
      <c r="C125" s="11">
        <v>0</v>
      </c>
      <c r="D125" s="12">
        <v>18317</v>
      </c>
      <c r="E125" s="12">
        <v>2572</v>
      </c>
      <c r="F125" s="12">
        <v>0</v>
      </c>
      <c r="G125" s="12">
        <v>0</v>
      </c>
      <c r="H125" s="12">
        <v>696514</v>
      </c>
      <c r="I125" s="12">
        <v>0</v>
      </c>
      <c r="J125" s="12">
        <v>0</v>
      </c>
      <c r="K125" s="12">
        <v>19863</v>
      </c>
      <c r="L125" s="12">
        <v>11764</v>
      </c>
      <c r="M125" s="12">
        <v>6760</v>
      </c>
      <c r="N125" s="12">
        <v>0</v>
      </c>
      <c r="O125" s="12">
        <v>0</v>
      </c>
      <c r="P125" s="12">
        <v>0</v>
      </c>
      <c r="Q125" s="12">
        <v>0</v>
      </c>
      <c r="R125" s="2">
        <f t="shared" si="9"/>
        <v>696514</v>
      </c>
      <c r="S125" s="1">
        <f t="shared" si="10"/>
        <v>0.92157080670556635</v>
      </c>
      <c r="T125">
        <f t="shared" si="11"/>
        <v>14</v>
      </c>
      <c r="U125" t="str">
        <f>VLOOKUP(T125,strata_names!$A$2:$B$16,2,FALSE)</f>
        <v>Deserts &amp; Xeric Shrublands</v>
      </c>
      <c r="V125" s="2">
        <v>0.89213162583905714</v>
      </c>
      <c r="W125" s="14">
        <v>0</v>
      </c>
      <c r="X125" s="14" t="s">
        <v>31</v>
      </c>
      <c r="Y125" s="15"/>
    </row>
    <row r="126" spans="1:25" x14ac:dyDescent="0.2">
      <c r="A126">
        <v>179</v>
      </c>
      <c r="B126">
        <v>2444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979528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2">
        <f t="shared" si="9"/>
        <v>979528</v>
      </c>
      <c r="S126" s="1">
        <f t="shared" si="10"/>
        <v>1</v>
      </c>
      <c r="T126">
        <f t="shared" si="11"/>
        <v>14</v>
      </c>
      <c r="U126" t="str">
        <f>VLOOKUP(T126,strata_names!$A$2:$B$16,2,FALSE)</f>
        <v>Deserts &amp; Xeric Shrublands</v>
      </c>
      <c r="V126" s="2">
        <v>0.96796115906954638</v>
      </c>
      <c r="W126" s="14">
        <v>0</v>
      </c>
      <c r="X126" s="14" t="s">
        <v>31</v>
      </c>
      <c r="Y126" s="15"/>
    </row>
    <row r="127" spans="1:25" x14ac:dyDescent="0.2">
      <c r="A127">
        <v>798</v>
      </c>
      <c r="B127">
        <v>4428</v>
      </c>
      <c r="C127" s="11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430285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12044</v>
      </c>
      <c r="P127" s="12">
        <v>0</v>
      </c>
      <c r="Q127" s="12">
        <v>0</v>
      </c>
      <c r="R127" s="2">
        <f t="shared" si="9"/>
        <v>430285</v>
      </c>
      <c r="S127" s="1">
        <f t="shared" si="10"/>
        <v>0.97277139866479478</v>
      </c>
      <c r="T127">
        <f t="shared" si="11"/>
        <v>14</v>
      </c>
      <c r="U127" t="str">
        <f>VLOOKUP(T127,strata_names!$A$2:$B$16,2,FALSE)</f>
        <v>Deserts &amp; Xeric Shrublands</v>
      </c>
      <c r="V127" s="2">
        <v>0.96832245151585239</v>
      </c>
      <c r="W127" s="14">
        <v>0</v>
      </c>
      <c r="X127" s="14" t="s">
        <v>31</v>
      </c>
      <c r="Y127" s="15"/>
    </row>
  </sheetData>
  <autoFilter ref="A2:Y127"/>
  <sortState ref="A2:V126">
    <sortCondition ref="T2:T126"/>
    <sortCondition ref="V2:V126"/>
  </sortState>
  <mergeCells count="4">
    <mergeCell ref="C1:Q1"/>
    <mergeCell ref="A1:B1"/>
    <mergeCell ref="R1:U1"/>
    <mergeCell ref="V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126"/>
  <sheetViews>
    <sheetView topLeftCell="A197" workbookViewId="0">
      <selection activeCell="D1" sqref="D1:D126"/>
    </sheetView>
  </sheetViews>
  <sheetFormatPr baseColWidth="10" defaultRowHeight="15" x14ac:dyDescent="0.2"/>
  <sheetData>
    <row r="1" spans="4:4" x14ac:dyDescent="0.2">
      <c r="D1" s="3" t="s">
        <v>24</v>
      </c>
    </row>
    <row r="2" spans="4:4" x14ac:dyDescent="0.2">
      <c r="D2" s="14" t="s">
        <v>25</v>
      </c>
    </row>
    <row r="3" spans="4:4" x14ac:dyDescent="0.2">
      <c r="D3" s="14" t="s">
        <v>25</v>
      </c>
    </row>
    <row r="4" spans="4:4" x14ac:dyDescent="0.2">
      <c r="D4" s="14" t="s">
        <v>27</v>
      </c>
    </row>
    <row r="5" spans="4:4" x14ac:dyDescent="0.2">
      <c r="D5" s="14" t="s">
        <v>25</v>
      </c>
    </row>
    <row r="6" spans="4:4" x14ac:dyDescent="0.2">
      <c r="D6" s="14" t="s">
        <v>25</v>
      </c>
    </row>
    <row r="7" spans="4:4" x14ac:dyDescent="0.2">
      <c r="D7" s="14" t="s">
        <v>31</v>
      </c>
    </row>
    <row r="8" spans="4:4" x14ac:dyDescent="0.2">
      <c r="D8" s="14" t="s">
        <v>31</v>
      </c>
    </row>
    <row r="9" spans="4:4" x14ac:dyDescent="0.2">
      <c r="D9" s="14" t="s">
        <v>31</v>
      </c>
    </row>
    <row r="10" spans="4:4" x14ac:dyDescent="0.2">
      <c r="D10" s="14" t="s">
        <v>31</v>
      </c>
    </row>
    <row r="11" spans="4:4" x14ac:dyDescent="0.2">
      <c r="D11" s="14" t="s">
        <v>31</v>
      </c>
    </row>
    <row r="12" spans="4:4" x14ac:dyDescent="0.2">
      <c r="D12" s="14" t="s">
        <v>31</v>
      </c>
    </row>
    <row r="13" spans="4:4" x14ac:dyDescent="0.2">
      <c r="D13" s="14" t="s">
        <v>31</v>
      </c>
    </row>
    <row r="14" spans="4:4" x14ac:dyDescent="0.2">
      <c r="D14" s="14" t="s">
        <v>31</v>
      </c>
    </row>
    <row r="15" spans="4:4" x14ac:dyDescent="0.2">
      <c r="D15" s="14" t="s">
        <v>31</v>
      </c>
    </row>
    <row r="16" spans="4:4" x14ac:dyDescent="0.2">
      <c r="D16" s="14" t="s">
        <v>31</v>
      </c>
    </row>
    <row r="17" spans="4:4" x14ac:dyDescent="0.2">
      <c r="D17" s="14" t="s">
        <v>31</v>
      </c>
    </row>
    <row r="18" spans="4:4" x14ac:dyDescent="0.2">
      <c r="D18" s="14" t="s">
        <v>31</v>
      </c>
    </row>
    <row r="19" spans="4:4" x14ac:dyDescent="0.2">
      <c r="D19" s="14" t="s">
        <v>31</v>
      </c>
    </row>
    <row r="20" spans="4:4" x14ac:dyDescent="0.2">
      <c r="D20" s="14" t="s">
        <v>25</v>
      </c>
    </row>
    <row r="21" spans="4:4" x14ac:dyDescent="0.2">
      <c r="D21" s="14" t="s">
        <v>25</v>
      </c>
    </row>
    <row r="22" spans="4:4" x14ac:dyDescent="0.2">
      <c r="D22" s="14" t="s">
        <v>26</v>
      </c>
    </row>
    <row r="23" spans="4:4" x14ac:dyDescent="0.2">
      <c r="D23" s="14" t="s">
        <v>26</v>
      </c>
    </row>
    <row r="24" spans="4:4" x14ac:dyDescent="0.2">
      <c r="D24" s="14" t="s">
        <v>26</v>
      </c>
    </row>
    <row r="25" spans="4:4" x14ac:dyDescent="0.2">
      <c r="D25" s="14" t="s">
        <v>31</v>
      </c>
    </row>
    <row r="26" spans="4:4" x14ac:dyDescent="0.2">
      <c r="D26" s="14" t="s">
        <v>31</v>
      </c>
    </row>
    <row r="27" spans="4:4" x14ac:dyDescent="0.2">
      <c r="D27" s="14" t="s">
        <v>31</v>
      </c>
    </row>
    <row r="28" spans="4:4" x14ac:dyDescent="0.2">
      <c r="D28" s="14" t="s">
        <v>26</v>
      </c>
    </row>
    <row r="29" spans="4:4" x14ac:dyDescent="0.2">
      <c r="D29" s="14" t="s">
        <v>26</v>
      </c>
    </row>
    <row r="30" spans="4:4" x14ac:dyDescent="0.2">
      <c r="D30" s="14" t="s">
        <v>25</v>
      </c>
    </row>
    <row r="31" spans="4:4" x14ac:dyDescent="0.2">
      <c r="D31" s="14" t="s">
        <v>26</v>
      </c>
    </row>
    <row r="32" spans="4:4" x14ac:dyDescent="0.2">
      <c r="D32" s="14" t="s">
        <v>27</v>
      </c>
    </row>
    <row r="33" spans="4:4" x14ac:dyDescent="0.2">
      <c r="D33" s="14" t="s">
        <v>27</v>
      </c>
    </row>
    <row r="34" spans="4:4" x14ac:dyDescent="0.2">
      <c r="D34" s="14" t="s">
        <v>31</v>
      </c>
    </row>
    <row r="35" spans="4:4" x14ac:dyDescent="0.2">
      <c r="D35" s="14" t="s">
        <v>31</v>
      </c>
    </row>
    <row r="36" spans="4:4" x14ac:dyDescent="0.2">
      <c r="D36" s="14" t="s">
        <v>31</v>
      </c>
    </row>
    <row r="37" spans="4:4" x14ac:dyDescent="0.2">
      <c r="D37" s="14" t="s">
        <v>31</v>
      </c>
    </row>
    <row r="38" spans="4:4" x14ac:dyDescent="0.2">
      <c r="D38" s="14" t="s">
        <v>31</v>
      </c>
    </row>
    <row r="39" spans="4:4" x14ac:dyDescent="0.2">
      <c r="D39" s="14" t="s">
        <v>31</v>
      </c>
    </row>
    <row r="40" spans="4:4" x14ac:dyDescent="0.2">
      <c r="D40" s="14" t="s">
        <v>31</v>
      </c>
    </row>
    <row r="41" spans="4:4" x14ac:dyDescent="0.2">
      <c r="D41" s="14" t="s">
        <v>31</v>
      </c>
    </row>
    <row r="42" spans="4:4" x14ac:dyDescent="0.2">
      <c r="D42" s="14" t="s">
        <v>31</v>
      </c>
    </row>
    <row r="43" spans="4:4" x14ac:dyDescent="0.2">
      <c r="D43" s="14" t="s">
        <v>31</v>
      </c>
    </row>
    <row r="44" spans="4:4" x14ac:dyDescent="0.2">
      <c r="D44" s="14" t="s">
        <v>31</v>
      </c>
    </row>
    <row r="45" spans="4:4" x14ac:dyDescent="0.2">
      <c r="D45" s="14" t="s">
        <v>31</v>
      </c>
    </row>
    <row r="46" spans="4:4" x14ac:dyDescent="0.2">
      <c r="D46" s="14" t="s">
        <v>31</v>
      </c>
    </row>
    <row r="47" spans="4:4" x14ac:dyDescent="0.2">
      <c r="D47" s="14" t="s">
        <v>31</v>
      </c>
    </row>
    <row r="48" spans="4:4" x14ac:dyDescent="0.2">
      <c r="D48" s="14" t="s">
        <v>31</v>
      </c>
    </row>
    <row r="49" spans="4:4" x14ac:dyDescent="0.2">
      <c r="D49" s="14" t="s">
        <v>31</v>
      </c>
    </row>
    <row r="50" spans="4:4" x14ac:dyDescent="0.2">
      <c r="D50" s="14" t="s">
        <v>31</v>
      </c>
    </row>
    <row r="51" spans="4:4" x14ac:dyDescent="0.2">
      <c r="D51" s="14" t="s">
        <v>31</v>
      </c>
    </row>
    <row r="52" spans="4:4" x14ac:dyDescent="0.2">
      <c r="D52" s="14" t="s">
        <v>31</v>
      </c>
    </row>
    <row r="53" spans="4:4" x14ac:dyDescent="0.2">
      <c r="D53" s="14" t="s">
        <v>31</v>
      </c>
    </row>
    <row r="54" spans="4:4" x14ac:dyDescent="0.2">
      <c r="D54" s="14" t="s">
        <v>27</v>
      </c>
    </row>
    <row r="55" spans="4:4" x14ac:dyDescent="0.2">
      <c r="D55" s="14" t="s">
        <v>27</v>
      </c>
    </row>
    <row r="56" spans="4:4" x14ac:dyDescent="0.2">
      <c r="D56" s="14" t="s">
        <v>26</v>
      </c>
    </row>
    <row r="57" spans="4:4" x14ac:dyDescent="0.2">
      <c r="D57" s="14" t="s">
        <v>25</v>
      </c>
    </row>
    <row r="58" spans="4:4" x14ac:dyDescent="0.2">
      <c r="D58" s="14" t="s">
        <v>25</v>
      </c>
    </row>
    <row r="59" spans="4:4" x14ac:dyDescent="0.2">
      <c r="D59" s="14" t="s">
        <v>27</v>
      </c>
    </row>
    <row r="60" spans="4:4" x14ac:dyDescent="0.2">
      <c r="D60" s="14" t="s">
        <v>31</v>
      </c>
    </row>
    <row r="61" spans="4:4" x14ac:dyDescent="0.2">
      <c r="D61" s="14" t="s">
        <v>31</v>
      </c>
    </row>
    <row r="62" spans="4:4" x14ac:dyDescent="0.2">
      <c r="D62" s="14" t="s">
        <v>31</v>
      </c>
    </row>
    <row r="63" spans="4:4" x14ac:dyDescent="0.2">
      <c r="D63" s="14" t="s">
        <v>31</v>
      </c>
    </row>
    <row r="64" spans="4:4" x14ac:dyDescent="0.2">
      <c r="D64" s="14" t="s">
        <v>27</v>
      </c>
    </row>
    <row r="65" spans="4:4" x14ac:dyDescent="0.2">
      <c r="D65" s="14" t="s">
        <v>25</v>
      </c>
    </row>
    <row r="66" spans="4:4" x14ac:dyDescent="0.2">
      <c r="D66" s="14" t="s">
        <v>27</v>
      </c>
    </row>
    <row r="67" spans="4:4" x14ac:dyDescent="0.2">
      <c r="D67" s="14" t="s">
        <v>26</v>
      </c>
    </row>
    <row r="68" spans="4:4" x14ac:dyDescent="0.2">
      <c r="D68" s="14" t="s">
        <v>25</v>
      </c>
    </row>
    <row r="69" spans="4:4" x14ac:dyDescent="0.2">
      <c r="D69" s="14" t="s">
        <v>31</v>
      </c>
    </row>
    <row r="70" spans="4:4" x14ac:dyDescent="0.2">
      <c r="D70" s="14" t="s">
        <v>31</v>
      </c>
    </row>
    <row r="71" spans="4:4" x14ac:dyDescent="0.2">
      <c r="D71" s="14" t="s">
        <v>31</v>
      </c>
    </row>
    <row r="72" spans="4:4" x14ac:dyDescent="0.2">
      <c r="D72" s="14" t="s">
        <v>31</v>
      </c>
    </row>
    <row r="73" spans="4:4" x14ac:dyDescent="0.2">
      <c r="D73" s="14" t="s">
        <v>31</v>
      </c>
    </row>
    <row r="74" spans="4:4" x14ac:dyDescent="0.2">
      <c r="D74" s="14" t="s">
        <v>31</v>
      </c>
    </row>
    <row r="75" spans="4:4" x14ac:dyDescent="0.2">
      <c r="D75" s="14" t="s">
        <v>31</v>
      </c>
    </row>
    <row r="76" spans="4:4" x14ac:dyDescent="0.2">
      <c r="D76" s="14" t="s">
        <v>31</v>
      </c>
    </row>
    <row r="77" spans="4:4" x14ac:dyDescent="0.2">
      <c r="D77" s="14" t="s">
        <v>31</v>
      </c>
    </row>
    <row r="78" spans="4:4" x14ac:dyDescent="0.2">
      <c r="D78" s="14" t="s">
        <v>31</v>
      </c>
    </row>
    <row r="79" spans="4:4" x14ac:dyDescent="0.2">
      <c r="D79" s="14" t="s">
        <v>31</v>
      </c>
    </row>
    <row r="80" spans="4:4" x14ac:dyDescent="0.2">
      <c r="D80" s="14" t="s">
        <v>31</v>
      </c>
    </row>
    <row r="81" spans="4:4" x14ac:dyDescent="0.2">
      <c r="D81" s="14" t="s">
        <v>31</v>
      </c>
    </row>
    <row r="82" spans="4:4" x14ac:dyDescent="0.2">
      <c r="D82" s="14" t="s">
        <v>31</v>
      </c>
    </row>
    <row r="83" spans="4:4" x14ac:dyDescent="0.2">
      <c r="D83" s="14" t="s">
        <v>31</v>
      </c>
    </row>
    <row r="84" spans="4:4" x14ac:dyDescent="0.2">
      <c r="D84" s="14" t="s">
        <v>31</v>
      </c>
    </row>
    <row r="85" spans="4:4" x14ac:dyDescent="0.2">
      <c r="D85" s="14" t="s">
        <v>31</v>
      </c>
    </row>
    <row r="86" spans="4:4" x14ac:dyDescent="0.2">
      <c r="D86" s="14" t="s">
        <v>31</v>
      </c>
    </row>
    <row r="87" spans="4:4" x14ac:dyDescent="0.2">
      <c r="D87" s="14" t="s">
        <v>31</v>
      </c>
    </row>
    <row r="88" spans="4:4" x14ac:dyDescent="0.2">
      <c r="D88" s="14" t="s">
        <v>31</v>
      </c>
    </row>
    <row r="89" spans="4:4" x14ac:dyDescent="0.2">
      <c r="D89" s="14" t="s">
        <v>31</v>
      </c>
    </row>
    <row r="90" spans="4:4" x14ac:dyDescent="0.2">
      <c r="D90" s="14" t="s">
        <v>31</v>
      </c>
    </row>
    <row r="91" spans="4:4" x14ac:dyDescent="0.2">
      <c r="D91" s="14" t="s">
        <v>26</v>
      </c>
    </row>
    <row r="92" spans="4:4" x14ac:dyDescent="0.2">
      <c r="D92" s="14" t="s">
        <v>25</v>
      </c>
    </row>
    <row r="93" spans="4:4" x14ac:dyDescent="0.2">
      <c r="D93" s="14" t="s">
        <v>26</v>
      </c>
    </row>
    <row r="94" spans="4:4" x14ac:dyDescent="0.2">
      <c r="D94" s="14" t="s">
        <v>25</v>
      </c>
    </row>
    <row r="95" spans="4:4" x14ac:dyDescent="0.2">
      <c r="D95" s="14" t="s">
        <v>25</v>
      </c>
    </row>
    <row r="96" spans="4:4" x14ac:dyDescent="0.2">
      <c r="D96" s="14" t="s">
        <v>31</v>
      </c>
    </row>
    <row r="97" spans="4:4" x14ac:dyDescent="0.2">
      <c r="D97" s="14" t="s">
        <v>31</v>
      </c>
    </row>
    <row r="98" spans="4:4" x14ac:dyDescent="0.2">
      <c r="D98" s="14" t="s">
        <v>31</v>
      </c>
    </row>
    <row r="99" spans="4:4" x14ac:dyDescent="0.2">
      <c r="D99" s="14" t="s">
        <v>31</v>
      </c>
    </row>
    <row r="100" spans="4:4" x14ac:dyDescent="0.2">
      <c r="D100" s="14" t="s">
        <v>31</v>
      </c>
    </row>
    <row r="101" spans="4:4" x14ac:dyDescent="0.2">
      <c r="D101" s="14" t="s">
        <v>31</v>
      </c>
    </row>
    <row r="102" spans="4:4" x14ac:dyDescent="0.2">
      <c r="D102" s="14" t="s">
        <v>31</v>
      </c>
    </row>
    <row r="103" spans="4:4" x14ac:dyDescent="0.2">
      <c r="D103" s="14" t="s">
        <v>31</v>
      </c>
    </row>
    <row r="104" spans="4:4" x14ac:dyDescent="0.2">
      <c r="D104" s="14" t="s">
        <v>31</v>
      </c>
    </row>
    <row r="105" spans="4:4" x14ac:dyDescent="0.2">
      <c r="D105" s="14" t="s">
        <v>31</v>
      </c>
    </row>
    <row r="106" spans="4:4" x14ac:dyDescent="0.2">
      <c r="D106" s="14" t="s">
        <v>31</v>
      </c>
    </row>
    <row r="107" spans="4:4" x14ac:dyDescent="0.2">
      <c r="D107" s="14" t="s">
        <v>25</v>
      </c>
    </row>
    <row r="108" spans="4:4" x14ac:dyDescent="0.2">
      <c r="D108" s="14" t="s">
        <v>27</v>
      </c>
    </row>
    <row r="109" spans="4:4" x14ac:dyDescent="0.2">
      <c r="D109" s="14" t="s">
        <v>26</v>
      </c>
    </row>
    <row r="110" spans="4:4" x14ac:dyDescent="0.2">
      <c r="D110" s="14" t="s">
        <v>25</v>
      </c>
    </row>
    <row r="111" spans="4:4" x14ac:dyDescent="0.2">
      <c r="D111" s="14" t="s">
        <v>25</v>
      </c>
    </row>
    <row r="112" spans="4:4" x14ac:dyDescent="0.2">
      <c r="D112" s="14" t="s">
        <v>26</v>
      </c>
    </row>
    <row r="113" spans="4:4" x14ac:dyDescent="0.2">
      <c r="D113" s="14" t="s">
        <v>27</v>
      </c>
    </row>
    <row r="114" spans="4:4" x14ac:dyDescent="0.2">
      <c r="D114" s="14" t="s">
        <v>31</v>
      </c>
    </row>
    <row r="115" spans="4:4" x14ac:dyDescent="0.2">
      <c r="D115" s="14" t="s">
        <v>31</v>
      </c>
    </row>
    <row r="116" spans="4:4" x14ac:dyDescent="0.2">
      <c r="D116" s="14" t="s">
        <v>31</v>
      </c>
    </row>
    <row r="117" spans="4:4" x14ac:dyDescent="0.2">
      <c r="D117" s="14" t="s">
        <v>31</v>
      </c>
    </row>
    <row r="118" spans="4:4" x14ac:dyDescent="0.2">
      <c r="D118" s="14" t="s">
        <v>31</v>
      </c>
    </row>
    <row r="119" spans="4:4" x14ac:dyDescent="0.2">
      <c r="D119" s="14" t="s">
        <v>31</v>
      </c>
    </row>
    <row r="120" spans="4:4" x14ac:dyDescent="0.2">
      <c r="D120" s="14" t="s">
        <v>31</v>
      </c>
    </row>
    <row r="121" spans="4:4" x14ac:dyDescent="0.2">
      <c r="D121" s="14" t="s">
        <v>31</v>
      </c>
    </row>
    <row r="122" spans="4:4" x14ac:dyDescent="0.2">
      <c r="D122" s="14" t="s">
        <v>31</v>
      </c>
    </row>
    <row r="123" spans="4:4" x14ac:dyDescent="0.2">
      <c r="D123" s="14" t="s">
        <v>31</v>
      </c>
    </row>
    <row r="124" spans="4:4" x14ac:dyDescent="0.2">
      <c r="D124" s="14" t="s">
        <v>31</v>
      </c>
    </row>
    <row r="125" spans="4:4" x14ac:dyDescent="0.2">
      <c r="D125" s="14" t="s">
        <v>31</v>
      </c>
    </row>
    <row r="126" spans="4:4" x14ac:dyDescent="0.2">
      <c r="D126" s="1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7"/>
  <sheetViews>
    <sheetView tabSelected="1" zoomScale="101" workbookViewId="0">
      <selection activeCell="K7" sqref="K7"/>
    </sheetView>
  </sheetViews>
  <sheetFormatPr baseColWidth="10" defaultRowHeight="15" x14ac:dyDescent="0.2"/>
  <cols>
    <col min="9" max="9" width="19.6640625" customWidth="1"/>
  </cols>
  <sheetData>
    <row r="2" spans="1:11" x14ac:dyDescent="0.2">
      <c r="A2" s="4" t="s">
        <v>1</v>
      </c>
      <c r="B2" s="3" t="s">
        <v>24</v>
      </c>
      <c r="G2" s="4"/>
    </row>
    <row r="3" spans="1:11" ht="20" x14ac:dyDescent="0.2">
      <c r="A3" s="6">
        <v>4507</v>
      </c>
      <c r="B3" s="14" t="s">
        <v>25</v>
      </c>
      <c r="G3" s="6"/>
      <c r="H3" s="16">
        <v>2024</v>
      </c>
      <c r="J3" s="6">
        <v>4507</v>
      </c>
      <c r="K3" s="17">
        <f t="shared" ref="K3:K34" si="0">IF(ISNUMBER(MATCH(J3,H$3:H$16,0)),1,0)</f>
        <v>0</v>
      </c>
    </row>
    <row r="4" spans="1:11" ht="20" x14ac:dyDescent="0.2">
      <c r="A4" s="6">
        <v>2119</v>
      </c>
      <c r="B4" s="14" t="s">
        <v>25</v>
      </c>
      <c r="G4" s="6"/>
      <c r="H4" s="16">
        <v>2045</v>
      </c>
      <c r="J4" s="6">
        <v>2119</v>
      </c>
      <c r="K4" s="17">
        <f t="shared" si="0"/>
        <v>0</v>
      </c>
    </row>
    <row r="5" spans="1:11" ht="20" x14ac:dyDescent="0.2">
      <c r="A5" s="6">
        <v>2948</v>
      </c>
      <c r="B5" s="14" t="s">
        <v>27</v>
      </c>
      <c r="G5" s="6"/>
      <c r="H5" s="16">
        <v>2143</v>
      </c>
      <c r="J5" s="6">
        <v>2948</v>
      </c>
      <c r="K5" s="17">
        <f t="shared" si="0"/>
        <v>0</v>
      </c>
    </row>
    <row r="6" spans="1:11" ht="20" x14ac:dyDescent="0.2">
      <c r="A6" s="6">
        <v>3267</v>
      </c>
      <c r="B6" s="14" t="s">
        <v>25</v>
      </c>
      <c r="G6" s="6"/>
      <c r="H6" s="16">
        <v>2584</v>
      </c>
      <c r="J6" s="6">
        <v>3267</v>
      </c>
      <c r="K6" s="17">
        <f t="shared" si="0"/>
        <v>0</v>
      </c>
    </row>
    <row r="7" spans="1:11" ht="20" x14ac:dyDescent="0.2">
      <c r="A7" s="6">
        <v>4241</v>
      </c>
      <c r="B7" s="14" t="s">
        <v>25</v>
      </c>
      <c r="G7" s="6"/>
      <c r="H7" s="16">
        <v>2180</v>
      </c>
      <c r="J7" s="6">
        <v>4241</v>
      </c>
      <c r="K7" s="17">
        <f>IF(ISNUMBER(MATCH(J7,H$3:H$16,0)),1,0)</f>
        <v>0</v>
      </c>
    </row>
    <row r="8" spans="1:11" ht="20" x14ac:dyDescent="0.2">
      <c r="A8">
        <v>4364</v>
      </c>
      <c r="B8" s="14" t="s">
        <v>31</v>
      </c>
      <c r="H8" s="16">
        <v>2035</v>
      </c>
      <c r="J8">
        <v>4364</v>
      </c>
      <c r="K8" s="17">
        <f t="shared" si="0"/>
        <v>0</v>
      </c>
    </row>
    <row r="9" spans="1:11" ht="20" x14ac:dyDescent="0.2">
      <c r="A9">
        <v>4159</v>
      </c>
      <c r="B9" s="14" t="s">
        <v>31</v>
      </c>
      <c r="H9" s="16">
        <v>2473</v>
      </c>
      <c r="J9">
        <v>4159</v>
      </c>
      <c r="K9" s="17">
        <f t="shared" si="0"/>
        <v>0</v>
      </c>
    </row>
    <row r="10" spans="1:11" ht="20" x14ac:dyDescent="0.2">
      <c r="A10">
        <v>1641</v>
      </c>
      <c r="B10" s="14" t="s">
        <v>31</v>
      </c>
      <c r="H10" s="16">
        <v>2586</v>
      </c>
      <c r="J10">
        <v>1641</v>
      </c>
      <c r="K10" s="17">
        <f t="shared" si="0"/>
        <v>0</v>
      </c>
    </row>
    <row r="11" spans="1:11" ht="20" x14ac:dyDescent="0.2">
      <c r="A11">
        <v>2570</v>
      </c>
      <c r="B11" s="14" t="s">
        <v>31</v>
      </c>
      <c r="H11" s="16">
        <v>3667</v>
      </c>
      <c r="J11">
        <v>2570</v>
      </c>
      <c r="K11" s="17">
        <f t="shared" si="0"/>
        <v>0</v>
      </c>
    </row>
    <row r="12" spans="1:11" ht="20" x14ac:dyDescent="0.2">
      <c r="A12">
        <v>3365</v>
      </c>
      <c r="B12" s="14" t="s">
        <v>31</v>
      </c>
      <c r="H12" s="16">
        <v>4427</v>
      </c>
      <c r="J12">
        <v>3365</v>
      </c>
      <c r="K12" s="17">
        <f t="shared" si="0"/>
        <v>0</v>
      </c>
    </row>
    <row r="13" spans="1:11" ht="20" x14ac:dyDescent="0.2">
      <c r="A13">
        <v>2443</v>
      </c>
      <c r="B13" s="14" t="s">
        <v>31</v>
      </c>
      <c r="H13" s="16">
        <v>4315</v>
      </c>
      <c r="J13">
        <v>2443</v>
      </c>
      <c r="K13" s="17">
        <f t="shared" si="0"/>
        <v>0</v>
      </c>
    </row>
    <row r="14" spans="1:11" ht="20" x14ac:dyDescent="0.2">
      <c r="A14">
        <v>4098</v>
      </c>
      <c r="B14" s="14" t="s">
        <v>31</v>
      </c>
      <c r="H14" s="16">
        <v>4083</v>
      </c>
      <c r="J14">
        <v>4098</v>
      </c>
      <c r="K14" s="17">
        <f t="shared" si="0"/>
        <v>0</v>
      </c>
    </row>
    <row r="15" spans="1:11" ht="20" x14ac:dyDescent="0.2">
      <c r="A15">
        <v>3856</v>
      </c>
      <c r="B15" s="14" t="s">
        <v>31</v>
      </c>
      <c r="H15" s="16">
        <v>3070</v>
      </c>
      <c r="J15">
        <v>3856</v>
      </c>
      <c r="K15" s="17">
        <f t="shared" si="0"/>
        <v>0</v>
      </c>
    </row>
    <row r="16" spans="1:11" ht="20" x14ac:dyDescent="0.2">
      <c r="A16">
        <v>3678</v>
      </c>
      <c r="B16" s="14" t="s">
        <v>31</v>
      </c>
      <c r="H16" s="16">
        <v>3166</v>
      </c>
      <c r="J16">
        <v>3678</v>
      </c>
      <c r="K16" s="17">
        <f t="shared" si="0"/>
        <v>0</v>
      </c>
    </row>
    <row r="17" spans="1:11" ht="20" x14ac:dyDescent="0.2">
      <c r="A17">
        <v>2507</v>
      </c>
      <c r="B17" s="14" t="s">
        <v>31</v>
      </c>
      <c r="J17">
        <v>2507</v>
      </c>
      <c r="K17" s="17">
        <f t="shared" si="0"/>
        <v>0</v>
      </c>
    </row>
    <row r="18" spans="1:11" ht="20" x14ac:dyDescent="0.2">
      <c r="A18">
        <v>1925</v>
      </c>
      <c r="B18" s="14" t="s">
        <v>31</v>
      </c>
      <c r="H18" s="6">
        <v>4507</v>
      </c>
      <c r="I18" s="17">
        <f>IF(ISNUMBER(MATCH(H18,H$3:H$16,0)),1,0)</f>
        <v>0</v>
      </c>
      <c r="J18">
        <v>1925</v>
      </c>
      <c r="K18" s="17">
        <f t="shared" si="0"/>
        <v>0</v>
      </c>
    </row>
    <row r="19" spans="1:11" ht="20" x14ac:dyDescent="0.2">
      <c r="A19">
        <v>3846</v>
      </c>
      <c r="B19" s="14" t="s">
        <v>31</v>
      </c>
      <c r="H19" s="6">
        <v>2119</v>
      </c>
      <c r="I19" s="17">
        <f t="shared" ref="I19:I56" si="1">IF(ISNUMBER(MATCH(H19,H$3:H$16,0)),1,0)</f>
        <v>0</v>
      </c>
      <c r="J19">
        <v>3846</v>
      </c>
      <c r="K19" s="17">
        <f t="shared" si="0"/>
        <v>0</v>
      </c>
    </row>
    <row r="20" spans="1:11" ht="20" x14ac:dyDescent="0.2">
      <c r="A20" s="7">
        <v>4188</v>
      </c>
      <c r="B20" s="14" t="s">
        <v>31</v>
      </c>
      <c r="G20" s="7"/>
      <c r="H20" s="6">
        <v>2948</v>
      </c>
      <c r="I20" s="17">
        <f t="shared" si="1"/>
        <v>0</v>
      </c>
      <c r="J20" s="7">
        <v>4188</v>
      </c>
      <c r="K20" s="17">
        <f t="shared" si="0"/>
        <v>0</v>
      </c>
    </row>
    <row r="21" spans="1:11" ht="20" x14ac:dyDescent="0.2">
      <c r="A21" s="6">
        <v>3218</v>
      </c>
      <c r="B21" s="14" t="s">
        <v>25</v>
      </c>
      <c r="G21" s="6"/>
      <c r="H21" s="6">
        <v>3267</v>
      </c>
      <c r="I21" s="17">
        <f t="shared" si="1"/>
        <v>0</v>
      </c>
      <c r="J21" s="6">
        <v>3218</v>
      </c>
      <c r="K21" s="17">
        <f t="shared" si="0"/>
        <v>0</v>
      </c>
    </row>
    <row r="22" spans="1:11" ht="20" x14ac:dyDescent="0.2">
      <c r="A22" s="6">
        <v>2543</v>
      </c>
      <c r="B22" s="14" t="s">
        <v>25</v>
      </c>
      <c r="G22" s="6"/>
      <c r="H22" s="6">
        <v>4241</v>
      </c>
      <c r="I22" s="17">
        <f t="shared" si="1"/>
        <v>0</v>
      </c>
      <c r="J22" s="6">
        <v>2543</v>
      </c>
      <c r="K22" s="17">
        <f t="shared" si="0"/>
        <v>0</v>
      </c>
    </row>
    <row r="23" spans="1:11" ht="20" x14ac:dyDescent="0.2">
      <c r="A23" s="6">
        <v>2940</v>
      </c>
      <c r="B23" s="14" t="s">
        <v>26</v>
      </c>
      <c r="G23" s="6"/>
      <c r="H23" s="6">
        <v>3218</v>
      </c>
      <c r="I23" s="17">
        <f t="shared" si="1"/>
        <v>0</v>
      </c>
      <c r="J23" s="6">
        <v>2940</v>
      </c>
      <c r="K23" s="17">
        <f t="shared" si="0"/>
        <v>0</v>
      </c>
    </row>
    <row r="24" spans="1:11" ht="20" x14ac:dyDescent="0.2">
      <c r="A24" s="6">
        <v>3871</v>
      </c>
      <c r="B24" s="14" t="s">
        <v>26</v>
      </c>
      <c r="G24" s="6"/>
      <c r="H24" s="6">
        <v>2543</v>
      </c>
      <c r="I24" s="17">
        <f t="shared" si="1"/>
        <v>0</v>
      </c>
      <c r="J24" s="6">
        <v>3871</v>
      </c>
      <c r="K24" s="17">
        <f t="shared" si="0"/>
        <v>0</v>
      </c>
    </row>
    <row r="25" spans="1:11" ht="20" x14ac:dyDescent="0.2">
      <c r="A25" s="6">
        <v>3850</v>
      </c>
      <c r="B25" s="14" t="s">
        <v>26</v>
      </c>
      <c r="G25" s="6"/>
      <c r="H25" s="6">
        <v>2940</v>
      </c>
      <c r="I25" s="17">
        <f t="shared" si="1"/>
        <v>0</v>
      </c>
      <c r="J25" s="6">
        <v>3850</v>
      </c>
      <c r="K25" s="17">
        <f t="shared" si="0"/>
        <v>0</v>
      </c>
    </row>
    <row r="26" spans="1:11" ht="20" x14ac:dyDescent="0.2">
      <c r="A26">
        <v>3274</v>
      </c>
      <c r="B26" s="14" t="s">
        <v>31</v>
      </c>
      <c r="H26" s="6">
        <v>3871</v>
      </c>
      <c r="I26" s="17">
        <f t="shared" si="1"/>
        <v>0</v>
      </c>
      <c r="J26">
        <v>3274</v>
      </c>
      <c r="K26" s="17">
        <f t="shared" si="0"/>
        <v>0</v>
      </c>
    </row>
    <row r="27" spans="1:11" ht="20" x14ac:dyDescent="0.2">
      <c r="A27">
        <v>3205</v>
      </c>
      <c r="B27" s="14" t="s">
        <v>31</v>
      </c>
      <c r="H27" s="6">
        <v>3850</v>
      </c>
      <c r="I27" s="17">
        <f t="shared" si="1"/>
        <v>0</v>
      </c>
      <c r="J27">
        <v>3205</v>
      </c>
      <c r="K27" s="17">
        <f t="shared" si="0"/>
        <v>0</v>
      </c>
    </row>
    <row r="28" spans="1:11" ht="20" x14ac:dyDescent="0.2">
      <c r="A28">
        <v>1818</v>
      </c>
      <c r="B28" s="14" t="s">
        <v>31</v>
      </c>
      <c r="H28" s="6">
        <v>4516</v>
      </c>
      <c r="I28" s="17">
        <f t="shared" si="1"/>
        <v>0</v>
      </c>
      <c r="J28">
        <v>1818</v>
      </c>
      <c r="K28" s="17">
        <f t="shared" si="0"/>
        <v>0</v>
      </c>
    </row>
    <row r="29" spans="1:11" ht="20" x14ac:dyDescent="0.2">
      <c r="A29" s="6">
        <v>4516</v>
      </c>
      <c r="B29" s="14" t="s">
        <v>26</v>
      </c>
      <c r="G29" s="6"/>
      <c r="H29" s="6">
        <v>3657</v>
      </c>
      <c r="I29" s="17">
        <f t="shared" si="1"/>
        <v>0</v>
      </c>
      <c r="J29" s="6">
        <v>4516</v>
      </c>
      <c r="K29" s="17">
        <f t="shared" si="0"/>
        <v>0</v>
      </c>
    </row>
    <row r="30" spans="1:11" ht="20" x14ac:dyDescent="0.2">
      <c r="A30" s="6">
        <v>3657</v>
      </c>
      <c r="B30" s="14" t="s">
        <v>26</v>
      </c>
      <c r="G30" s="6"/>
      <c r="H30" s="6">
        <v>2261</v>
      </c>
      <c r="I30" s="17">
        <f>IF(ISNUMBER(MATCH(H30,H$3:H$16,0)),1,0)</f>
        <v>0</v>
      </c>
      <c r="J30" s="6">
        <v>3657</v>
      </c>
      <c r="K30" s="17">
        <f t="shared" si="0"/>
        <v>0</v>
      </c>
    </row>
    <row r="31" spans="1:11" ht="20" x14ac:dyDescent="0.2">
      <c r="A31" s="6">
        <v>2261</v>
      </c>
      <c r="B31" s="14" t="s">
        <v>25</v>
      </c>
      <c r="G31" s="6"/>
      <c r="H31" s="6">
        <v>2099</v>
      </c>
      <c r="I31" s="17">
        <f t="shared" si="1"/>
        <v>0</v>
      </c>
      <c r="J31" s="6">
        <v>2261</v>
      </c>
      <c r="K31" s="17">
        <f t="shared" si="0"/>
        <v>0</v>
      </c>
    </row>
    <row r="32" spans="1:11" ht="20" x14ac:dyDescent="0.2">
      <c r="A32" s="6">
        <v>2099</v>
      </c>
      <c r="B32" s="14" t="s">
        <v>26</v>
      </c>
      <c r="G32" s="6"/>
      <c r="H32" s="6">
        <v>3625</v>
      </c>
      <c r="I32" s="17">
        <f t="shared" si="1"/>
        <v>0</v>
      </c>
      <c r="J32" s="6">
        <v>2099</v>
      </c>
      <c r="K32" s="17">
        <f t="shared" si="0"/>
        <v>0</v>
      </c>
    </row>
    <row r="33" spans="1:11" ht="20" x14ac:dyDescent="0.2">
      <c r="A33" s="6">
        <v>3625</v>
      </c>
      <c r="B33" s="14" t="s">
        <v>27</v>
      </c>
      <c r="G33" s="6"/>
      <c r="H33" s="6">
        <v>2191</v>
      </c>
      <c r="I33" s="17">
        <f t="shared" si="1"/>
        <v>0</v>
      </c>
      <c r="J33" s="6">
        <v>3625</v>
      </c>
      <c r="K33" s="17">
        <f t="shared" si="0"/>
        <v>0</v>
      </c>
    </row>
    <row r="34" spans="1:11" ht="20" x14ac:dyDescent="0.2">
      <c r="A34" s="6">
        <v>2191</v>
      </c>
      <c r="B34" s="14" t="s">
        <v>27</v>
      </c>
      <c r="G34" s="6"/>
      <c r="H34" s="6">
        <v>2597</v>
      </c>
      <c r="I34" s="17">
        <f t="shared" si="1"/>
        <v>0</v>
      </c>
      <c r="J34" s="6">
        <v>2191</v>
      </c>
      <c r="K34" s="17">
        <f t="shared" si="0"/>
        <v>0</v>
      </c>
    </row>
    <row r="35" spans="1:11" ht="20" x14ac:dyDescent="0.2">
      <c r="A35" s="7">
        <v>2167</v>
      </c>
      <c r="B35" s="14" t="s">
        <v>31</v>
      </c>
      <c r="G35" s="7"/>
      <c r="H35" s="6">
        <v>2075</v>
      </c>
      <c r="I35" s="17">
        <f t="shared" si="1"/>
        <v>0</v>
      </c>
      <c r="J35" s="7">
        <v>2167</v>
      </c>
      <c r="K35" s="17">
        <f t="shared" ref="K35:K66" si="2">IF(ISNUMBER(MATCH(J35,H$3:H$16,0)),1,0)</f>
        <v>0</v>
      </c>
    </row>
    <row r="36" spans="1:11" ht="20" x14ac:dyDescent="0.2">
      <c r="A36" s="7">
        <v>2688</v>
      </c>
      <c r="B36" s="14" t="s">
        <v>31</v>
      </c>
      <c r="G36" s="7"/>
      <c r="H36" s="6">
        <v>3075</v>
      </c>
      <c r="I36" s="17">
        <f t="shared" si="1"/>
        <v>0</v>
      </c>
      <c r="J36" s="7">
        <v>2688</v>
      </c>
      <c r="K36" s="17">
        <f t="shared" si="2"/>
        <v>0</v>
      </c>
    </row>
    <row r="37" spans="1:11" ht="20" x14ac:dyDescent="0.2">
      <c r="A37" s="7">
        <v>2332</v>
      </c>
      <c r="B37" s="14" t="s">
        <v>31</v>
      </c>
      <c r="G37" s="7"/>
      <c r="H37" s="6">
        <v>2214</v>
      </c>
      <c r="I37" s="17">
        <f t="shared" si="1"/>
        <v>0</v>
      </c>
      <c r="J37" s="7">
        <v>2332</v>
      </c>
      <c r="K37" s="17">
        <f t="shared" si="2"/>
        <v>0</v>
      </c>
    </row>
    <row r="38" spans="1:11" ht="20" x14ac:dyDescent="0.2">
      <c r="A38">
        <v>2296</v>
      </c>
      <c r="B38" s="14" t="s">
        <v>31</v>
      </c>
      <c r="H38" s="6">
        <v>1931</v>
      </c>
      <c r="I38" s="17">
        <f t="shared" si="1"/>
        <v>0</v>
      </c>
      <c r="J38">
        <v>2296</v>
      </c>
      <c r="K38" s="17">
        <f t="shared" si="2"/>
        <v>0</v>
      </c>
    </row>
    <row r="39" spans="1:11" ht="20" x14ac:dyDescent="0.2">
      <c r="A39">
        <v>3567</v>
      </c>
      <c r="B39" s="14" t="s">
        <v>31</v>
      </c>
      <c r="H39" s="6">
        <v>3916</v>
      </c>
      <c r="I39" s="17">
        <f t="shared" si="1"/>
        <v>0</v>
      </c>
      <c r="J39">
        <v>3567</v>
      </c>
      <c r="K39" s="17">
        <f t="shared" si="2"/>
        <v>0</v>
      </c>
    </row>
    <row r="40" spans="1:11" ht="20" x14ac:dyDescent="0.2">
      <c r="A40">
        <v>2269</v>
      </c>
      <c r="B40" s="14" t="s">
        <v>31</v>
      </c>
      <c r="H40" s="6">
        <v>4171</v>
      </c>
      <c r="I40" s="17">
        <f t="shared" si="1"/>
        <v>0</v>
      </c>
      <c r="J40">
        <v>2269</v>
      </c>
      <c r="K40" s="17">
        <f t="shared" si="2"/>
        <v>0</v>
      </c>
    </row>
    <row r="41" spans="1:11" ht="20" x14ac:dyDescent="0.2">
      <c r="A41">
        <v>3464</v>
      </c>
      <c r="B41" s="14" t="s">
        <v>31</v>
      </c>
      <c r="H41" s="6">
        <v>2303</v>
      </c>
      <c r="I41" s="17">
        <f>IF(ISNUMBER(MATCH(H41,H$3:H$16,0)),1,0)</f>
        <v>0</v>
      </c>
      <c r="J41">
        <v>3464</v>
      </c>
      <c r="K41" s="17">
        <f t="shared" si="2"/>
        <v>0</v>
      </c>
    </row>
    <row r="42" spans="1:11" ht="20" x14ac:dyDescent="0.2">
      <c r="A42">
        <v>2024</v>
      </c>
      <c r="B42" s="14" t="s">
        <v>31</v>
      </c>
      <c r="H42" s="6">
        <v>4435</v>
      </c>
      <c r="I42" s="17">
        <f t="shared" si="1"/>
        <v>0</v>
      </c>
      <c r="J42">
        <v>2024</v>
      </c>
      <c r="K42" s="17">
        <f t="shared" si="2"/>
        <v>1</v>
      </c>
    </row>
    <row r="43" spans="1:11" ht="20" x14ac:dyDescent="0.2">
      <c r="A43">
        <v>2640</v>
      </c>
      <c r="B43" s="14" t="s">
        <v>31</v>
      </c>
      <c r="H43" s="6">
        <v>3754</v>
      </c>
      <c r="I43" s="17">
        <f t="shared" si="1"/>
        <v>0</v>
      </c>
      <c r="J43">
        <v>2640</v>
      </c>
      <c r="K43" s="17">
        <f t="shared" si="2"/>
        <v>0</v>
      </c>
    </row>
    <row r="44" spans="1:11" ht="20" x14ac:dyDescent="0.2">
      <c r="A44">
        <v>4211</v>
      </c>
      <c r="B44" s="14" t="s">
        <v>31</v>
      </c>
      <c r="H44" s="6">
        <v>2947</v>
      </c>
      <c r="I44" s="17">
        <f t="shared" si="1"/>
        <v>0</v>
      </c>
      <c r="J44">
        <v>4211</v>
      </c>
      <c r="K44" s="17">
        <f t="shared" si="2"/>
        <v>0</v>
      </c>
    </row>
    <row r="45" spans="1:11" ht="20" x14ac:dyDescent="0.2">
      <c r="A45">
        <v>3544</v>
      </c>
      <c r="B45" s="14" t="s">
        <v>31</v>
      </c>
      <c r="H45" s="6">
        <v>4314</v>
      </c>
      <c r="I45" s="17">
        <f t="shared" si="1"/>
        <v>0</v>
      </c>
      <c r="J45">
        <v>3544</v>
      </c>
      <c r="K45" s="17">
        <f t="shared" si="2"/>
        <v>0</v>
      </c>
    </row>
    <row r="46" spans="1:11" ht="20" x14ac:dyDescent="0.2">
      <c r="A46">
        <v>2463</v>
      </c>
      <c r="B46" s="14" t="s">
        <v>31</v>
      </c>
      <c r="H46" s="6">
        <v>4427</v>
      </c>
      <c r="I46" s="17">
        <f t="shared" si="1"/>
        <v>1</v>
      </c>
      <c r="J46">
        <v>2463</v>
      </c>
      <c r="K46" s="17">
        <f t="shared" si="2"/>
        <v>0</v>
      </c>
    </row>
    <row r="47" spans="1:11" ht="20" x14ac:dyDescent="0.2">
      <c r="A47">
        <v>3977</v>
      </c>
      <c r="B47" s="14" t="s">
        <v>31</v>
      </c>
      <c r="H47" s="6">
        <v>3801</v>
      </c>
      <c r="I47" s="17">
        <f t="shared" si="1"/>
        <v>0</v>
      </c>
      <c r="J47">
        <v>3977</v>
      </c>
      <c r="K47" s="17">
        <f t="shared" si="2"/>
        <v>0</v>
      </c>
    </row>
    <row r="48" spans="1:11" ht="20" x14ac:dyDescent="0.2">
      <c r="A48">
        <v>2584</v>
      </c>
      <c r="B48" s="14" t="s">
        <v>31</v>
      </c>
      <c r="H48" s="6">
        <v>2829</v>
      </c>
      <c r="I48" s="17">
        <f t="shared" si="1"/>
        <v>0</v>
      </c>
      <c r="J48">
        <v>2584</v>
      </c>
      <c r="K48" s="17">
        <f t="shared" si="2"/>
        <v>1</v>
      </c>
    </row>
    <row r="49" spans="1:11" ht="20" x14ac:dyDescent="0.2">
      <c r="A49">
        <v>3692</v>
      </c>
      <c r="B49" s="14" t="s">
        <v>31</v>
      </c>
      <c r="H49" s="6">
        <v>2104</v>
      </c>
      <c r="I49" s="17">
        <f t="shared" si="1"/>
        <v>0</v>
      </c>
      <c r="J49">
        <v>3692</v>
      </c>
      <c r="K49" s="17">
        <f t="shared" si="2"/>
        <v>0</v>
      </c>
    </row>
    <row r="50" spans="1:11" ht="20" x14ac:dyDescent="0.2">
      <c r="A50">
        <v>3345</v>
      </c>
      <c r="B50" s="14" t="s">
        <v>31</v>
      </c>
      <c r="H50" s="6">
        <v>4083</v>
      </c>
      <c r="I50" s="17">
        <f t="shared" si="1"/>
        <v>1</v>
      </c>
      <c r="J50">
        <v>3345</v>
      </c>
      <c r="K50" s="17">
        <f t="shared" si="2"/>
        <v>0</v>
      </c>
    </row>
    <row r="51" spans="1:11" ht="20" x14ac:dyDescent="0.2">
      <c r="A51">
        <v>1971</v>
      </c>
      <c r="B51" s="14" t="s">
        <v>31</v>
      </c>
      <c r="H51" s="6">
        <v>2395</v>
      </c>
      <c r="I51" s="17">
        <f t="shared" si="1"/>
        <v>0</v>
      </c>
      <c r="J51">
        <v>1971</v>
      </c>
      <c r="K51" s="17">
        <f t="shared" si="2"/>
        <v>0</v>
      </c>
    </row>
    <row r="52" spans="1:11" ht="20" x14ac:dyDescent="0.2">
      <c r="A52">
        <v>2832</v>
      </c>
      <c r="B52" s="14" t="s">
        <v>31</v>
      </c>
      <c r="H52" s="6">
        <v>4226</v>
      </c>
      <c r="I52" s="17">
        <f t="shared" si="1"/>
        <v>0</v>
      </c>
      <c r="J52">
        <v>2832</v>
      </c>
      <c r="K52" s="17">
        <f t="shared" si="2"/>
        <v>0</v>
      </c>
    </row>
    <row r="53" spans="1:11" ht="20" x14ac:dyDescent="0.2">
      <c r="A53">
        <v>3094</v>
      </c>
      <c r="B53" s="14" t="s">
        <v>31</v>
      </c>
      <c r="H53" s="6">
        <v>2366</v>
      </c>
      <c r="I53" s="17">
        <f>IF(ISNUMBER(MATCH(H53,H$3:H$16,0)),1,0)</f>
        <v>0</v>
      </c>
      <c r="J53">
        <v>3094</v>
      </c>
      <c r="K53" s="17">
        <f t="shared" si="2"/>
        <v>0</v>
      </c>
    </row>
    <row r="54" spans="1:11" ht="20" x14ac:dyDescent="0.2">
      <c r="A54" s="7">
        <v>2711</v>
      </c>
      <c r="B54" s="14" t="s">
        <v>31</v>
      </c>
      <c r="G54" s="7"/>
      <c r="H54" s="6">
        <v>4179</v>
      </c>
      <c r="I54" s="17">
        <f t="shared" si="1"/>
        <v>0</v>
      </c>
      <c r="J54" s="7">
        <v>2711</v>
      </c>
      <c r="K54" s="17">
        <f t="shared" si="2"/>
        <v>0</v>
      </c>
    </row>
    <row r="55" spans="1:11" ht="20" x14ac:dyDescent="0.2">
      <c r="A55" s="6">
        <v>2597</v>
      </c>
      <c r="B55" s="14" t="s">
        <v>27</v>
      </c>
      <c r="G55" s="6"/>
      <c r="H55" s="6">
        <v>4019</v>
      </c>
      <c r="I55" s="17">
        <f t="shared" si="1"/>
        <v>0</v>
      </c>
      <c r="J55" s="6">
        <v>2597</v>
      </c>
      <c r="K55" s="17">
        <f t="shared" si="2"/>
        <v>0</v>
      </c>
    </row>
    <row r="56" spans="1:11" ht="20" x14ac:dyDescent="0.2">
      <c r="A56" s="6">
        <v>2075</v>
      </c>
      <c r="B56" s="14" t="s">
        <v>27</v>
      </c>
      <c r="G56" s="6"/>
      <c r="H56" s="6">
        <v>2780</v>
      </c>
      <c r="I56" s="17">
        <f t="shared" si="1"/>
        <v>0</v>
      </c>
      <c r="J56" s="6">
        <v>2075</v>
      </c>
      <c r="K56" s="17">
        <f t="shared" si="2"/>
        <v>0</v>
      </c>
    </row>
    <row r="57" spans="1:11" ht="20" x14ac:dyDescent="0.2">
      <c r="A57" s="6">
        <v>3075</v>
      </c>
      <c r="B57" s="14" t="s">
        <v>26</v>
      </c>
      <c r="G57" s="6"/>
      <c r="J57" s="6">
        <v>3075</v>
      </c>
      <c r="K57" s="17">
        <f t="shared" si="2"/>
        <v>0</v>
      </c>
    </row>
    <row r="58" spans="1:11" ht="20" x14ac:dyDescent="0.2">
      <c r="A58" s="6">
        <v>2214</v>
      </c>
      <c r="B58" s="14" t="s">
        <v>25</v>
      </c>
      <c r="G58" s="6"/>
      <c r="J58" s="6">
        <v>2214</v>
      </c>
      <c r="K58" s="17">
        <f t="shared" si="2"/>
        <v>0</v>
      </c>
    </row>
    <row r="59" spans="1:11" ht="20" x14ac:dyDescent="0.2">
      <c r="A59" s="6">
        <v>1931</v>
      </c>
      <c r="B59" s="14" t="s">
        <v>25</v>
      </c>
      <c r="G59" s="6"/>
      <c r="J59" s="6">
        <v>1931</v>
      </c>
      <c r="K59" s="17">
        <f t="shared" si="2"/>
        <v>0</v>
      </c>
    </row>
    <row r="60" spans="1:11" ht="20" x14ac:dyDescent="0.2">
      <c r="A60" s="6">
        <v>3916</v>
      </c>
      <c r="B60" s="14" t="s">
        <v>27</v>
      </c>
      <c r="G60" s="6"/>
      <c r="J60" s="6">
        <v>3916</v>
      </c>
      <c r="K60" s="17">
        <f t="shared" si="2"/>
        <v>0</v>
      </c>
    </row>
    <row r="61" spans="1:11" ht="20" x14ac:dyDescent="0.2">
      <c r="A61">
        <v>3076</v>
      </c>
      <c r="B61" s="14" t="s">
        <v>31</v>
      </c>
      <c r="J61">
        <v>3076</v>
      </c>
      <c r="K61" s="17">
        <f t="shared" si="2"/>
        <v>0</v>
      </c>
    </row>
    <row r="62" spans="1:11" ht="20" x14ac:dyDescent="0.2">
      <c r="A62">
        <v>3931</v>
      </c>
      <c r="B62" s="14" t="s">
        <v>31</v>
      </c>
      <c r="J62">
        <v>3931</v>
      </c>
      <c r="K62" s="17">
        <f t="shared" si="2"/>
        <v>0</v>
      </c>
    </row>
    <row r="63" spans="1:11" ht="20" x14ac:dyDescent="0.2">
      <c r="A63">
        <v>4258</v>
      </c>
      <c r="B63" s="14" t="s">
        <v>31</v>
      </c>
      <c r="J63">
        <v>4258</v>
      </c>
      <c r="K63" s="17">
        <f t="shared" si="2"/>
        <v>0</v>
      </c>
    </row>
    <row r="64" spans="1:11" ht="20" x14ac:dyDescent="0.2">
      <c r="A64">
        <v>3476</v>
      </c>
      <c r="B64" s="14" t="s">
        <v>31</v>
      </c>
      <c r="J64">
        <v>3476</v>
      </c>
      <c r="K64" s="17">
        <f t="shared" si="2"/>
        <v>0</v>
      </c>
    </row>
    <row r="65" spans="1:11" ht="20" x14ac:dyDescent="0.2">
      <c r="A65" s="6">
        <v>4171</v>
      </c>
      <c r="B65" s="14" t="s">
        <v>27</v>
      </c>
      <c r="G65" s="6"/>
      <c r="J65" s="6">
        <v>4171</v>
      </c>
      <c r="K65" s="17">
        <f t="shared" si="2"/>
        <v>0</v>
      </c>
    </row>
    <row r="66" spans="1:11" ht="20" x14ac:dyDescent="0.2">
      <c r="A66" s="6">
        <v>2303</v>
      </c>
      <c r="B66" s="14" t="s">
        <v>25</v>
      </c>
      <c r="G66" s="6"/>
      <c r="J66" s="6">
        <v>2303</v>
      </c>
      <c r="K66" s="17">
        <f t="shared" si="2"/>
        <v>0</v>
      </c>
    </row>
    <row r="67" spans="1:11" ht="20" x14ac:dyDescent="0.2">
      <c r="A67" s="6">
        <v>4435</v>
      </c>
      <c r="B67" s="14" t="s">
        <v>27</v>
      </c>
      <c r="G67" s="6"/>
      <c r="J67" s="6">
        <v>4435</v>
      </c>
      <c r="K67" s="17">
        <f t="shared" ref="K67:K98" si="3">IF(ISNUMBER(MATCH(J67,H$3:H$16,0)),1,0)</f>
        <v>0</v>
      </c>
    </row>
    <row r="68" spans="1:11" ht="20" x14ac:dyDescent="0.2">
      <c r="A68" s="6">
        <v>3754</v>
      </c>
      <c r="B68" s="14" t="s">
        <v>26</v>
      </c>
      <c r="G68" s="6"/>
      <c r="J68" s="6">
        <v>3754</v>
      </c>
      <c r="K68" s="17">
        <f t="shared" si="3"/>
        <v>0</v>
      </c>
    </row>
    <row r="69" spans="1:11" ht="20" x14ac:dyDescent="0.2">
      <c r="A69" s="6">
        <v>2947</v>
      </c>
      <c r="B69" s="14" t="s">
        <v>25</v>
      </c>
      <c r="G69" s="6"/>
      <c r="J69" s="6">
        <v>2947</v>
      </c>
      <c r="K69" s="17">
        <f t="shared" si="3"/>
        <v>0</v>
      </c>
    </row>
    <row r="70" spans="1:11" ht="20" x14ac:dyDescent="0.2">
      <c r="A70" s="7">
        <v>4022</v>
      </c>
      <c r="B70" s="14" t="s">
        <v>31</v>
      </c>
      <c r="G70" s="7"/>
      <c r="J70" s="7">
        <v>4022</v>
      </c>
      <c r="K70" s="17">
        <f t="shared" si="3"/>
        <v>0</v>
      </c>
    </row>
    <row r="71" spans="1:11" ht="20" x14ac:dyDescent="0.2">
      <c r="A71">
        <v>2076</v>
      </c>
      <c r="B71" s="14" t="s">
        <v>31</v>
      </c>
      <c r="J71">
        <v>2076</v>
      </c>
      <c r="K71" s="17">
        <f t="shared" si="3"/>
        <v>0</v>
      </c>
    </row>
    <row r="72" spans="1:11" ht="20" x14ac:dyDescent="0.2">
      <c r="A72">
        <v>3894</v>
      </c>
      <c r="B72" s="14" t="s">
        <v>31</v>
      </c>
      <c r="J72">
        <v>3894</v>
      </c>
      <c r="K72" s="17">
        <f t="shared" si="3"/>
        <v>0</v>
      </c>
    </row>
    <row r="73" spans="1:11" ht="20" x14ac:dyDescent="0.2">
      <c r="A73">
        <v>3123</v>
      </c>
      <c r="B73" s="14" t="s">
        <v>31</v>
      </c>
      <c r="J73">
        <v>3123</v>
      </c>
      <c r="K73" s="17">
        <f t="shared" si="3"/>
        <v>0</v>
      </c>
    </row>
    <row r="74" spans="1:11" ht="20" x14ac:dyDescent="0.2">
      <c r="A74">
        <v>3166</v>
      </c>
      <c r="B74" s="14" t="s">
        <v>31</v>
      </c>
      <c r="J74">
        <v>3166</v>
      </c>
      <c r="K74" s="17">
        <f t="shared" si="3"/>
        <v>1</v>
      </c>
    </row>
    <row r="75" spans="1:11" ht="20" x14ac:dyDescent="0.2">
      <c r="A75">
        <v>2180</v>
      </c>
      <c r="B75" s="14" t="s">
        <v>31</v>
      </c>
      <c r="J75">
        <v>2180</v>
      </c>
      <c r="K75" s="17">
        <f t="shared" si="3"/>
        <v>1</v>
      </c>
    </row>
    <row r="76" spans="1:11" ht="20" x14ac:dyDescent="0.2">
      <c r="A76">
        <v>3786</v>
      </c>
      <c r="B76" s="14" t="s">
        <v>31</v>
      </c>
      <c r="J76">
        <v>3786</v>
      </c>
      <c r="K76" s="17">
        <f t="shared" si="3"/>
        <v>0</v>
      </c>
    </row>
    <row r="77" spans="1:11" ht="20" x14ac:dyDescent="0.2">
      <c r="A77">
        <v>2821</v>
      </c>
      <c r="B77" s="14" t="s">
        <v>31</v>
      </c>
      <c r="J77">
        <v>2821</v>
      </c>
      <c r="K77" s="17">
        <f t="shared" si="3"/>
        <v>0</v>
      </c>
    </row>
    <row r="78" spans="1:11" ht="20" x14ac:dyDescent="0.2">
      <c r="A78">
        <v>4340</v>
      </c>
      <c r="B78" s="14" t="s">
        <v>31</v>
      </c>
      <c r="J78">
        <v>4340</v>
      </c>
      <c r="K78" s="17">
        <f t="shared" si="3"/>
        <v>0</v>
      </c>
    </row>
    <row r="79" spans="1:11" ht="20" x14ac:dyDescent="0.2">
      <c r="A79">
        <v>3572</v>
      </c>
      <c r="B79" s="14" t="s">
        <v>31</v>
      </c>
      <c r="J79">
        <v>3572</v>
      </c>
      <c r="K79" s="17">
        <f t="shared" si="3"/>
        <v>0</v>
      </c>
    </row>
    <row r="80" spans="1:11" ht="20" x14ac:dyDescent="0.2">
      <c r="A80">
        <v>2216</v>
      </c>
      <c r="B80" s="14" t="s">
        <v>31</v>
      </c>
      <c r="J80">
        <v>2216</v>
      </c>
      <c r="K80" s="17">
        <f t="shared" si="3"/>
        <v>0</v>
      </c>
    </row>
    <row r="81" spans="1:11" ht="20" x14ac:dyDescent="0.2">
      <c r="A81">
        <v>4464</v>
      </c>
      <c r="B81" s="14" t="s">
        <v>31</v>
      </c>
      <c r="J81">
        <v>4464</v>
      </c>
      <c r="K81" s="17">
        <f t="shared" si="3"/>
        <v>0</v>
      </c>
    </row>
    <row r="82" spans="1:11" ht="20" x14ac:dyDescent="0.2">
      <c r="A82">
        <v>3198</v>
      </c>
      <c r="B82" s="14" t="s">
        <v>31</v>
      </c>
      <c r="J82">
        <v>3198</v>
      </c>
      <c r="K82" s="17">
        <f t="shared" si="3"/>
        <v>0</v>
      </c>
    </row>
    <row r="83" spans="1:11" ht="20" x14ac:dyDescent="0.2">
      <c r="A83">
        <v>2345</v>
      </c>
      <c r="B83" s="14" t="s">
        <v>31</v>
      </c>
      <c r="J83">
        <v>2345</v>
      </c>
      <c r="K83" s="17">
        <f t="shared" si="3"/>
        <v>0</v>
      </c>
    </row>
    <row r="84" spans="1:11" ht="20" x14ac:dyDescent="0.2">
      <c r="A84">
        <v>4357</v>
      </c>
      <c r="B84" s="14" t="s">
        <v>31</v>
      </c>
      <c r="J84">
        <v>4357</v>
      </c>
      <c r="K84" s="17">
        <f t="shared" si="3"/>
        <v>0</v>
      </c>
    </row>
    <row r="85" spans="1:11" ht="20" x14ac:dyDescent="0.2">
      <c r="A85">
        <v>4346</v>
      </c>
      <c r="B85" s="14" t="s">
        <v>31</v>
      </c>
      <c r="J85">
        <v>4346</v>
      </c>
      <c r="K85" s="17">
        <f t="shared" si="3"/>
        <v>0</v>
      </c>
    </row>
    <row r="86" spans="1:11" ht="20" x14ac:dyDescent="0.2">
      <c r="A86">
        <v>2458</v>
      </c>
      <c r="B86" s="14" t="s">
        <v>31</v>
      </c>
      <c r="J86">
        <v>2458</v>
      </c>
      <c r="K86" s="17">
        <f t="shared" si="3"/>
        <v>0</v>
      </c>
    </row>
    <row r="87" spans="1:11" ht="20" x14ac:dyDescent="0.2">
      <c r="A87">
        <v>3179</v>
      </c>
      <c r="B87" s="14" t="s">
        <v>31</v>
      </c>
      <c r="J87">
        <v>3179</v>
      </c>
      <c r="K87" s="17">
        <f t="shared" si="3"/>
        <v>0</v>
      </c>
    </row>
    <row r="88" spans="1:11" ht="20" x14ac:dyDescent="0.2">
      <c r="A88">
        <v>2586</v>
      </c>
      <c r="B88" s="14" t="s">
        <v>31</v>
      </c>
      <c r="J88">
        <v>2586</v>
      </c>
      <c r="K88" s="17">
        <f t="shared" si="3"/>
        <v>1</v>
      </c>
    </row>
    <row r="89" spans="1:11" ht="20" x14ac:dyDescent="0.2">
      <c r="A89">
        <v>4325</v>
      </c>
      <c r="B89" s="14" t="s">
        <v>31</v>
      </c>
      <c r="J89">
        <v>4325</v>
      </c>
      <c r="K89" s="17">
        <f t="shared" si="3"/>
        <v>0</v>
      </c>
    </row>
    <row r="90" spans="1:11" ht="20" x14ac:dyDescent="0.2">
      <c r="A90">
        <v>4024</v>
      </c>
      <c r="B90" s="14" t="s">
        <v>31</v>
      </c>
      <c r="J90">
        <v>4024</v>
      </c>
      <c r="K90" s="17">
        <f t="shared" si="3"/>
        <v>0</v>
      </c>
    </row>
    <row r="91" spans="1:11" ht="20" x14ac:dyDescent="0.2">
      <c r="A91">
        <v>4315</v>
      </c>
      <c r="B91" s="14" t="s">
        <v>31</v>
      </c>
      <c r="J91">
        <v>4315</v>
      </c>
      <c r="K91" s="17">
        <f t="shared" si="3"/>
        <v>1</v>
      </c>
    </row>
    <row r="92" spans="1:11" ht="20" x14ac:dyDescent="0.2">
      <c r="A92" s="6">
        <v>4314</v>
      </c>
      <c r="B92" s="14" t="s">
        <v>26</v>
      </c>
      <c r="G92" s="6"/>
      <c r="J92" s="6">
        <v>4314</v>
      </c>
      <c r="K92" s="17">
        <f t="shared" si="3"/>
        <v>0</v>
      </c>
    </row>
    <row r="93" spans="1:11" ht="20" x14ac:dyDescent="0.2">
      <c r="A93" s="6">
        <v>4427</v>
      </c>
      <c r="B93" s="14" t="s">
        <v>25</v>
      </c>
      <c r="G93" s="6"/>
      <c r="J93" s="6">
        <v>4427</v>
      </c>
      <c r="K93" s="17">
        <f t="shared" si="3"/>
        <v>1</v>
      </c>
    </row>
    <row r="94" spans="1:11" ht="20" x14ac:dyDescent="0.2">
      <c r="A94" s="6">
        <v>3801</v>
      </c>
      <c r="B94" s="14" t="s">
        <v>26</v>
      </c>
      <c r="G94" s="6"/>
      <c r="J94" s="6">
        <v>3801</v>
      </c>
      <c r="K94" s="17">
        <f t="shared" si="3"/>
        <v>0</v>
      </c>
    </row>
    <row r="95" spans="1:11" ht="20" x14ac:dyDescent="0.2">
      <c r="A95" s="6">
        <v>2829</v>
      </c>
      <c r="B95" s="14" t="s">
        <v>25</v>
      </c>
      <c r="G95" s="6"/>
      <c r="J95" s="6">
        <v>2829</v>
      </c>
      <c r="K95" s="17">
        <f t="shared" si="3"/>
        <v>0</v>
      </c>
    </row>
    <row r="96" spans="1:11" ht="20" x14ac:dyDescent="0.2">
      <c r="A96" s="6">
        <v>2104</v>
      </c>
      <c r="B96" s="14" t="s">
        <v>25</v>
      </c>
      <c r="G96" s="6"/>
      <c r="J96" s="6">
        <v>2104</v>
      </c>
      <c r="K96" s="17">
        <f t="shared" si="3"/>
        <v>0</v>
      </c>
    </row>
    <row r="97" spans="1:11" ht="20" x14ac:dyDescent="0.2">
      <c r="A97">
        <v>4115</v>
      </c>
      <c r="B97" s="14" t="s">
        <v>31</v>
      </c>
      <c r="J97">
        <v>4115</v>
      </c>
      <c r="K97" s="17">
        <f t="shared" si="3"/>
        <v>0</v>
      </c>
    </row>
    <row r="98" spans="1:11" ht="20" x14ac:dyDescent="0.2">
      <c r="A98">
        <v>4444</v>
      </c>
      <c r="B98" s="14" t="s">
        <v>31</v>
      </c>
      <c r="J98">
        <v>4444</v>
      </c>
      <c r="K98" s="17">
        <f t="shared" si="3"/>
        <v>0</v>
      </c>
    </row>
    <row r="99" spans="1:11" ht="20" x14ac:dyDescent="0.2">
      <c r="A99">
        <v>1910</v>
      </c>
      <c r="B99" s="14" t="s">
        <v>31</v>
      </c>
      <c r="J99">
        <v>1910</v>
      </c>
      <c r="K99" s="17">
        <f t="shared" ref="K99:K127" si="4">IF(ISNUMBER(MATCH(J99,H$3:H$16,0)),1,0)</f>
        <v>0</v>
      </c>
    </row>
    <row r="100" spans="1:11" ht="20" x14ac:dyDescent="0.2">
      <c r="A100">
        <v>4163</v>
      </c>
      <c r="B100" s="14" t="s">
        <v>31</v>
      </c>
      <c r="J100">
        <v>4163</v>
      </c>
      <c r="K100" s="17">
        <f t="shared" si="4"/>
        <v>0</v>
      </c>
    </row>
    <row r="101" spans="1:11" ht="20" x14ac:dyDescent="0.2">
      <c r="A101">
        <v>2650</v>
      </c>
      <c r="B101" s="14" t="s">
        <v>31</v>
      </c>
      <c r="J101">
        <v>2650</v>
      </c>
      <c r="K101" s="17">
        <f t="shared" si="4"/>
        <v>0</v>
      </c>
    </row>
    <row r="102" spans="1:11" ht="20" x14ac:dyDescent="0.2">
      <c r="A102">
        <v>3366</v>
      </c>
      <c r="B102" s="14" t="s">
        <v>31</v>
      </c>
      <c r="J102">
        <v>3366</v>
      </c>
      <c r="K102" s="17">
        <f t="shared" si="4"/>
        <v>0</v>
      </c>
    </row>
    <row r="103" spans="1:11" ht="20" x14ac:dyDescent="0.2">
      <c r="A103">
        <v>2183</v>
      </c>
      <c r="B103" s="14" t="s">
        <v>31</v>
      </c>
      <c r="J103">
        <v>2183</v>
      </c>
      <c r="K103" s="17">
        <f t="shared" si="4"/>
        <v>0</v>
      </c>
    </row>
    <row r="104" spans="1:11" ht="20" x14ac:dyDescent="0.2">
      <c r="A104">
        <v>2177</v>
      </c>
      <c r="B104" s="14" t="s">
        <v>31</v>
      </c>
      <c r="J104">
        <v>2177</v>
      </c>
      <c r="K104" s="17">
        <f t="shared" si="4"/>
        <v>0</v>
      </c>
    </row>
    <row r="105" spans="1:11" ht="20" x14ac:dyDescent="0.2">
      <c r="A105">
        <v>1810</v>
      </c>
      <c r="B105" s="14" t="s">
        <v>31</v>
      </c>
      <c r="J105">
        <v>1810</v>
      </c>
      <c r="K105" s="17">
        <f t="shared" si="4"/>
        <v>0</v>
      </c>
    </row>
    <row r="106" spans="1:11" ht="20" x14ac:dyDescent="0.2">
      <c r="A106">
        <v>3070</v>
      </c>
      <c r="B106" s="14" t="s">
        <v>31</v>
      </c>
      <c r="J106">
        <v>3070</v>
      </c>
      <c r="K106" s="17">
        <f t="shared" si="4"/>
        <v>1</v>
      </c>
    </row>
    <row r="107" spans="1:11" ht="20" x14ac:dyDescent="0.2">
      <c r="A107">
        <v>3673</v>
      </c>
      <c r="B107" s="14" t="s">
        <v>31</v>
      </c>
      <c r="J107">
        <v>3673</v>
      </c>
      <c r="K107" s="17">
        <f t="shared" si="4"/>
        <v>0</v>
      </c>
    </row>
    <row r="108" spans="1:11" ht="20" x14ac:dyDescent="0.2">
      <c r="A108" s="6">
        <v>4083</v>
      </c>
      <c r="B108" s="14" t="s">
        <v>25</v>
      </c>
      <c r="G108" s="6"/>
      <c r="J108" s="6">
        <v>4083</v>
      </c>
      <c r="K108" s="17">
        <f t="shared" si="4"/>
        <v>1</v>
      </c>
    </row>
    <row r="109" spans="1:11" ht="20" x14ac:dyDescent="0.2">
      <c r="A109" s="6">
        <v>2395</v>
      </c>
      <c r="B109" s="14" t="s">
        <v>27</v>
      </c>
      <c r="G109" s="6"/>
      <c r="J109" s="6">
        <v>2395</v>
      </c>
      <c r="K109" s="17">
        <f t="shared" si="4"/>
        <v>0</v>
      </c>
    </row>
    <row r="110" spans="1:11" ht="20" x14ac:dyDescent="0.2">
      <c r="A110" s="6">
        <v>4226</v>
      </c>
      <c r="B110" s="14" t="s">
        <v>26</v>
      </c>
      <c r="G110" s="6"/>
      <c r="J110" s="6">
        <v>4226</v>
      </c>
      <c r="K110" s="17">
        <f t="shared" si="4"/>
        <v>0</v>
      </c>
    </row>
    <row r="111" spans="1:11" ht="20" x14ac:dyDescent="0.2">
      <c r="A111" s="6">
        <v>2366</v>
      </c>
      <c r="B111" s="14" t="s">
        <v>25</v>
      </c>
      <c r="G111" s="6"/>
      <c r="J111" s="6">
        <v>2366</v>
      </c>
      <c r="K111" s="17">
        <f t="shared" si="4"/>
        <v>0</v>
      </c>
    </row>
    <row r="112" spans="1:11" ht="20" x14ac:dyDescent="0.2">
      <c r="A112" s="6">
        <v>4179</v>
      </c>
      <c r="B112" s="14" t="s">
        <v>25</v>
      </c>
      <c r="G112" s="6"/>
      <c r="J112" s="6">
        <v>4179</v>
      </c>
      <c r="K112" s="17">
        <f t="shared" si="4"/>
        <v>0</v>
      </c>
    </row>
    <row r="113" spans="1:11" ht="20" x14ac:dyDescent="0.2">
      <c r="A113" s="6">
        <v>4019</v>
      </c>
      <c r="B113" s="14" t="s">
        <v>26</v>
      </c>
      <c r="G113" s="6"/>
      <c r="J113" s="6">
        <v>4019</v>
      </c>
      <c r="K113" s="17">
        <f t="shared" si="4"/>
        <v>0</v>
      </c>
    </row>
    <row r="114" spans="1:11" ht="20" x14ac:dyDescent="0.2">
      <c r="A114" s="6">
        <v>2780</v>
      </c>
      <c r="B114" s="14" t="s">
        <v>27</v>
      </c>
      <c r="G114" s="6"/>
      <c r="J114" s="6">
        <v>2780</v>
      </c>
      <c r="K114" s="17">
        <f t="shared" si="4"/>
        <v>0</v>
      </c>
    </row>
    <row r="115" spans="1:11" ht="20" x14ac:dyDescent="0.2">
      <c r="A115">
        <v>4218</v>
      </c>
      <c r="B115" s="14" t="s">
        <v>31</v>
      </c>
      <c r="J115">
        <v>4218</v>
      </c>
      <c r="K115" s="17">
        <f t="shared" si="4"/>
        <v>0</v>
      </c>
    </row>
    <row r="116" spans="1:11" ht="20" x14ac:dyDescent="0.2">
      <c r="A116">
        <v>2206</v>
      </c>
      <c r="B116" s="14" t="s">
        <v>31</v>
      </c>
      <c r="J116">
        <v>2206</v>
      </c>
      <c r="K116" s="17">
        <f t="shared" si="4"/>
        <v>0</v>
      </c>
    </row>
    <row r="117" spans="1:11" ht="20" x14ac:dyDescent="0.2">
      <c r="A117">
        <v>3658</v>
      </c>
      <c r="B117" s="14" t="s">
        <v>31</v>
      </c>
      <c r="J117">
        <v>3658</v>
      </c>
      <c r="K117" s="17">
        <f t="shared" si="4"/>
        <v>0</v>
      </c>
    </row>
    <row r="118" spans="1:11" ht="20" x14ac:dyDescent="0.2">
      <c r="A118">
        <v>3132</v>
      </c>
      <c r="B118" s="14" t="s">
        <v>31</v>
      </c>
      <c r="J118">
        <v>3132</v>
      </c>
      <c r="K118" s="17">
        <f t="shared" si="4"/>
        <v>0</v>
      </c>
    </row>
    <row r="119" spans="1:11" ht="20" x14ac:dyDescent="0.2">
      <c r="A119">
        <v>4339</v>
      </c>
      <c r="B119" s="14" t="s">
        <v>31</v>
      </c>
      <c r="J119">
        <v>4339</v>
      </c>
      <c r="K119" s="17">
        <f t="shared" si="4"/>
        <v>0</v>
      </c>
    </row>
    <row r="120" spans="1:11" ht="20" x14ac:dyDescent="0.2">
      <c r="A120">
        <v>2461</v>
      </c>
      <c r="B120" s="14" t="s">
        <v>31</v>
      </c>
      <c r="J120">
        <v>2461</v>
      </c>
      <c r="K120" s="17">
        <f t="shared" si="4"/>
        <v>0</v>
      </c>
    </row>
    <row r="121" spans="1:11" ht="20" x14ac:dyDescent="0.2">
      <c r="A121">
        <v>4272</v>
      </c>
      <c r="B121" s="14" t="s">
        <v>31</v>
      </c>
      <c r="J121">
        <v>4272</v>
      </c>
      <c r="K121" s="17">
        <f t="shared" si="4"/>
        <v>0</v>
      </c>
    </row>
    <row r="122" spans="1:11" ht="20" x14ac:dyDescent="0.2">
      <c r="A122">
        <v>2599</v>
      </c>
      <c r="B122" s="14" t="s">
        <v>31</v>
      </c>
      <c r="J122">
        <v>2599</v>
      </c>
      <c r="K122" s="17">
        <f t="shared" si="4"/>
        <v>0</v>
      </c>
    </row>
    <row r="123" spans="1:11" ht="20" x14ac:dyDescent="0.2">
      <c r="A123">
        <v>3162</v>
      </c>
      <c r="B123" s="14" t="s">
        <v>31</v>
      </c>
      <c r="J123">
        <v>3162</v>
      </c>
      <c r="K123" s="17">
        <f t="shared" si="4"/>
        <v>0</v>
      </c>
    </row>
    <row r="124" spans="1:11" ht="20" x14ac:dyDescent="0.2">
      <c r="A124">
        <v>2629</v>
      </c>
      <c r="B124" s="14" t="s">
        <v>31</v>
      </c>
      <c r="J124">
        <v>2629</v>
      </c>
      <c r="K124" s="17">
        <f t="shared" si="4"/>
        <v>0</v>
      </c>
    </row>
    <row r="125" spans="1:11" ht="20" x14ac:dyDescent="0.2">
      <c r="A125">
        <v>3696</v>
      </c>
      <c r="B125" s="14" t="s">
        <v>31</v>
      </c>
      <c r="J125">
        <v>3696</v>
      </c>
      <c r="K125" s="17">
        <f t="shared" si="4"/>
        <v>0</v>
      </c>
    </row>
    <row r="126" spans="1:11" ht="20" x14ac:dyDescent="0.2">
      <c r="A126">
        <v>2444</v>
      </c>
      <c r="B126" s="14" t="s">
        <v>31</v>
      </c>
      <c r="J126">
        <v>2444</v>
      </c>
      <c r="K126" s="17">
        <f t="shared" si="4"/>
        <v>0</v>
      </c>
    </row>
    <row r="127" spans="1:11" ht="20" x14ac:dyDescent="0.2">
      <c r="A127">
        <v>4428</v>
      </c>
      <c r="B127" s="14" t="s">
        <v>31</v>
      </c>
      <c r="J127">
        <v>4428</v>
      </c>
      <c r="K127" s="17">
        <f t="shared" si="4"/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5" customWidth="1"/>
    <col min="2" max="2" width="54.5" customWidth="1"/>
  </cols>
  <sheetData>
    <row r="1" spans="1:2" x14ac:dyDescent="0.2">
      <c r="A1" t="s">
        <v>5</v>
      </c>
      <c r="B1" t="s">
        <v>6</v>
      </c>
    </row>
    <row r="2" spans="1:2" x14ac:dyDescent="0.2">
      <c r="A2">
        <v>1</v>
      </c>
      <c r="B2" t="s">
        <v>7</v>
      </c>
    </row>
    <row r="3" spans="1:2" x14ac:dyDescent="0.2">
      <c r="A3">
        <v>2</v>
      </c>
      <c r="B3" t="s">
        <v>8</v>
      </c>
    </row>
    <row r="4" spans="1:2" x14ac:dyDescent="0.2">
      <c r="A4">
        <v>3</v>
      </c>
      <c r="B4" t="s">
        <v>9</v>
      </c>
    </row>
    <row r="5" spans="1:2" x14ac:dyDescent="0.2">
      <c r="A5">
        <v>4</v>
      </c>
      <c r="B5" t="s">
        <v>10</v>
      </c>
    </row>
    <row r="6" spans="1:2" x14ac:dyDescent="0.2">
      <c r="A6">
        <v>5</v>
      </c>
      <c r="B6" t="s">
        <v>11</v>
      </c>
    </row>
    <row r="7" spans="1:2" x14ac:dyDescent="0.2">
      <c r="A7">
        <v>6</v>
      </c>
      <c r="B7" t="s">
        <v>12</v>
      </c>
    </row>
    <row r="8" spans="1:2" x14ac:dyDescent="0.2">
      <c r="A8">
        <v>7</v>
      </c>
      <c r="B8" t="s">
        <v>13</v>
      </c>
    </row>
    <row r="9" spans="1:2" x14ac:dyDescent="0.2">
      <c r="A9">
        <v>8</v>
      </c>
      <c r="B9" t="s">
        <v>14</v>
      </c>
    </row>
    <row r="10" spans="1:2" x14ac:dyDescent="0.2">
      <c r="A10">
        <v>9</v>
      </c>
      <c r="B10" t="s">
        <v>15</v>
      </c>
    </row>
    <row r="11" spans="1:2" x14ac:dyDescent="0.2">
      <c r="A11">
        <v>10</v>
      </c>
      <c r="B11" t="s">
        <v>16</v>
      </c>
    </row>
    <row r="12" spans="1:2" x14ac:dyDescent="0.2">
      <c r="A12">
        <v>11</v>
      </c>
      <c r="B12" t="s">
        <v>17</v>
      </c>
    </row>
    <row r="13" spans="1:2" x14ac:dyDescent="0.2">
      <c r="A13">
        <v>12</v>
      </c>
      <c r="B13" t="s">
        <v>18</v>
      </c>
    </row>
    <row r="14" spans="1:2" x14ac:dyDescent="0.2">
      <c r="A14">
        <v>13</v>
      </c>
      <c r="B14" t="s">
        <v>19</v>
      </c>
    </row>
    <row r="15" spans="1:2" x14ac:dyDescent="0.2">
      <c r="A15">
        <v>14</v>
      </c>
      <c r="B15" t="s">
        <v>20</v>
      </c>
    </row>
    <row r="16" spans="1:2" x14ac:dyDescent="0.2">
      <c r="A16">
        <v>15</v>
      </c>
      <c r="B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strata_sample_05_30_2018</vt:lpstr>
      <vt:lpstr>Sheet2</vt:lpstr>
      <vt:lpstr>Sheet1</vt:lpstr>
      <vt:lpstr>strata_names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Jonathan</dc:creator>
  <cp:lastModifiedBy>CATHERINE D. KUHN</cp:lastModifiedBy>
  <dcterms:created xsi:type="dcterms:W3CDTF">2018-05-30T15:48:17Z</dcterms:created>
  <dcterms:modified xsi:type="dcterms:W3CDTF">2018-07-24T22:02:11Z</dcterms:modified>
</cp:coreProperties>
</file>