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dommaty_c_northeastern_edu/Documents/"/>
    </mc:Choice>
  </mc:AlternateContent>
  <xr:revisionPtr revIDLastSave="0" documentId="8_{A69A71D0-18ED-654B-A697-F4FF30B9A7F5}" xr6:coauthVersionLast="47" xr6:coauthVersionMax="47" xr10:uidLastSave="{00000000-0000-0000-0000-000000000000}"/>
  <bookViews>
    <workbookView xWindow="0" yWindow="500" windowWidth="28800" windowHeight="16360" xr2:uid="{D928151A-4F16-455A-A41A-5AE3729E6D5D}"/>
  </bookViews>
  <sheets>
    <sheet name="Sheet1" sheetId="1" r:id="rId1"/>
  </sheets>
  <definedNames>
    <definedName name="_xlchart.v1.0" hidden="1">Sheet1!$AA$10</definedName>
    <definedName name="_xlchart.v1.1" hidden="1">Sheet1!$AA$11</definedName>
    <definedName name="_xlchart.v1.10" hidden="1">Sheet1!$AB$19:$AR$19</definedName>
    <definedName name="_xlchart.v1.100" hidden="1">Sheet1!$AG$4:$AG$24</definedName>
    <definedName name="_xlchart.v1.101" hidden="1">Sheet1!$AH$4:$AH$24</definedName>
    <definedName name="_xlchart.v1.102" hidden="1">Sheet1!$AI$4:$AI$24</definedName>
    <definedName name="_xlchart.v1.103" hidden="1">Sheet1!$AJ$4:$AJ$24</definedName>
    <definedName name="_xlchart.v1.104" hidden="1">Sheet1!$AK$4:$AK$24</definedName>
    <definedName name="_xlchart.v1.105" hidden="1">Sheet1!$AL$4:$AL$24</definedName>
    <definedName name="_xlchart.v1.106" hidden="1">Sheet1!$AM$4:$AM$24</definedName>
    <definedName name="_xlchart.v1.107" hidden="1">Sheet1!$AN$4:$AN$24</definedName>
    <definedName name="_xlchart.v1.108" hidden="1">Sheet1!$AO$4:$AO$24</definedName>
    <definedName name="_xlchart.v1.109" hidden="1">Sheet1!$AP$4:$AP$24</definedName>
    <definedName name="_xlchart.v1.11" hidden="1">Sheet1!$AB$20:$AR$20</definedName>
    <definedName name="_xlchart.v1.110" hidden="1">Sheet1!$AQ$4:$AQ$24</definedName>
    <definedName name="_xlchart.v1.111" hidden="1">Sheet1!$AR$4:$AR$24</definedName>
    <definedName name="_xlchart.v1.112" hidden="1">Sheet1!$AA$4:$AA$24</definedName>
    <definedName name="_xlchart.v1.113" hidden="1">Sheet1!$AB$3:$AR$3</definedName>
    <definedName name="_xlchart.v1.114" hidden="1">Sheet1!$AB$4:$AB$24</definedName>
    <definedName name="_xlchart.v1.115" hidden="1">Sheet1!$AC$4:$AC$24</definedName>
    <definedName name="_xlchart.v1.116" hidden="1">Sheet1!$AD$4:$AD$24</definedName>
    <definedName name="_xlchart.v1.117" hidden="1">Sheet1!$AE$4:$AE$24</definedName>
    <definedName name="_xlchart.v1.118" hidden="1">Sheet1!$AF$4:$AF$24</definedName>
    <definedName name="_xlchart.v1.119" hidden="1">Sheet1!$AG$4:$AG$24</definedName>
    <definedName name="_xlchart.v1.12" hidden="1">Sheet1!$AB$21:$AR$21</definedName>
    <definedName name="_xlchart.v1.120" hidden="1">Sheet1!$AH$4:$AH$24</definedName>
    <definedName name="_xlchart.v1.121" hidden="1">Sheet1!$AI$4:$AI$24</definedName>
    <definedName name="_xlchart.v1.122" hidden="1">Sheet1!$AJ$4:$AJ$24</definedName>
    <definedName name="_xlchart.v1.123" hidden="1">Sheet1!$AK$4:$AK$24</definedName>
    <definedName name="_xlchart.v1.124" hidden="1">Sheet1!$AL$4:$AL$24</definedName>
    <definedName name="_xlchart.v1.125" hidden="1">Sheet1!$AM$4:$AM$24</definedName>
    <definedName name="_xlchart.v1.126" hidden="1">Sheet1!$AN$4:$AN$24</definedName>
    <definedName name="_xlchart.v1.127" hidden="1">Sheet1!$AO$4:$AO$24</definedName>
    <definedName name="_xlchart.v1.128" hidden="1">Sheet1!$AP$4:$AP$24</definedName>
    <definedName name="_xlchart.v1.129" hidden="1">Sheet1!$AQ$4:$AQ$24</definedName>
    <definedName name="_xlchart.v1.13" hidden="1">Sheet1!$AB$22:$AR$22</definedName>
    <definedName name="_xlchart.v1.130" hidden="1">Sheet1!$AR$4:$AR$24</definedName>
    <definedName name="_xlchart.v1.131" hidden="1">Sheet1!$AA$10</definedName>
    <definedName name="_xlchart.v1.132" hidden="1">Sheet1!$AA$11</definedName>
    <definedName name="_xlchart.v1.133" hidden="1">Sheet1!$AA$19</definedName>
    <definedName name="_xlchart.v1.134" hidden="1">Sheet1!$AA$20</definedName>
    <definedName name="_xlchart.v1.135" hidden="1">Sheet1!$AA$21</definedName>
    <definedName name="_xlchart.v1.136" hidden="1">Sheet1!$AA$22</definedName>
    <definedName name="_xlchart.v1.137" hidden="1">Sheet1!$AA$4</definedName>
    <definedName name="_xlchart.v1.138" hidden="1">Sheet1!$AA$5</definedName>
    <definedName name="_xlchart.v1.139" hidden="1">Sheet1!$AB$10:$AR$10</definedName>
    <definedName name="_xlchart.v1.14" hidden="1">Sheet1!$AB$3:$AR$3</definedName>
    <definedName name="_xlchart.v1.140" hidden="1">Sheet1!$AB$11:$AR$11</definedName>
    <definedName name="_xlchart.v1.141" hidden="1">Sheet1!$AB$19:$AR$19</definedName>
    <definedName name="_xlchart.v1.142" hidden="1">Sheet1!$AB$20:$AR$20</definedName>
    <definedName name="_xlchart.v1.143" hidden="1">Sheet1!$AB$21:$AR$21</definedName>
    <definedName name="_xlchart.v1.144" hidden="1">Sheet1!$AB$22:$AR$22</definedName>
    <definedName name="_xlchart.v1.145" hidden="1">Sheet1!$AB$3:$AR$3</definedName>
    <definedName name="_xlchart.v1.146" hidden="1">Sheet1!$AB$4:$AR$4</definedName>
    <definedName name="_xlchart.v1.147" hidden="1">Sheet1!$AB$5:$AR$5</definedName>
    <definedName name="_xlchart.v1.148" hidden="1">Sheet1!$AA$10</definedName>
    <definedName name="_xlchart.v1.149" hidden="1">Sheet1!$AA$11</definedName>
    <definedName name="_xlchart.v1.15" hidden="1">Sheet1!$AB$4:$AR$4</definedName>
    <definedName name="_xlchart.v1.150" hidden="1">Sheet1!$AA$19</definedName>
    <definedName name="_xlchart.v1.151" hidden="1">Sheet1!$AA$20</definedName>
    <definedName name="_xlchart.v1.152" hidden="1">Sheet1!$AA$21</definedName>
    <definedName name="_xlchart.v1.153" hidden="1">Sheet1!$AA$22</definedName>
    <definedName name="_xlchart.v1.154" hidden="1">Sheet1!$AA$4</definedName>
    <definedName name="_xlchart.v1.155" hidden="1">Sheet1!$AA$5</definedName>
    <definedName name="_xlchart.v1.156" hidden="1">Sheet1!$AB$10:$AR$10</definedName>
    <definedName name="_xlchart.v1.157" hidden="1">Sheet1!$AB$11:$AR$11</definedName>
    <definedName name="_xlchart.v1.158" hidden="1">Sheet1!$AB$19:$AR$19</definedName>
    <definedName name="_xlchart.v1.159" hidden="1">Sheet1!$AB$20:$AR$20</definedName>
    <definedName name="_xlchart.v1.16" hidden="1">Sheet1!$AB$5:$AR$5</definedName>
    <definedName name="_xlchart.v1.160" hidden="1">Sheet1!$AB$21:$AR$21</definedName>
    <definedName name="_xlchart.v1.161" hidden="1">Sheet1!$AB$22:$AR$22</definedName>
    <definedName name="_xlchart.v1.162" hidden="1">Sheet1!$AB$3:$AR$3</definedName>
    <definedName name="_xlchart.v1.163" hidden="1">Sheet1!$AB$4:$AR$4</definedName>
    <definedName name="_xlchart.v1.164" hidden="1">Sheet1!$AB$5:$AR$5</definedName>
    <definedName name="_xlchart.v1.17" hidden="1">Sheet1!$AA$4:$AA$24</definedName>
    <definedName name="_xlchart.v1.18" hidden="1">Sheet1!$AB$3:$AR$3</definedName>
    <definedName name="_xlchart.v1.19" hidden="1">Sheet1!$AB$4:$AB$24</definedName>
    <definedName name="_xlchart.v1.2" hidden="1">Sheet1!$AA$19</definedName>
    <definedName name="_xlchart.v1.20" hidden="1">Sheet1!$AC$4:$AC$24</definedName>
    <definedName name="_xlchart.v1.21" hidden="1">Sheet1!$AD$4:$AD$24</definedName>
    <definedName name="_xlchart.v1.22" hidden="1">Sheet1!$AE$4:$AE$24</definedName>
    <definedName name="_xlchart.v1.23" hidden="1">Sheet1!$AF$4:$AF$24</definedName>
    <definedName name="_xlchart.v1.24" hidden="1">Sheet1!$AG$4:$AG$24</definedName>
    <definedName name="_xlchart.v1.25" hidden="1">Sheet1!$AH$4:$AH$24</definedName>
    <definedName name="_xlchart.v1.26" hidden="1">Sheet1!$AI$4:$AI$24</definedName>
    <definedName name="_xlchart.v1.27" hidden="1">Sheet1!$AJ$4:$AJ$24</definedName>
    <definedName name="_xlchart.v1.28" hidden="1">Sheet1!$AK$4:$AK$24</definedName>
    <definedName name="_xlchart.v1.29" hidden="1">Sheet1!$AL$4:$AL$24</definedName>
    <definedName name="_xlchart.v1.3" hidden="1">Sheet1!$AA$20</definedName>
    <definedName name="_xlchart.v1.30" hidden="1">Sheet1!$AM$4:$AM$24</definedName>
    <definedName name="_xlchart.v1.31" hidden="1">Sheet1!$AN$4:$AN$24</definedName>
    <definedName name="_xlchart.v1.32" hidden="1">Sheet1!$AO$4:$AO$24</definedName>
    <definedName name="_xlchart.v1.33" hidden="1">Sheet1!$AP$4:$AP$24</definedName>
    <definedName name="_xlchart.v1.34" hidden="1">Sheet1!$AQ$4:$AQ$24</definedName>
    <definedName name="_xlchart.v1.35" hidden="1">Sheet1!$AR$4:$AR$24</definedName>
    <definedName name="_xlchart.v1.36" hidden="1">Sheet1!$AA$4:$AA$24</definedName>
    <definedName name="_xlchart.v1.37" hidden="1">Sheet1!$AB$3:$AR$3</definedName>
    <definedName name="_xlchart.v1.38" hidden="1">Sheet1!$AB$4:$AB$24</definedName>
    <definedName name="_xlchart.v1.39" hidden="1">Sheet1!$AC$4:$AC$24</definedName>
    <definedName name="_xlchart.v1.4" hidden="1">Sheet1!$AA$21</definedName>
    <definedName name="_xlchart.v1.40" hidden="1">Sheet1!$AD$4:$AD$24</definedName>
    <definedName name="_xlchart.v1.41" hidden="1">Sheet1!$AE$4:$AE$24</definedName>
    <definedName name="_xlchart.v1.42" hidden="1">Sheet1!$AF$4:$AF$24</definedName>
    <definedName name="_xlchart.v1.43" hidden="1">Sheet1!$AG$4:$AG$24</definedName>
    <definedName name="_xlchart.v1.44" hidden="1">Sheet1!$AH$4:$AH$24</definedName>
    <definedName name="_xlchart.v1.45" hidden="1">Sheet1!$AI$4:$AI$24</definedName>
    <definedName name="_xlchart.v1.46" hidden="1">Sheet1!$AJ$4:$AJ$24</definedName>
    <definedName name="_xlchart.v1.47" hidden="1">Sheet1!$AK$4:$AK$24</definedName>
    <definedName name="_xlchart.v1.48" hidden="1">Sheet1!$AL$4:$AL$24</definedName>
    <definedName name="_xlchart.v1.49" hidden="1">Sheet1!$AM$4:$AM$24</definedName>
    <definedName name="_xlchart.v1.5" hidden="1">Sheet1!$AA$22</definedName>
    <definedName name="_xlchart.v1.50" hidden="1">Sheet1!$AN$4:$AN$24</definedName>
    <definedName name="_xlchart.v1.51" hidden="1">Sheet1!$AO$4:$AO$24</definedName>
    <definedName name="_xlchart.v1.52" hidden="1">Sheet1!$AP$4:$AP$24</definedName>
    <definedName name="_xlchart.v1.53" hidden="1">Sheet1!$AQ$4:$AQ$24</definedName>
    <definedName name="_xlchart.v1.54" hidden="1">Sheet1!$AR$4:$AR$24</definedName>
    <definedName name="_xlchart.v1.55" hidden="1">Sheet1!$AA$4:$AA$24</definedName>
    <definedName name="_xlchart.v1.56" hidden="1">Sheet1!$AB$3:$AR$3</definedName>
    <definedName name="_xlchart.v1.57" hidden="1">Sheet1!$AB$4:$AB$24</definedName>
    <definedName name="_xlchart.v1.58" hidden="1">Sheet1!$AC$4:$AC$24</definedName>
    <definedName name="_xlchart.v1.59" hidden="1">Sheet1!$AD$4:$AD$24</definedName>
    <definedName name="_xlchart.v1.6" hidden="1">Sheet1!$AA$4</definedName>
    <definedName name="_xlchart.v1.60" hidden="1">Sheet1!$AE$4:$AE$24</definedName>
    <definedName name="_xlchart.v1.61" hidden="1">Sheet1!$AF$4:$AF$24</definedName>
    <definedName name="_xlchart.v1.62" hidden="1">Sheet1!$AG$4:$AG$24</definedName>
    <definedName name="_xlchart.v1.63" hidden="1">Sheet1!$AH$4:$AH$24</definedName>
    <definedName name="_xlchart.v1.64" hidden="1">Sheet1!$AI$4:$AI$24</definedName>
    <definedName name="_xlchart.v1.65" hidden="1">Sheet1!$AJ$4:$AJ$24</definedName>
    <definedName name="_xlchart.v1.66" hidden="1">Sheet1!$AK$4:$AK$24</definedName>
    <definedName name="_xlchart.v1.67" hidden="1">Sheet1!$AL$4:$AL$24</definedName>
    <definedName name="_xlchart.v1.68" hidden="1">Sheet1!$AM$4:$AM$24</definedName>
    <definedName name="_xlchart.v1.69" hidden="1">Sheet1!$AN$4:$AN$24</definedName>
    <definedName name="_xlchart.v1.7" hidden="1">Sheet1!$AA$5</definedName>
    <definedName name="_xlchart.v1.70" hidden="1">Sheet1!$AO$4:$AO$24</definedName>
    <definedName name="_xlchart.v1.71" hidden="1">Sheet1!$AP$4:$AP$24</definedName>
    <definedName name="_xlchart.v1.72" hidden="1">Sheet1!$AQ$4:$AQ$24</definedName>
    <definedName name="_xlchart.v1.73" hidden="1">Sheet1!$AR$4:$AR$24</definedName>
    <definedName name="_xlchart.v1.74" hidden="1">Sheet1!$AA$4:$AA$24</definedName>
    <definedName name="_xlchart.v1.75" hidden="1">Sheet1!$AB$3:$AR$3</definedName>
    <definedName name="_xlchart.v1.76" hidden="1">Sheet1!$AB$4:$AB$24</definedName>
    <definedName name="_xlchart.v1.77" hidden="1">Sheet1!$AC$4:$AC$24</definedName>
    <definedName name="_xlchart.v1.78" hidden="1">Sheet1!$AD$4:$AD$24</definedName>
    <definedName name="_xlchart.v1.79" hidden="1">Sheet1!$AE$4:$AE$24</definedName>
    <definedName name="_xlchart.v1.8" hidden="1">Sheet1!$AB$10:$AR$10</definedName>
    <definedName name="_xlchart.v1.80" hidden="1">Sheet1!$AF$4:$AF$24</definedName>
    <definedName name="_xlchart.v1.81" hidden="1">Sheet1!$AG$4:$AG$24</definedName>
    <definedName name="_xlchart.v1.82" hidden="1">Sheet1!$AH$4:$AH$24</definedName>
    <definedName name="_xlchart.v1.83" hidden="1">Sheet1!$AI$4:$AI$24</definedName>
    <definedName name="_xlchart.v1.84" hidden="1">Sheet1!$AJ$4:$AJ$24</definedName>
    <definedName name="_xlchart.v1.85" hidden="1">Sheet1!$AK$4:$AK$24</definedName>
    <definedName name="_xlchart.v1.86" hidden="1">Sheet1!$AL$4:$AL$24</definedName>
    <definedName name="_xlchart.v1.87" hidden="1">Sheet1!$AM$4:$AM$24</definedName>
    <definedName name="_xlchart.v1.88" hidden="1">Sheet1!$AN$4:$AN$24</definedName>
    <definedName name="_xlchart.v1.89" hidden="1">Sheet1!$AO$4:$AO$24</definedName>
    <definedName name="_xlchart.v1.9" hidden="1">Sheet1!$AB$11:$AR$11</definedName>
    <definedName name="_xlchart.v1.90" hidden="1">Sheet1!$AP$4:$AP$24</definedName>
    <definedName name="_xlchart.v1.91" hidden="1">Sheet1!$AQ$4:$AQ$24</definedName>
    <definedName name="_xlchart.v1.92" hidden="1">Sheet1!$AR$4:$AR$24</definedName>
    <definedName name="_xlchart.v1.93" hidden="1">Sheet1!$AA$4:$AA$24</definedName>
    <definedName name="_xlchart.v1.94" hidden="1">Sheet1!$AB$3:$AR$3</definedName>
    <definedName name="_xlchart.v1.95" hidden="1">Sheet1!$AB$4:$AB$24</definedName>
    <definedName name="_xlchart.v1.96" hidden="1">Sheet1!$AC$4:$AC$24</definedName>
    <definedName name="_xlchart.v1.97" hidden="1">Sheet1!$AD$4:$AD$24</definedName>
    <definedName name="_xlchart.v1.98" hidden="1">Sheet1!$AE$4:$AE$24</definedName>
    <definedName name="_xlchart.v1.99" hidden="1">Sheet1!$AF$4:$AF$24</definedName>
    <definedName name="solver_adj" localSheetId="0" hidden="1">Sheet1!$H$10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Sheet1!$H$10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Sheet1!$H$14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hs1" localSheetId="0" hidden="1">"integer"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1" l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A5" i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H11" i="1"/>
  <c r="H1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3" i="1"/>
  <c r="M8" i="1"/>
  <c r="M23" i="1"/>
  <c r="M32" i="1"/>
  <c r="M33" i="1"/>
  <c r="M34" i="1"/>
  <c r="M35" i="1"/>
  <c r="M55" i="1"/>
  <c r="M56" i="1"/>
  <c r="M57" i="1"/>
  <c r="L4" i="1"/>
  <c r="M4" i="1" s="1"/>
  <c r="L5" i="1"/>
  <c r="M5" i="1" s="1"/>
  <c r="L6" i="1"/>
  <c r="M6" i="1" s="1"/>
  <c r="L7" i="1"/>
  <c r="M7" i="1" s="1"/>
  <c r="L8" i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L33" i="1"/>
  <c r="L34" i="1"/>
  <c r="L35" i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L56" i="1"/>
  <c r="L57" i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3" i="1"/>
  <c r="M3" i="1" s="1"/>
  <c r="H9" i="1"/>
  <c r="C9" i="1"/>
  <c r="C10" i="1" s="1"/>
  <c r="N34" i="1" l="1"/>
  <c r="P34" i="1" s="1"/>
  <c r="N44" i="1"/>
  <c r="P44" i="1" s="1"/>
  <c r="N66" i="1"/>
  <c r="P66" i="1" s="1"/>
  <c r="H13" i="1"/>
  <c r="H14" i="1" s="1"/>
  <c r="N35" i="1"/>
  <c r="P35" i="1" s="1"/>
  <c r="N42" i="1"/>
  <c r="P42" i="1" s="1"/>
  <c r="N20" i="1"/>
  <c r="P20" i="1" s="1"/>
  <c r="N57" i="1"/>
  <c r="P57" i="1" s="1"/>
  <c r="N10" i="1"/>
  <c r="P10" i="1" s="1"/>
  <c r="N3" i="1"/>
  <c r="P3" i="1" s="1"/>
  <c r="N62" i="1"/>
  <c r="P62" i="1" s="1"/>
  <c r="N51" i="1"/>
  <c r="P51" i="1" s="1"/>
  <c r="N40" i="1"/>
  <c r="P40" i="1" s="1"/>
  <c r="N29" i="1"/>
  <c r="P29" i="1" s="1"/>
  <c r="N18" i="1"/>
  <c r="P18" i="1" s="1"/>
  <c r="N7" i="1"/>
  <c r="P7" i="1" s="1"/>
  <c r="N55" i="1"/>
  <c r="P55" i="1" s="1"/>
  <c r="N32" i="1"/>
  <c r="P32" i="1" s="1"/>
  <c r="N8" i="1"/>
  <c r="P8" i="1" s="1"/>
  <c r="N21" i="1"/>
  <c r="P21" i="1" s="1"/>
  <c r="N12" i="1"/>
  <c r="P12" i="1" s="1"/>
  <c r="N65" i="1"/>
  <c r="P65" i="1" s="1"/>
  <c r="N33" i="1"/>
  <c r="P33" i="1" s="1"/>
  <c r="N72" i="1"/>
  <c r="P72" i="1" s="1"/>
  <c r="N61" i="1"/>
  <c r="P61" i="1" s="1"/>
  <c r="N50" i="1"/>
  <c r="P50" i="1" s="1"/>
  <c r="N39" i="1"/>
  <c r="P39" i="1" s="1"/>
  <c r="N28" i="1"/>
  <c r="P28" i="1" s="1"/>
  <c r="N17" i="1"/>
  <c r="P17" i="1" s="1"/>
  <c r="N6" i="1"/>
  <c r="P6" i="1" s="1"/>
  <c r="N54" i="1"/>
  <c r="P54" i="1" s="1"/>
  <c r="N30" i="1"/>
  <c r="P30" i="1" s="1"/>
  <c r="N67" i="1"/>
  <c r="P67" i="1" s="1"/>
  <c r="N71" i="1"/>
  <c r="P71" i="1" s="1"/>
  <c r="N60" i="1"/>
  <c r="P60" i="1" s="1"/>
  <c r="N49" i="1"/>
  <c r="P49" i="1" s="1"/>
  <c r="N38" i="1"/>
  <c r="P38" i="1" s="1"/>
  <c r="N27" i="1"/>
  <c r="P27" i="1" s="1"/>
  <c r="N16" i="1"/>
  <c r="P16" i="1" s="1"/>
  <c r="N5" i="1"/>
  <c r="P5" i="1" s="1"/>
  <c r="N52" i="1"/>
  <c r="P52" i="1" s="1"/>
  <c r="N24" i="1"/>
  <c r="P24" i="1" s="1"/>
  <c r="N56" i="1"/>
  <c r="P56" i="1" s="1"/>
  <c r="N43" i="1"/>
  <c r="P43" i="1" s="1"/>
  <c r="N9" i="1"/>
  <c r="P9" i="1" s="1"/>
  <c r="N70" i="1"/>
  <c r="P70" i="1" s="1"/>
  <c r="N59" i="1"/>
  <c r="P59" i="1" s="1"/>
  <c r="N48" i="1"/>
  <c r="P48" i="1" s="1"/>
  <c r="N37" i="1"/>
  <c r="P37" i="1" s="1"/>
  <c r="N26" i="1"/>
  <c r="P26" i="1" s="1"/>
  <c r="N15" i="1"/>
  <c r="P15" i="1" s="1"/>
  <c r="N4" i="1"/>
  <c r="P4" i="1" s="1"/>
  <c r="N46" i="1"/>
  <c r="P46" i="1" s="1"/>
  <c r="N45" i="1"/>
  <c r="P45" i="1" s="1"/>
  <c r="N23" i="1"/>
  <c r="P23" i="1" s="1"/>
  <c r="N19" i="1"/>
  <c r="P19" i="1" s="1"/>
  <c r="N41" i="1"/>
  <c r="P41" i="1" s="1"/>
  <c r="N13" i="1"/>
  <c r="P13" i="1" s="1"/>
  <c r="N63" i="1"/>
  <c r="P63" i="1" s="1"/>
  <c r="N64" i="1"/>
  <c r="P64" i="1" s="1"/>
  <c r="N53" i="1"/>
  <c r="P53" i="1" s="1"/>
  <c r="N31" i="1"/>
  <c r="P31" i="1" s="1"/>
  <c r="N11" i="1"/>
  <c r="P11" i="1" s="1"/>
  <c r="N69" i="1"/>
  <c r="P69" i="1" s="1"/>
  <c r="N58" i="1"/>
  <c r="P58" i="1" s="1"/>
  <c r="N47" i="1"/>
  <c r="P47" i="1" s="1"/>
  <c r="N36" i="1"/>
  <c r="P36" i="1" s="1"/>
  <c r="N25" i="1"/>
  <c r="P25" i="1" s="1"/>
  <c r="N14" i="1"/>
  <c r="P14" i="1" s="1"/>
  <c r="N68" i="1"/>
  <c r="P68" i="1" s="1"/>
  <c r="N22" i="1"/>
  <c r="P22" i="1" s="1"/>
  <c r="C13" i="1"/>
  <c r="C12" i="1"/>
  <c r="C11" i="1"/>
  <c r="S2" i="1" l="1"/>
  <c r="C14" i="1"/>
  <c r="AA3" i="1" l="1"/>
</calcChain>
</file>

<file path=xl/sharedStrings.xml><?xml version="1.0" encoding="utf-8"?>
<sst xmlns="http://schemas.openxmlformats.org/spreadsheetml/2006/main" count="53" uniqueCount="28">
  <si>
    <t>Annual Demand</t>
  </si>
  <si>
    <t>Cost per unit</t>
  </si>
  <si>
    <t>Order cost</t>
  </si>
  <si>
    <t>Economic order quantity</t>
  </si>
  <si>
    <t>Total holding cost</t>
  </si>
  <si>
    <t>Total ordering cost</t>
  </si>
  <si>
    <t>Total inventory cost</t>
  </si>
  <si>
    <t>Solver</t>
  </si>
  <si>
    <t>Mathematical</t>
  </si>
  <si>
    <t>Number of orders</t>
  </si>
  <si>
    <t>Number of units per order (Q)</t>
  </si>
  <si>
    <t>Holding cost</t>
  </si>
  <si>
    <t>Holding cost rate</t>
  </si>
  <si>
    <t xml:space="preserve">Average Inventory </t>
  </si>
  <si>
    <t>Holding Cost</t>
  </si>
  <si>
    <t>Ordering Cost</t>
  </si>
  <si>
    <t>Total Inventory Cost</t>
  </si>
  <si>
    <t>Minimum total cost</t>
  </si>
  <si>
    <t>Number of Orders N</t>
  </si>
  <si>
    <t>Uncontrolable input</t>
  </si>
  <si>
    <t>Parameter</t>
  </si>
  <si>
    <t>Decision variable</t>
  </si>
  <si>
    <t>WHAT-IF ANALYSIS</t>
  </si>
  <si>
    <t>Order Cost</t>
  </si>
  <si>
    <t>Cost Per Unit</t>
  </si>
  <si>
    <t>Variables</t>
  </si>
  <si>
    <t>Inventory Cost</t>
  </si>
  <si>
    <t>Variable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</si>
</sst>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8" fontId="0" fillId="0" borderId="0" xfId="0" applyNumberFormat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6" fontId="0" fillId="0" borderId="1" xfId="0" applyNumberFormat="1" applyBorder="1"/>
    <xf numFmtId="0" fontId="1" fillId="2" borderId="1" xfId="0" applyFont="1" applyFill="1" applyBorder="1"/>
    <xf numFmtId="6" fontId="1" fillId="2" borderId="1" xfId="0" applyNumberFormat="1" applyFont="1" applyFill="1" applyBorder="1"/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/>
    <xf numFmtId="6" fontId="0" fillId="2" borderId="1" xfId="0" applyNumberForma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cost vs Order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Sheet1!$L$3:$L$72</c:f>
              <c:numCache>
                <c:formatCode>0</c:formatCode>
                <c:ptCount val="70"/>
                <c:pt idx="0">
                  <c:v>19000</c:v>
                </c:pt>
                <c:pt idx="1">
                  <c:v>9500</c:v>
                </c:pt>
                <c:pt idx="2">
                  <c:v>6333.333333333333</c:v>
                </c:pt>
                <c:pt idx="3">
                  <c:v>4750</c:v>
                </c:pt>
                <c:pt idx="4">
                  <c:v>3800</c:v>
                </c:pt>
                <c:pt idx="5">
                  <c:v>3166.6666666666665</c:v>
                </c:pt>
                <c:pt idx="6">
                  <c:v>2714.2857142857142</c:v>
                </c:pt>
                <c:pt idx="7">
                  <c:v>2375</c:v>
                </c:pt>
                <c:pt idx="8">
                  <c:v>2111.1111111111113</c:v>
                </c:pt>
                <c:pt idx="9">
                  <c:v>1900</c:v>
                </c:pt>
                <c:pt idx="10">
                  <c:v>1727.2727272727273</c:v>
                </c:pt>
                <c:pt idx="11">
                  <c:v>1583.3333333333333</c:v>
                </c:pt>
                <c:pt idx="12">
                  <c:v>1461.5384615384614</c:v>
                </c:pt>
                <c:pt idx="13">
                  <c:v>1357.1428571428571</c:v>
                </c:pt>
                <c:pt idx="14">
                  <c:v>1266.6666666666667</c:v>
                </c:pt>
                <c:pt idx="15">
                  <c:v>1187.5</c:v>
                </c:pt>
                <c:pt idx="16">
                  <c:v>1117.6470588235295</c:v>
                </c:pt>
                <c:pt idx="17">
                  <c:v>1055.5555555555557</c:v>
                </c:pt>
                <c:pt idx="18">
                  <c:v>1000</c:v>
                </c:pt>
                <c:pt idx="19">
                  <c:v>950</c:v>
                </c:pt>
                <c:pt idx="20">
                  <c:v>904.76190476190482</c:v>
                </c:pt>
                <c:pt idx="21">
                  <c:v>863.63636363636363</c:v>
                </c:pt>
                <c:pt idx="22">
                  <c:v>826.08695652173913</c:v>
                </c:pt>
                <c:pt idx="23">
                  <c:v>791.66666666666663</c:v>
                </c:pt>
                <c:pt idx="24">
                  <c:v>760</c:v>
                </c:pt>
                <c:pt idx="25">
                  <c:v>730.76923076923072</c:v>
                </c:pt>
                <c:pt idx="26">
                  <c:v>703.7037037037037</c:v>
                </c:pt>
                <c:pt idx="27">
                  <c:v>678.57142857142856</c:v>
                </c:pt>
                <c:pt idx="28">
                  <c:v>655.17241379310349</c:v>
                </c:pt>
                <c:pt idx="29">
                  <c:v>633.33333333333337</c:v>
                </c:pt>
                <c:pt idx="30">
                  <c:v>612.90322580645159</c:v>
                </c:pt>
                <c:pt idx="31">
                  <c:v>593.75</c:v>
                </c:pt>
                <c:pt idx="32">
                  <c:v>575.75757575757575</c:v>
                </c:pt>
                <c:pt idx="33">
                  <c:v>558.82352941176475</c:v>
                </c:pt>
                <c:pt idx="34">
                  <c:v>542.85714285714289</c:v>
                </c:pt>
                <c:pt idx="35">
                  <c:v>527.77777777777783</c:v>
                </c:pt>
                <c:pt idx="36">
                  <c:v>513.51351351351354</c:v>
                </c:pt>
                <c:pt idx="37">
                  <c:v>500</c:v>
                </c:pt>
                <c:pt idx="38">
                  <c:v>487.17948717948718</c:v>
                </c:pt>
                <c:pt idx="39">
                  <c:v>475</c:v>
                </c:pt>
                <c:pt idx="40">
                  <c:v>463.41463414634148</c:v>
                </c:pt>
                <c:pt idx="41">
                  <c:v>452.38095238095241</c:v>
                </c:pt>
                <c:pt idx="42">
                  <c:v>441.86046511627904</c:v>
                </c:pt>
                <c:pt idx="43">
                  <c:v>431.81818181818181</c:v>
                </c:pt>
                <c:pt idx="44">
                  <c:v>422.22222222222223</c:v>
                </c:pt>
                <c:pt idx="45">
                  <c:v>413.04347826086956</c:v>
                </c:pt>
                <c:pt idx="46">
                  <c:v>404.25531914893617</c:v>
                </c:pt>
                <c:pt idx="47">
                  <c:v>395.83333333333331</c:v>
                </c:pt>
                <c:pt idx="48">
                  <c:v>387.75510204081633</c:v>
                </c:pt>
                <c:pt idx="49">
                  <c:v>380</c:v>
                </c:pt>
                <c:pt idx="50">
                  <c:v>372.54901960784315</c:v>
                </c:pt>
                <c:pt idx="51">
                  <c:v>365.38461538461536</c:v>
                </c:pt>
                <c:pt idx="52">
                  <c:v>358.49056603773585</c:v>
                </c:pt>
                <c:pt idx="53">
                  <c:v>351.85185185185185</c:v>
                </c:pt>
                <c:pt idx="54">
                  <c:v>345.45454545454544</c:v>
                </c:pt>
                <c:pt idx="55">
                  <c:v>339.28571428571428</c:v>
                </c:pt>
                <c:pt idx="56">
                  <c:v>333.33333333333331</c:v>
                </c:pt>
                <c:pt idx="57">
                  <c:v>327.58620689655174</c:v>
                </c:pt>
                <c:pt idx="58">
                  <c:v>322.03389830508473</c:v>
                </c:pt>
                <c:pt idx="59">
                  <c:v>316.66666666666669</c:v>
                </c:pt>
                <c:pt idx="60">
                  <c:v>311.47540983606558</c:v>
                </c:pt>
                <c:pt idx="61">
                  <c:v>306.45161290322579</c:v>
                </c:pt>
                <c:pt idx="62">
                  <c:v>301.58730158730157</c:v>
                </c:pt>
                <c:pt idx="63">
                  <c:v>296.875</c:v>
                </c:pt>
                <c:pt idx="64">
                  <c:v>292.30769230769232</c:v>
                </c:pt>
                <c:pt idx="65">
                  <c:v>287.87878787878788</c:v>
                </c:pt>
                <c:pt idx="66">
                  <c:v>283.58208955223881</c:v>
                </c:pt>
                <c:pt idx="67">
                  <c:v>279.41176470588238</c:v>
                </c:pt>
                <c:pt idx="68">
                  <c:v>275.36231884057969</c:v>
                </c:pt>
                <c:pt idx="69">
                  <c:v>271.42857142857144</c:v>
                </c:pt>
              </c:numCache>
            </c:numRef>
          </c:xVal>
          <c:yVal>
            <c:numRef>
              <c:f>Sheet1!$P$3:$P$72</c:f>
              <c:numCache>
                <c:formatCode>"$"#,##0_);[Red]\("$"#,##0\)</c:formatCode>
                <c:ptCount val="70"/>
                <c:pt idx="0">
                  <c:v>157906.5</c:v>
                </c:pt>
                <c:pt idx="1">
                  <c:v>79191.75</c:v>
                </c:pt>
                <c:pt idx="2">
                  <c:v>53059.5</c:v>
                </c:pt>
                <c:pt idx="3">
                  <c:v>40072.875</c:v>
                </c:pt>
                <c:pt idx="4">
                  <c:v>32344.5</c:v>
                </c:pt>
                <c:pt idx="5">
                  <c:v>27245.25</c:v>
                </c:pt>
                <c:pt idx="6">
                  <c:v>23648.357142857141</c:v>
                </c:pt>
                <c:pt idx="7">
                  <c:v>20990.4375</c:v>
                </c:pt>
                <c:pt idx="8">
                  <c:v>18958.500000000004</c:v>
                </c:pt>
                <c:pt idx="9">
                  <c:v>17364.75</c:v>
                </c:pt>
                <c:pt idx="10">
                  <c:v>16089.681818181818</c:v>
                </c:pt>
                <c:pt idx="11">
                  <c:v>15053.625</c:v>
                </c:pt>
                <c:pt idx="12">
                  <c:v>14201.423076923076</c:v>
                </c:pt>
                <c:pt idx="13">
                  <c:v>13493.678571428571</c:v>
                </c:pt>
                <c:pt idx="14">
                  <c:v>12901.5</c:v>
                </c:pt>
                <c:pt idx="15">
                  <c:v>12403.21875</c:v>
                </c:pt>
                <c:pt idx="16">
                  <c:v>11982.264705882353</c:v>
                </c:pt>
                <c:pt idx="17">
                  <c:v>11625.750000000002</c:v>
                </c:pt>
                <c:pt idx="18">
                  <c:v>11323.5</c:v>
                </c:pt>
                <c:pt idx="19">
                  <c:v>11067.375</c:v>
                </c:pt>
                <c:pt idx="20">
                  <c:v>10850.785714285714</c:v>
                </c:pt>
                <c:pt idx="21">
                  <c:v>10668.340909090908</c:v>
                </c:pt>
                <c:pt idx="22">
                  <c:v>10515.58695652174</c:v>
                </c:pt>
                <c:pt idx="23">
                  <c:v>10388.8125</c:v>
                </c:pt>
                <c:pt idx="24">
                  <c:v>10284.900000000001</c:v>
                </c:pt>
                <c:pt idx="25">
                  <c:v>10201.211538461539</c:v>
                </c:pt>
                <c:pt idx="26">
                  <c:v>10135.5</c:v>
                </c:pt>
                <c:pt idx="27">
                  <c:v>10085.839285714286</c:v>
                </c:pt>
                <c:pt idx="28">
                  <c:v>10050.568965517243</c:v>
                </c:pt>
                <c:pt idx="29">
                  <c:v>10028.25</c:v>
                </c:pt>
                <c:pt idx="30">
                  <c:v>10017.629032258064</c:v>
                </c:pt>
                <c:pt idx="31">
                  <c:v>10017.609375</c:v>
                </c:pt>
                <c:pt idx="32">
                  <c:v>10027.227272727272</c:v>
                </c:pt>
                <c:pt idx="33">
                  <c:v>10045.632352941177</c:v>
                </c:pt>
                <c:pt idx="34">
                  <c:v>10072.071428571429</c:v>
                </c:pt>
                <c:pt idx="35">
                  <c:v>10105.875</c:v>
                </c:pt>
                <c:pt idx="36">
                  <c:v>10146.445945945947</c:v>
                </c:pt>
                <c:pt idx="37">
                  <c:v>10193.25</c:v>
                </c:pt>
                <c:pt idx="38">
                  <c:v>10245.807692307691</c:v>
                </c:pt>
                <c:pt idx="39">
                  <c:v>10303.6875</c:v>
                </c:pt>
                <c:pt idx="40">
                  <c:v>10366.5</c:v>
                </c:pt>
                <c:pt idx="41">
                  <c:v>10433.892857142857</c:v>
                </c:pt>
                <c:pt idx="42">
                  <c:v>10505.546511627907</c:v>
                </c:pt>
                <c:pt idx="43">
                  <c:v>10581.170454545454</c:v>
                </c:pt>
                <c:pt idx="44">
                  <c:v>10660.5</c:v>
                </c:pt>
                <c:pt idx="45">
                  <c:v>10743.29347826087</c:v>
                </c:pt>
                <c:pt idx="46">
                  <c:v>10829.329787234043</c:v>
                </c:pt>
                <c:pt idx="47">
                  <c:v>10918.40625</c:v>
                </c:pt>
                <c:pt idx="48">
                  <c:v>11010.336734693878</c:v>
                </c:pt>
                <c:pt idx="49">
                  <c:v>11104.95</c:v>
                </c:pt>
                <c:pt idx="50">
                  <c:v>11202.088235294119</c:v>
                </c:pt>
                <c:pt idx="51">
                  <c:v>11301.60576923077</c:v>
                </c:pt>
                <c:pt idx="52">
                  <c:v>11403.367924528302</c:v>
                </c:pt>
                <c:pt idx="53">
                  <c:v>11507.25</c:v>
                </c:pt>
                <c:pt idx="54">
                  <c:v>11613.136363636364</c:v>
                </c:pt>
                <c:pt idx="55">
                  <c:v>11720.919642857143</c:v>
                </c:pt>
                <c:pt idx="56">
                  <c:v>11830.5</c:v>
                </c:pt>
                <c:pt idx="57">
                  <c:v>11941.784482758621</c:v>
                </c:pt>
                <c:pt idx="58">
                  <c:v>12054.686440677966</c:v>
                </c:pt>
                <c:pt idx="59">
                  <c:v>12169.125</c:v>
                </c:pt>
                <c:pt idx="60">
                  <c:v>12285.024590163935</c:v>
                </c:pt>
                <c:pt idx="61">
                  <c:v>12402.314516129032</c:v>
                </c:pt>
                <c:pt idx="62">
                  <c:v>12520.928571428571</c:v>
                </c:pt>
                <c:pt idx="63">
                  <c:v>12640.8046875</c:v>
                </c:pt>
                <c:pt idx="64">
                  <c:v>12761.884615384615</c:v>
                </c:pt>
                <c:pt idx="65">
                  <c:v>12884.113636363636</c:v>
                </c:pt>
                <c:pt idx="66">
                  <c:v>13007.440298507463</c:v>
                </c:pt>
                <c:pt idx="67">
                  <c:v>13131.816176470587</c:v>
                </c:pt>
                <c:pt idx="68">
                  <c:v>13257.195652173912</c:v>
                </c:pt>
                <c:pt idx="69">
                  <c:v>13383.535714285714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E-4451-A180-CFFEC9B2F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697151"/>
        <c:axId val="240699071"/>
      </c:scatterChart>
      <c:valAx>
        <c:axId val="24069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units per order (Q)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699071"/>
        <c:crosses val="autoZero"/>
        <c:crossBetween val="midCat"/>
      </c:valAx>
      <c:valAx>
        <c:axId val="24069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Inventory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69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What</a:t>
            </a:r>
            <a:r>
              <a:rPr lang="en-US" sz="3200" baseline="0"/>
              <a:t> - if Analysis </a:t>
            </a:r>
          </a:p>
          <a:p>
            <a:pPr>
              <a:defRPr/>
            </a:pPr>
            <a:r>
              <a:rPr lang="en-US" sz="2000" baseline="0"/>
              <a:t>Order Cost vs Cost Per Unit</a:t>
            </a:r>
            <a:endParaRPr lang="en-US" sz="3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Order Cost</c:v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Sheet1!$AA$3:$AA$24</c:f>
              <c:numCache>
                <c:formatCode>"$"#,##0.00</c:formatCode>
                <c:ptCount val="22"/>
                <c:pt idx="0">
                  <c:v>10016.365629139073</c:v>
                </c:pt>
                <c:pt idx="1">
                  <c:v>70</c:v>
                </c:pt>
                <c:pt idx="2">
                  <c:v>71</c:v>
                </c:pt>
                <c:pt idx="3">
                  <c:v>72</c:v>
                </c:pt>
                <c:pt idx="4">
                  <c:v>73</c:v>
                </c:pt>
                <c:pt idx="5">
                  <c:v>74</c:v>
                </c:pt>
                <c:pt idx="6">
                  <c:v>75</c:v>
                </c:pt>
                <c:pt idx="7">
                  <c:v>76</c:v>
                </c:pt>
                <c:pt idx="8">
                  <c:v>77</c:v>
                </c:pt>
                <c:pt idx="9">
                  <c:v>78</c:v>
                </c:pt>
                <c:pt idx="10">
                  <c:v>79</c:v>
                </c:pt>
                <c:pt idx="11">
                  <c:v>80</c:v>
                </c:pt>
                <c:pt idx="12">
                  <c:v>81</c:v>
                </c:pt>
                <c:pt idx="13">
                  <c:v>82</c:v>
                </c:pt>
                <c:pt idx="14">
                  <c:v>83</c:v>
                </c:pt>
                <c:pt idx="15">
                  <c:v>84</c:v>
                </c:pt>
                <c:pt idx="16">
                  <c:v>85</c:v>
                </c:pt>
                <c:pt idx="17">
                  <c:v>86</c:v>
                </c:pt>
                <c:pt idx="18">
                  <c:v>87</c:v>
                </c:pt>
                <c:pt idx="19">
                  <c:v>88</c:v>
                </c:pt>
                <c:pt idx="20">
                  <c:v>89</c:v>
                </c:pt>
                <c:pt idx="2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21-1644-B2A8-27C02B348715}"/>
            </c:ext>
          </c:extLst>
        </c:ser>
        <c:ser>
          <c:idx val="1"/>
          <c:order val="1"/>
          <c:tx>
            <c:strRef>
              <c:f>Sheet1!$AB$3</c:f>
              <c:strCache>
                <c:ptCount val="1"/>
                <c:pt idx="0">
                  <c:v>$1,170.00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Sheet1!$AB$3:$AB$24</c:f>
              <c:numCache>
                <c:formatCode>"$"#,##0.00</c:formatCode>
                <c:ptCount val="22"/>
                <c:pt idx="0">
                  <c:v>1170</c:v>
                </c:pt>
                <c:pt idx="1">
                  <c:v>20497.489631336408</c:v>
                </c:pt>
                <c:pt idx="2">
                  <c:v>20643.37926183844</c:v>
                </c:pt>
                <c:pt idx="3">
                  <c:v>20788.24687237027</c:v>
                </c:pt>
                <c:pt idx="4">
                  <c:v>20932.113970588238</c:v>
                </c:pt>
                <c:pt idx="5">
                  <c:v>21074.995023696683</c:v>
                </c:pt>
                <c:pt idx="6">
                  <c:v>21216.916030534354</c:v>
                </c:pt>
                <c:pt idx="7">
                  <c:v>21357.893429394815</c:v>
                </c:pt>
                <c:pt idx="8">
                  <c:v>21497.948427984535</c:v>
                </c:pt>
                <c:pt idx="9">
                  <c:v>21637.093248175184</c:v>
                </c:pt>
                <c:pt idx="10">
                  <c:v>21775.350896180214</c:v>
                </c:pt>
                <c:pt idx="11">
                  <c:v>21912.736027599803</c:v>
                </c:pt>
                <c:pt idx="12">
                  <c:v>22049.266290282598</c:v>
                </c:pt>
                <c:pt idx="13">
                  <c:v>22184.956795511222</c:v>
                </c:pt>
                <c:pt idx="14">
                  <c:v>22319.818554216865</c:v>
                </c:pt>
                <c:pt idx="15">
                  <c:v>22453.875249873803</c:v>
                </c:pt>
                <c:pt idx="16">
                  <c:v>22587.132421279839</c:v>
                </c:pt>
                <c:pt idx="17">
                  <c:v>22719.608300970875</c:v>
                </c:pt>
                <c:pt idx="18">
                  <c:v>22851.317682425488</c:v>
                </c:pt>
                <c:pt idx="19">
                  <c:v>22982.272093023257</c:v>
                </c:pt>
                <c:pt idx="20">
                  <c:v>23112.484054054054</c:v>
                </c:pt>
                <c:pt idx="21">
                  <c:v>23241.966374803975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21-1644-B2A8-27C02B348715}"/>
            </c:ext>
          </c:extLst>
        </c:ser>
        <c:ser>
          <c:idx val="2"/>
          <c:order val="2"/>
          <c:tx>
            <c:strRef>
              <c:f>Sheet1!$AC$3</c:f>
              <c:strCache>
                <c:ptCount val="1"/>
                <c:pt idx="0">
                  <c:v>$1,171.00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Sheet1!$AC$3:$AC$24</c:f>
              <c:numCache>
                <c:formatCode>"$"#,##0.00</c:formatCode>
                <c:ptCount val="22"/>
                <c:pt idx="0">
                  <c:v>1171</c:v>
                </c:pt>
                <c:pt idx="1">
                  <c:v>20506.245391705073</c:v>
                </c:pt>
                <c:pt idx="2">
                  <c:v>20652.199448955915</c:v>
                </c:pt>
                <c:pt idx="3">
                  <c:v>20797.128971962618</c:v>
                </c:pt>
                <c:pt idx="4">
                  <c:v>20941.055147058825</c:v>
                </c:pt>
                <c:pt idx="5">
                  <c:v>21083.999713405967</c:v>
                </c:pt>
                <c:pt idx="6">
                  <c:v>21225.981431807344</c:v>
                </c:pt>
                <c:pt idx="7">
                  <c:v>21367.018996639461</c:v>
                </c:pt>
                <c:pt idx="8">
                  <c:v>21507.131608264863</c:v>
                </c:pt>
                <c:pt idx="9">
                  <c:v>21646.338054474709</c:v>
                </c:pt>
                <c:pt idx="10">
                  <c:v>21784.654817670096</c:v>
                </c:pt>
                <c:pt idx="11">
                  <c:v>21922.098522167489</c:v>
                </c:pt>
                <c:pt idx="12">
                  <c:v>22058.687547076315</c:v>
                </c:pt>
                <c:pt idx="13">
                  <c:v>22194.433104738157</c:v>
                </c:pt>
                <c:pt idx="14">
                  <c:v>22329.355003763172</c:v>
                </c:pt>
                <c:pt idx="15">
                  <c:v>22463.466365471984</c:v>
                </c:pt>
                <c:pt idx="16">
                  <c:v>22596.783629441627</c:v>
                </c:pt>
                <c:pt idx="17">
                  <c:v>22729.315638406537</c:v>
                </c:pt>
                <c:pt idx="18">
                  <c:v>22861.08158834104</c:v>
                </c:pt>
                <c:pt idx="19">
                  <c:v>22992.0920661157</c:v>
                </c:pt>
                <c:pt idx="20">
                  <c:v>23122.359577922078</c:v>
                </c:pt>
                <c:pt idx="21">
                  <c:v>23251.896917450365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21-1644-B2A8-27C02B348715}"/>
            </c:ext>
          </c:extLst>
        </c:ser>
        <c:ser>
          <c:idx val="3"/>
          <c:order val="3"/>
          <c:tx>
            <c:strRef>
              <c:f>Sheet1!$AD$3</c:f>
              <c:strCache>
                <c:ptCount val="1"/>
                <c:pt idx="0">
                  <c:v>$1,172.00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Sheet1!$AD$3:$AD$24</c:f>
              <c:numCache>
                <c:formatCode>"$"#,##0.00</c:formatCode>
                <c:ptCount val="22"/>
                <c:pt idx="0">
                  <c:v>1172</c:v>
                </c:pt>
                <c:pt idx="1">
                  <c:v>20514.999412713034</c:v>
                </c:pt>
                <c:pt idx="2">
                  <c:v>20661.015899814473</c:v>
                </c:pt>
                <c:pt idx="3">
                  <c:v>20806.007314339095</c:v>
                </c:pt>
                <c:pt idx="4">
                  <c:v>20949.994821260581</c:v>
                </c:pt>
                <c:pt idx="5">
                  <c:v>21093.000606060607</c:v>
                </c:pt>
                <c:pt idx="6">
                  <c:v>21235.043017159198</c:v>
                </c:pt>
                <c:pt idx="7">
                  <c:v>21376.140729366605</c:v>
                </c:pt>
                <c:pt idx="8">
                  <c:v>21516.312922705314</c:v>
                </c:pt>
                <c:pt idx="9">
                  <c:v>21655.578991249393</c:v>
                </c:pt>
                <c:pt idx="10">
                  <c:v>21793.954853228963</c:v>
                </c:pt>
                <c:pt idx="11">
                  <c:v>21931.457114721816</c:v>
                </c:pt>
                <c:pt idx="12">
                  <c:v>22068.104887320456</c:v>
                </c:pt>
                <c:pt idx="13">
                  <c:v>22203.907906281158</c:v>
                </c:pt>
                <c:pt idx="14">
                  <c:v>22338.887507522566</c:v>
                </c:pt>
                <c:pt idx="15">
                  <c:v>22473.056044399596</c:v>
                </c:pt>
                <c:pt idx="16">
                  <c:v>22606.430866311515</c:v>
                </c:pt>
                <c:pt idx="17">
                  <c:v>22739.01899183257</c:v>
                </c:pt>
                <c:pt idx="18">
                  <c:v>22870.841498973306</c:v>
                </c:pt>
                <c:pt idx="19">
                  <c:v>23001.908033040785</c:v>
                </c:pt>
                <c:pt idx="20">
                  <c:v>23132.231085150568</c:v>
                </c:pt>
                <c:pt idx="21">
                  <c:v>23261.823433420366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21-1644-B2A8-27C02B348715}"/>
            </c:ext>
          </c:extLst>
        </c:ser>
        <c:ser>
          <c:idx val="4"/>
          <c:order val="4"/>
          <c:tx>
            <c:strRef>
              <c:f>Sheet1!$AE$3</c:f>
              <c:strCache>
                <c:ptCount val="1"/>
                <c:pt idx="0">
                  <c:v>$1,173.00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Sheet1!$AE$3:$AE$24</c:f>
              <c:numCache>
                <c:formatCode>"$"#,##0.00</c:formatCode>
                <c:ptCount val="22"/>
                <c:pt idx="0">
                  <c:v>1173</c:v>
                </c:pt>
                <c:pt idx="1">
                  <c:v>20523.749723756908</c:v>
                </c:pt>
                <c:pt idx="2">
                  <c:v>20669.828619610569</c:v>
                </c:pt>
                <c:pt idx="3">
                  <c:v>20814.881904761904</c:v>
                </c:pt>
                <c:pt idx="4">
                  <c:v>20958.930722849083</c:v>
                </c:pt>
                <c:pt idx="5">
                  <c:v>21101.997707051585</c:v>
                </c:pt>
                <c:pt idx="6">
                  <c:v>21244.100792043828</c:v>
                </c:pt>
                <c:pt idx="7">
                  <c:v>21385.258633093526</c:v>
                </c:pt>
                <c:pt idx="8">
                  <c:v>21525.490389908256</c:v>
                </c:pt>
                <c:pt idx="9">
                  <c:v>21664.816064139945</c:v>
                </c:pt>
                <c:pt idx="10">
                  <c:v>21803.251008557458</c:v>
                </c:pt>
                <c:pt idx="11">
                  <c:v>21940.811811023625</c:v>
                </c:pt>
                <c:pt idx="12">
                  <c:v>22077.515486627042</c:v>
                </c:pt>
                <c:pt idx="13">
                  <c:v>22213.378781763829</c:v>
                </c:pt>
                <c:pt idx="14">
                  <c:v>22348.416071428568</c:v>
                </c:pt>
                <c:pt idx="15">
                  <c:v>22482.641770045386</c:v>
                </c:pt>
                <c:pt idx="16">
                  <c:v>22616.070643074585</c:v>
                </c:pt>
                <c:pt idx="17">
                  <c:v>22748.718367346941</c:v>
                </c:pt>
                <c:pt idx="18">
                  <c:v>22880.597420472037</c:v>
                </c:pt>
                <c:pt idx="19">
                  <c:v>23011.72</c:v>
                </c:pt>
                <c:pt idx="20">
                  <c:v>23142.098581992737</c:v>
                </c:pt>
                <c:pt idx="21">
                  <c:v>23271.745929018791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21-1644-B2A8-27C02B348715}"/>
            </c:ext>
          </c:extLst>
        </c:ser>
        <c:ser>
          <c:idx val="5"/>
          <c:order val="5"/>
          <c:tx>
            <c:strRef>
              <c:f>Sheet1!$AF$3</c:f>
              <c:strCache>
                <c:ptCount val="1"/>
                <c:pt idx="0">
                  <c:v>$1,174.00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Sheet1!$AF$3:$AF$24</c:f>
              <c:numCache>
                <c:formatCode>"$"#,##0.00</c:formatCode>
                <c:ptCount val="22"/>
                <c:pt idx="0">
                  <c:v>1174</c:v>
                </c:pt>
                <c:pt idx="1">
                  <c:v>20532.496329958583</c:v>
                </c:pt>
                <c:pt idx="2">
                  <c:v>20678.637613531049</c:v>
                </c:pt>
                <c:pt idx="3">
                  <c:v>20823.752748483435</c:v>
                </c:pt>
                <c:pt idx="4">
                  <c:v>20967.862857142856</c:v>
                </c:pt>
                <c:pt idx="5">
                  <c:v>21110.991021759699</c:v>
                </c:pt>
                <c:pt idx="6">
                  <c:v>21253.154761904763</c:v>
                </c:pt>
                <c:pt idx="7">
                  <c:v>21394.372713326942</c:v>
                </c:pt>
                <c:pt idx="8">
                  <c:v>21534.664015444017</c:v>
                </c:pt>
                <c:pt idx="9">
                  <c:v>21674.049278776107</c:v>
                </c:pt>
                <c:pt idx="10">
                  <c:v>21812.543289345063</c:v>
                </c:pt>
                <c:pt idx="11">
                  <c:v>21950.162616822432</c:v>
                </c:pt>
                <c:pt idx="12">
                  <c:v>22086.924257425744</c:v>
                </c:pt>
                <c:pt idx="13">
                  <c:v>22222.845737051794</c:v>
                </c:pt>
                <c:pt idx="14">
                  <c:v>22357.940701402804</c:v>
                </c:pt>
                <c:pt idx="15">
                  <c:v>22492.223548387097</c:v>
                </c:pt>
                <c:pt idx="16">
                  <c:v>22625.709026369172</c:v>
                </c:pt>
                <c:pt idx="17">
                  <c:v>22758.413771035186</c:v>
                </c:pt>
                <c:pt idx="18">
                  <c:v>22890.346009492045</c:v>
                </c:pt>
                <c:pt idx="19">
                  <c:v>23021.523921568631</c:v>
                </c:pt>
                <c:pt idx="20">
                  <c:v>23151.958467825636</c:v>
                </c:pt>
                <c:pt idx="21">
                  <c:v>23281.664410537298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21-1644-B2A8-27C02B348715}"/>
            </c:ext>
          </c:extLst>
        </c:ser>
        <c:ser>
          <c:idx val="6"/>
          <c:order val="6"/>
          <c:tx>
            <c:strRef>
              <c:f>Sheet1!$AG$3</c:f>
              <c:strCache>
                <c:ptCount val="1"/>
                <c:pt idx="0">
                  <c:v>$1,175.00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Sheet1!$AG$3:$AG$24</c:f>
              <c:numCache>
                <c:formatCode>"$"#,##0.00</c:formatCode>
                <c:ptCount val="22"/>
                <c:pt idx="0">
                  <c:v>1175</c:v>
                </c:pt>
                <c:pt idx="1">
                  <c:v>20541.239236430541</c:v>
                </c:pt>
                <c:pt idx="2">
                  <c:v>20687.442886753131</c:v>
                </c:pt>
                <c:pt idx="3">
                  <c:v>20832.619850746269</c:v>
                </c:pt>
                <c:pt idx="4">
                  <c:v>20976.791229450449</c:v>
                </c:pt>
                <c:pt idx="5">
                  <c:v>21119.980555555558</c:v>
                </c:pt>
                <c:pt idx="6">
                  <c:v>21262.202380952382</c:v>
                </c:pt>
                <c:pt idx="7">
                  <c:v>21403.482975563013</c:v>
                </c:pt>
                <c:pt idx="8">
                  <c:v>21543.833804872171</c:v>
                </c:pt>
                <c:pt idx="9">
                  <c:v>21683.278640776702</c:v>
                </c:pt>
                <c:pt idx="10">
                  <c:v>21821.831701270152</c:v>
                </c:pt>
                <c:pt idx="11">
                  <c:v>21959.509537856444</c:v>
                </c:pt>
                <c:pt idx="12">
                  <c:v>22096.329127906978</c:v>
                </c:pt>
                <c:pt idx="13">
                  <c:v>22232.308777999002</c:v>
                </c:pt>
                <c:pt idx="14">
                  <c:v>22367.461403355032</c:v>
                </c:pt>
                <c:pt idx="15">
                  <c:v>22501.801385390427</c:v>
                </c:pt>
                <c:pt idx="16">
                  <c:v>22635.343455397873</c:v>
                </c:pt>
                <c:pt idx="17">
                  <c:v>22768.105208970439</c:v>
                </c:pt>
                <c:pt idx="18">
                  <c:v>22900.092948717949</c:v>
                </c:pt>
                <c:pt idx="19">
                  <c:v>23031.326838576584</c:v>
                </c:pt>
                <c:pt idx="20">
                  <c:v>23161.81684647303</c:v>
                </c:pt>
                <c:pt idx="21">
                  <c:v>23291.578884254432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21-1644-B2A8-27C02B348715}"/>
            </c:ext>
          </c:extLst>
        </c:ser>
        <c:ser>
          <c:idx val="7"/>
          <c:order val="7"/>
          <c:tx>
            <c:strRef>
              <c:f>Sheet1!$AH$3</c:f>
              <c:strCache>
                <c:ptCount val="1"/>
                <c:pt idx="0">
                  <c:v>$1,176.00</c:v>
                </c:pt>
              </c:strCache>
            </c:strRef>
          </c:tx>
          <c:spPr>
            <a:solidFill>
              <a:schemeClr val="accent2">
                <a:lumMod val="6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Sheet1!$AH$3:$AH$24</c:f>
              <c:numCache>
                <c:formatCode>"$"#,##0.00</c:formatCode>
                <c:ptCount val="22"/>
                <c:pt idx="0">
                  <c:v>1176</c:v>
                </c:pt>
                <c:pt idx="1">
                  <c:v>20549.978448275862</c:v>
                </c:pt>
                <c:pt idx="2">
                  <c:v>20696.244444444445</c:v>
                </c:pt>
                <c:pt idx="3">
                  <c:v>20841.483216783217</c:v>
                </c:pt>
                <c:pt idx="4">
                  <c:v>20985.715845070423</c:v>
                </c:pt>
                <c:pt idx="5">
                  <c:v>21128.966313799621</c:v>
                </c:pt>
                <c:pt idx="6">
                  <c:v>21271.248244883391</c:v>
                </c:pt>
                <c:pt idx="7">
                  <c:v>21412.586952563492</c:v>
                </c:pt>
                <c:pt idx="8">
                  <c:v>21552.999763741565</c:v>
                </c:pt>
                <c:pt idx="9">
                  <c:v>21692.504155749637</c:v>
                </c:pt>
                <c:pt idx="10">
                  <c:v>21831.113577186126</c:v>
                </c:pt>
                <c:pt idx="11">
                  <c:v>21968.852579852581</c:v>
                </c:pt>
                <c:pt idx="12">
                  <c:v>22105.730103857568</c:v>
                </c:pt>
                <c:pt idx="13">
                  <c:v>22241.767910447761</c:v>
                </c:pt>
                <c:pt idx="14">
                  <c:v>22376.978183183186</c:v>
                </c:pt>
                <c:pt idx="15">
                  <c:v>22511.375287009061</c:v>
                </c:pt>
                <c:pt idx="16">
                  <c:v>22644.973936170216</c:v>
                </c:pt>
                <c:pt idx="17">
                  <c:v>22777.789204892968</c:v>
                </c:pt>
                <c:pt idx="18">
                  <c:v>22909.835916196826</c:v>
                </c:pt>
                <c:pt idx="19">
                  <c:v>23041.125773195876</c:v>
                </c:pt>
                <c:pt idx="20">
                  <c:v>23171.67123250389</c:v>
                </c:pt>
                <c:pt idx="21">
                  <c:v>23301.485036496349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21-1644-B2A8-27C02B348715}"/>
            </c:ext>
          </c:extLst>
        </c:ser>
        <c:ser>
          <c:idx val="8"/>
          <c:order val="8"/>
          <c:tx>
            <c:strRef>
              <c:f>Sheet1!$AI$3</c:f>
              <c:strCache>
                <c:ptCount val="1"/>
                <c:pt idx="0">
                  <c:v>$1,177.00</c:v>
                </c:pt>
              </c:strCache>
            </c:strRef>
          </c:tx>
          <c:spPr>
            <a:solidFill>
              <a:schemeClr val="accent3">
                <a:lumMod val="6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Sheet1!$AI$3:$AI$24</c:f>
              <c:numCache>
                <c:formatCode>"$"#,##0.00</c:formatCode>
                <c:ptCount val="22"/>
                <c:pt idx="0">
                  <c:v>1177</c:v>
                </c:pt>
                <c:pt idx="1">
                  <c:v>20558.713970588236</c:v>
                </c:pt>
                <c:pt idx="2">
                  <c:v>20705.042291763071</c:v>
                </c:pt>
                <c:pt idx="3">
                  <c:v>20850.342851817339</c:v>
                </c:pt>
                <c:pt idx="4">
                  <c:v>20994.636709291415</c:v>
                </c:pt>
                <c:pt idx="5">
                  <c:v>21137.94551984877</c:v>
                </c:pt>
                <c:pt idx="6">
                  <c:v>21280.290318744053</c:v>
                </c:pt>
                <c:pt idx="7">
                  <c:v>21421.689042145597</c:v>
                </c:pt>
                <c:pt idx="8">
                  <c:v>21562.161897590362</c:v>
                </c:pt>
                <c:pt idx="9">
                  <c:v>21701.72298156235</c:v>
                </c:pt>
                <c:pt idx="10">
                  <c:v>21840.393593749999</c:v>
                </c:pt>
                <c:pt idx="11">
                  <c:v>21978.191748526522</c:v>
                </c:pt>
                <c:pt idx="12">
                  <c:v>22115.127191052892</c:v>
                </c:pt>
                <c:pt idx="13">
                  <c:v>22251.223140228743</c:v>
                </c:pt>
                <c:pt idx="14">
                  <c:v>22386.487692692695</c:v>
                </c:pt>
                <c:pt idx="15">
                  <c:v>22520.942255790535</c:v>
                </c:pt>
                <c:pt idx="16">
                  <c:v>22654.600474683546</c:v>
                </c:pt>
                <c:pt idx="17">
                  <c:v>22787.471749872646</c:v>
                </c:pt>
                <c:pt idx="18">
                  <c:v>22919.574918032788</c:v>
                </c:pt>
                <c:pt idx="19">
                  <c:v>23050.92073158166</c:v>
                </c:pt>
                <c:pt idx="20">
                  <c:v>23181.52163212435</c:v>
                </c:pt>
                <c:pt idx="21">
                  <c:v>23311.390346534652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121-1644-B2A8-27C02B348715}"/>
            </c:ext>
          </c:extLst>
        </c:ser>
        <c:ser>
          <c:idx val="9"/>
          <c:order val="9"/>
          <c:tx>
            <c:strRef>
              <c:f>Sheet1!$AJ$3</c:f>
              <c:strCache>
                <c:ptCount val="1"/>
                <c:pt idx="0">
                  <c:v>$1,178.00</c:v>
                </c:pt>
              </c:strCache>
            </c:strRef>
          </c:tx>
          <c:spPr>
            <a:solidFill>
              <a:schemeClr val="accent4">
                <a:lumMod val="6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Sheet1!$AJ$3:$AJ$24</c:f>
              <c:numCache>
                <c:formatCode>"$"#,##0.00</c:formatCode>
                <c:ptCount val="22"/>
                <c:pt idx="0">
                  <c:v>1178</c:v>
                </c:pt>
                <c:pt idx="1">
                  <c:v>20567.445808452001</c:v>
                </c:pt>
                <c:pt idx="2">
                  <c:v>20713.836433857541</c:v>
                </c:pt>
                <c:pt idx="3">
                  <c:v>20859.198761061947</c:v>
                </c:pt>
                <c:pt idx="4">
                  <c:v>21003.553827392119</c:v>
                </c:pt>
                <c:pt idx="5">
                  <c:v>21146.923266414738</c:v>
                </c:pt>
                <c:pt idx="6">
                  <c:v>21289.328607941035</c:v>
                </c:pt>
                <c:pt idx="7">
                  <c:v>21430.787328865488</c:v>
                </c:pt>
                <c:pt idx="8">
                  <c:v>21571.320211946051</c:v>
                </c:pt>
                <c:pt idx="9">
                  <c:v>21710.940184287101</c:v>
                </c:pt>
                <c:pt idx="10">
                  <c:v>21849.669757198637</c:v>
                </c:pt>
                <c:pt idx="11">
                  <c:v>21987.523772102162</c:v>
                </c:pt>
                <c:pt idx="12">
                  <c:v>22124.520395256921</c:v>
                </c:pt>
                <c:pt idx="13">
                  <c:v>22260.671176031825</c:v>
                </c:pt>
                <c:pt idx="14">
                  <c:v>22395.995799149576</c:v>
                </c:pt>
                <c:pt idx="15">
                  <c:v>22530.507413185704</c:v>
                </c:pt>
                <c:pt idx="16">
                  <c:v>22664.223076923077</c:v>
                </c:pt>
                <c:pt idx="17">
                  <c:v>22797.150346232178</c:v>
                </c:pt>
                <c:pt idx="18">
                  <c:v>22929.30996031746</c:v>
                </c:pt>
                <c:pt idx="19">
                  <c:v>23060.711719876417</c:v>
                </c:pt>
                <c:pt idx="20">
                  <c:v>23191.368051527708</c:v>
                </c:pt>
                <c:pt idx="21">
                  <c:v>23321.291666666668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21-1644-B2A8-27C02B348715}"/>
            </c:ext>
          </c:extLst>
        </c:ser>
        <c:ser>
          <c:idx val="10"/>
          <c:order val="10"/>
          <c:tx>
            <c:strRef>
              <c:f>Sheet1!$AK$3</c:f>
              <c:strCache>
                <c:ptCount val="1"/>
                <c:pt idx="0">
                  <c:v>$1,179.00</c:v>
                </c:pt>
              </c:strCache>
            </c:strRef>
          </c:tx>
          <c:spPr>
            <a:solidFill>
              <a:schemeClr val="accent5">
                <a:lumMod val="6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Sheet1!$AK$3:$AK$24</c:f>
              <c:numCache>
                <c:formatCode>"$"#,##0.00</c:formatCode>
                <c:ptCount val="22"/>
                <c:pt idx="0">
                  <c:v>1179</c:v>
                </c:pt>
                <c:pt idx="1">
                  <c:v>20576.173966942151</c:v>
                </c:pt>
                <c:pt idx="2">
                  <c:v>20722.624592969471</c:v>
                </c:pt>
                <c:pt idx="3">
                  <c:v>20868.048318584071</c:v>
                </c:pt>
                <c:pt idx="4">
                  <c:v>21012.467204641347</c:v>
                </c:pt>
                <c:pt idx="5">
                  <c:v>21155.897252124647</c:v>
                </c:pt>
                <c:pt idx="6">
                  <c:v>21298.363117870722</c:v>
                </c:pt>
                <c:pt idx="7">
                  <c:v>21439.881818181821</c:v>
                </c:pt>
                <c:pt idx="8">
                  <c:v>21580.474712325471</c:v>
                </c:pt>
                <c:pt idx="9">
                  <c:v>21720.153555501696</c:v>
                </c:pt>
                <c:pt idx="10">
                  <c:v>21858.942073170732</c:v>
                </c:pt>
                <c:pt idx="11">
                  <c:v>21996.854491899852</c:v>
                </c:pt>
                <c:pt idx="12">
                  <c:v>22133.909722222223</c:v>
                </c:pt>
                <c:pt idx="13">
                  <c:v>22270.117813121273</c:v>
                </c:pt>
                <c:pt idx="14">
                  <c:v>22405.5</c:v>
                </c:pt>
                <c:pt idx="15">
                  <c:v>22540.068651911468</c:v>
                </c:pt>
                <c:pt idx="16">
                  <c:v>22673.838461538464</c:v>
                </c:pt>
                <c:pt idx="17">
                  <c:v>22806.825000000001</c:v>
                </c:pt>
                <c:pt idx="18">
                  <c:v>22939.041049129992</c:v>
                </c:pt>
                <c:pt idx="19">
                  <c:v>23070.495447991761</c:v>
                </c:pt>
                <c:pt idx="20">
                  <c:v>23201.210496894411</c:v>
                </c:pt>
                <c:pt idx="21">
                  <c:v>23331.189003123374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21-1644-B2A8-27C02B348715}"/>
            </c:ext>
          </c:extLst>
        </c:ser>
        <c:ser>
          <c:idx val="11"/>
          <c:order val="11"/>
          <c:tx>
            <c:strRef>
              <c:f>Sheet1!$AL$3</c:f>
              <c:strCache>
                <c:ptCount val="1"/>
                <c:pt idx="0">
                  <c:v>$1,180.00</c:v>
                </c:pt>
              </c:strCache>
            </c:strRef>
          </c:tx>
          <c:spPr>
            <a:solidFill>
              <a:schemeClr val="accent6">
                <a:lumMod val="6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Sheet1!$AL$3:$AL$24</c:f>
              <c:numCache>
                <c:formatCode>"$"#,##0.00</c:formatCode>
                <c:ptCount val="22"/>
                <c:pt idx="0">
                  <c:v>1180</c:v>
                </c:pt>
                <c:pt idx="1">
                  <c:v>20584.898451124369</c:v>
                </c:pt>
                <c:pt idx="2">
                  <c:v>20731.410972029589</c:v>
                </c:pt>
                <c:pt idx="3">
                  <c:v>20876.896387337059</c:v>
                </c:pt>
                <c:pt idx="4">
                  <c:v>21021.376846298033</c:v>
                </c:pt>
                <c:pt idx="5">
                  <c:v>21164.867482302972</c:v>
                </c:pt>
                <c:pt idx="6">
                  <c:v>21307.393853919239</c:v>
                </c:pt>
                <c:pt idx="7">
                  <c:v>21448.972515542802</c:v>
                </c:pt>
                <c:pt idx="8">
                  <c:v>21589.622521665868</c:v>
                </c:pt>
                <c:pt idx="9">
                  <c:v>21729.363100775194</c:v>
                </c:pt>
                <c:pt idx="10">
                  <c:v>21868.210547294002</c:v>
                </c:pt>
                <c:pt idx="11">
                  <c:v>22006.181354268891</c:v>
                </c:pt>
                <c:pt idx="12">
                  <c:v>22143.292438271608</c:v>
                </c:pt>
                <c:pt idx="13">
                  <c:v>22279.560563835075</c:v>
                </c:pt>
                <c:pt idx="14">
                  <c:v>22415.000301099451</c:v>
                </c:pt>
                <c:pt idx="15">
                  <c:v>22549.625977878328</c:v>
                </c:pt>
                <c:pt idx="16">
                  <c:v>22683.452269853318</c:v>
                </c:pt>
                <c:pt idx="17">
                  <c:v>22816.495717192269</c:v>
                </c:pt>
                <c:pt idx="18">
                  <c:v>22948.764692937566</c:v>
                </c:pt>
                <c:pt idx="19">
                  <c:v>23080.277436953165</c:v>
                </c:pt>
                <c:pt idx="20">
                  <c:v>23211.044865424432</c:v>
                </c:pt>
                <c:pt idx="21">
                  <c:v>23341.08236212279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121-1644-B2A8-27C02B348715}"/>
            </c:ext>
          </c:extLst>
        </c:ser>
        <c:ser>
          <c:idx val="12"/>
          <c:order val="12"/>
          <c:tx>
            <c:strRef>
              <c:f>Sheet1!$AM$3</c:f>
              <c:strCache>
                <c:ptCount val="1"/>
                <c:pt idx="0">
                  <c:v>$1,181.00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Sheet1!$AM$3:$AM$24</c:f>
              <c:numCache>
                <c:formatCode>"$"#,##0.00</c:formatCode>
                <c:ptCount val="22"/>
                <c:pt idx="0">
                  <c:v>1181</c:v>
                </c:pt>
                <c:pt idx="1">
                  <c:v>20593.619266055048</c:v>
                </c:pt>
                <c:pt idx="2">
                  <c:v>20740.193659889097</c:v>
                </c:pt>
                <c:pt idx="3">
                  <c:v>20885.740744532341</c:v>
                </c:pt>
                <c:pt idx="4">
                  <c:v>21030.280313964387</c:v>
                </c:pt>
                <c:pt idx="5">
                  <c:v>21173.833962264151</c:v>
                </c:pt>
                <c:pt idx="6">
                  <c:v>21316.420821462489</c:v>
                </c:pt>
                <c:pt idx="7">
                  <c:v>21458.059426386233</c:v>
                </c:pt>
                <c:pt idx="8">
                  <c:v>21598.768811357077</c:v>
                </c:pt>
                <c:pt idx="9">
                  <c:v>21738.568825665861</c:v>
                </c:pt>
                <c:pt idx="10">
                  <c:v>21877.475185185187</c:v>
                </c:pt>
                <c:pt idx="11">
                  <c:v>22015.50436488475</c:v>
                </c:pt>
                <c:pt idx="12">
                  <c:v>22152.673262586377</c:v>
                </c:pt>
                <c:pt idx="13">
                  <c:v>22288.999433962264</c:v>
                </c:pt>
                <c:pt idx="14">
                  <c:v>22424.496708291706</c:v>
                </c:pt>
                <c:pt idx="15">
                  <c:v>22559.179396984924</c:v>
                </c:pt>
                <c:pt idx="16">
                  <c:v>22693.062158746208</c:v>
                </c:pt>
                <c:pt idx="17">
                  <c:v>22826.162503812913</c:v>
                </c:pt>
                <c:pt idx="18">
                  <c:v>22958.486860613812</c:v>
                </c:pt>
                <c:pt idx="19">
                  <c:v>23090.055473251028</c:v>
                </c:pt>
                <c:pt idx="20">
                  <c:v>23220.878255302639</c:v>
                </c:pt>
                <c:pt idx="21">
                  <c:v>23350.967898022893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121-1644-B2A8-27C02B348715}"/>
            </c:ext>
          </c:extLst>
        </c:ser>
        <c:ser>
          <c:idx val="13"/>
          <c:order val="13"/>
          <c:tx>
            <c:strRef>
              <c:f>Sheet1!$AN$3</c:f>
              <c:strCache>
                <c:ptCount val="1"/>
                <c:pt idx="0">
                  <c:v>$1,182.00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Sheet1!$AN$3:$AN$24</c:f>
              <c:numCache>
                <c:formatCode>"$"#,##0.00</c:formatCode>
                <c:ptCount val="22"/>
                <c:pt idx="0">
                  <c:v>1182</c:v>
                </c:pt>
                <c:pt idx="1">
                  <c:v>20602.336416781291</c:v>
                </c:pt>
                <c:pt idx="2">
                  <c:v>20748.972661662818</c:v>
                </c:pt>
                <c:pt idx="3">
                  <c:v>20894.58139534884</c:v>
                </c:pt>
                <c:pt idx="4">
                  <c:v>21039.182055035126</c:v>
                </c:pt>
                <c:pt idx="5">
                  <c:v>21182.796697312588</c:v>
                </c:pt>
                <c:pt idx="6">
                  <c:v>21325.44402586616</c:v>
                </c:pt>
                <c:pt idx="7">
                  <c:v>21467.142556139515</c:v>
                </c:pt>
                <c:pt idx="8">
                  <c:v>21607.911302308803</c:v>
                </c:pt>
                <c:pt idx="9">
                  <c:v>21747.770735721198</c:v>
                </c:pt>
                <c:pt idx="10">
                  <c:v>21886.735992450074</c:v>
                </c:pt>
                <c:pt idx="11">
                  <c:v>22024.823529411766</c:v>
                </c:pt>
                <c:pt idx="12">
                  <c:v>22162.050225703009</c:v>
                </c:pt>
                <c:pt idx="13">
                  <c:v>22298.434429280394</c:v>
                </c:pt>
                <c:pt idx="14">
                  <c:v>22433.989227408889</c:v>
                </c:pt>
                <c:pt idx="15">
                  <c:v>22568.72891511803</c:v>
                </c:pt>
                <c:pt idx="16">
                  <c:v>22702.668134158666</c:v>
                </c:pt>
                <c:pt idx="17">
                  <c:v>22835.821883579054</c:v>
                </c:pt>
                <c:pt idx="18">
                  <c:v>22968.205092024538</c:v>
                </c:pt>
                <c:pt idx="19">
                  <c:v>23099.829562982006</c:v>
                </c:pt>
                <c:pt idx="20">
                  <c:v>23230.707688728027</c:v>
                </c:pt>
                <c:pt idx="21">
                  <c:v>23360.852145085802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121-1644-B2A8-27C02B348715}"/>
            </c:ext>
          </c:extLst>
        </c:ser>
        <c:ser>
          <c:idx val="14"/>
          <c:order val="14"/>
          <c:tx>
            <c:strRef>
              <c:f>Sheet1!$AO$3</c:f>
              <c:strCache>
                <c:ptCount val="1"/>
                <c:pt idx="0">
                  <c:v>$1,183.00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Sheet1!$AO$3:$AO$24</c:f>
              <c:numCache>
                <c:formatCode>"$"#,##0.00</c:formatCode>
                <c:ptCount val="22"/>
                <c:pt idx="0">
                  <c:v>1183</c:v>
                </c:pt>
                <c:pt idx="1">
                  <c:v>20611.049908340974</c:v>
                </c:pt>
                <c:pt idx="2">
                  <c:v>20757.747982456141</c:v>
                </c:pt>
                <c:pt idx="3">
                  <c:v>20903.418344955833</c:v>
                </c:pt>
                <c:pt idx="4">
                  <c:v>21048.080074906371</c:v>
                </c:pt>
                <c:pt idx="5">
                  <c:v>21191.755692742692</c:v>
                </c:pt>
                <c:pt idx="6">
                  <c:v>21334.463472485768</c:v>
                </c:pt>
                <c:pt idx="7">
                  <c:v>21476.221910219676</c:v>
                </c:pt>
                <c:pt idx="8">
                  <c:v>21617.050000000003</c:v>
                </c:pt>
                <c:pt idx="9">
                  <c:v>21756.968836477987</c:v>
                </c:pt>
                <c:pt idx="10">
                  <c:v>21895.992974683548</c:v>
                </c:pt>
                <c:pt idx="11">
                  <c:v>22034.138853503187</c:v>
                </c:pt>
                <c:pt idx="12">
                  <c:v>22171.423333333332</c:v>
                </c:pt>
                <c:pt idx="13">
                  <c:v>22307.865555555552</c:v>
                </c:pt>
                <c:pt idx="14">
                  <c:v>22443.474998751873</c:v>
                </c:pt>
                <c:pt idx="15">
                  <c:v>22578.274538152611</c:v>
                </c:pt>
                <c:pt idx="16">
                  <c:v>22712.270202020205</c:v>
                </c:pt>
                <c:pt idx="17">
                  <c:v>22845.479837398376</c:v>
                </c:pt>
                <c:pt idx="18">
                  <c:v>22977.919393203883</c:v>
                </c:pt>
                <c:pt idx="19">
                  <c:v>23109.599712230218</c:v>
                </c:pt>
                <c:pt idx="20">
                  <c:v>23240.533171834628</c:v>
                </c:pt>
                <c:pt idx="21">
                  <c:v>23370.732432432433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121-1644-B2A8-27C02B348715}"/>
            </c:ext>
          </c:extLst>
        </c:ser>
        <c:ser>
          <c:idx val="15"/>
          <c:order val="15"/>
          <c:tx>
            <c:strRef>
              <c:f>Sheet1!$AP$3</c:f>
              <c:strCache>
                <c:ptCount val="1"/>
                <c:pt idx="0">
                  <c:v>$1,184.00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Sheet1!$AP$3:$AP$24</c:f>
              <c:numCache>
                <c:formatCode>"$"#,##0.00</c:formatCode>
                <c:ptCount val="22"/>
                <c:pt idx="0">
                  <c:v>1184</c:v>
                </c:pt>
                <c:pt idx="1">
                  <c:v>20619.757516040332</c:v>
                </c:pt>
                <c:pt idx="2">
                  <c:v>20766.519627365022</c:v>
                </c:pt>
                <c:pt idx="3">
                  <c:v>20912.251598513012</c:v>
                </c:pt>
                <c:pt idx="4">
                  <c:v>21056.974378802061</c:v>
                </c:pt>
                <c:pt idx="5">
                  <c:v>21200.710953838905</c:v>
                </c:pt>
                <c:pt idx="6">
                  <c:v>21343.476755218217</c:v>
                </c:pt>
                <c:pt idx="7">
                  <c:v>21485.297494033417</c:v>
                </c:pt>
                <c:pt idx="8">
                  <c:v>21626.184909899086</c:v>
                </c:pt>
                <c:pt idx="9">
                  <c:v>21766.163133462283</c:v>
                </c:pt>
                <c:pt idx="10">
                  <c:v>21905.243218111005</c:v>
                </c:pt>
                <c:pt idx="11">
                  <c:v>22043.450342801178</c:v>
                </c:pt>
                <c:pt idx="12">
                  <c:v>22180.792591177924</c:v>
                </c:pt>
                <c:pt idx="13">
                  <c:v>22317.292818542392</c:v>
                </c:pt>
                <c:pt idx="14">
                  <c:v>22452.958902195609</c:v>
                </c:pt>
                <c:pt idx="15">
                  <c:v>22587.81269076305</c:v>
                </c:pt>
                <c:pt idx="16">
                  <c:v>22721.868368248361</c:v>
                </c:pt>
                <c:pt idx="17">
                  <c:v>22855.133877602846</c:v>
                </c:pt>
                <c:pt idx="18">
                  <c:v>22987.629770173648</c:v>
                </c:pt>
                <c:pt idx="19">
                  <c:v>23119.365927067283</c:v>
                </c:pt>
                <c:pt idx="20">
                  <c:v>23250.354710743799</c:v>
                </c:pt>
                <c:pt idx="21">
                  <c:v>23380.608766233767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121-1644-B2A8-27C02B348715}"/>
            </c:ext>
          </c:extLst>
        </c:ser>
        <c:ser>
          <c:idx val="16"/>
          <c:order val="16"/>
          <c:tx>
            <c:strRef>
              <c:f>Sheet1!$AQ$3</c:f>
              <c:strCache>
                <c:ptCount val="1"/>
                <c:pt idx="0">
                  <c:v>$1,185.00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Sheet1!$AQ$3:$AQ$24</c:f>
              <c:numCache>
                <c:formatCode>"$"#,##0.00</c:formatCode>
                <c:ptCount val="22"/>
                <c:pt idx="0">
                  <c:v>1185</c:v>
                </c:pt>
                <c:pt idx="1">
                  <c:v>20628.463364635823</c:v>
                </c:pt>
                <c:pt idx="2">
                  <c:v>20775.287601476015</c:v>
                </c:pt>
                <c:pt idx="3">
                  <c:v>20921.081161170459</c:v>
                </c:pt>
                <c:pt idx="4">
                  <c:v>21065.864971936389</c:v>
                </c:pt>
                <c:pt idx="5">
                  <c:v>21209.662485875706</c:v>
                </c:pt>
                <c:pt idx="6">
                  <c:v>21352.488175675677</c:v>
                </c:pt>
                <c:pt idx="7">
                  <c:v>21494.366706443918</c:v>
                </c:pt>
                <c:pt idx="8">
                  <c:v>21635.316037463977</c:v>
                </c:pt>
                <c:pt idx="9">
                  <c:v>21775.350754352032</c:v>
                </c:pt>
                <c:pt idx="10">
                  <c:v>21914.491879562047</c:v>
                </c:pt>
                <c:pt idx="11">
                  <c:v>22052.754946131245</c:v>
                </c:pt>
                <c:pt idx="12">
                  <c:v>22190.15800492611</c:v>
                </c:pt>
                <c:pt idx="13">
                  <c:v>22326.712749132377</c:v>
                </c:pt>
                <c:pt idx="14">
                  <c:v>22462.438933915211</c:v>
                </c:pt>
                <c:pt idx="15">
                  <c:v>22597.349638735577</c:v>
                </c:pt>
                <c:pt idx="16">
                  <c:v>22731.459483846542</c:v>
                </c:pt>
                <c:pt idx="17">
                  <c:v>22864.784010152285</c:v>
                </c:pt>
                <c:pt idx="18">
                  <c:v>22997.336228943343</c:v>
                </c:pt>
                <c:pt idx="19">
                  <c:v>23129.124530046225</c:v>
                </c:pt>
                <c:pt idx="20">
                  <c:v>23260.168760330576</c:v>
                </c:pt>
                <c:pt idx="21">
                  <c:v>23390.481152647975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121-1644-B2A8-27C02B348715}"/>
            </c:ext>
          </c:extLst>
        </c:ser>
        <c:ser>
          <c:idx val="17"/>
          <c:order val="17"/>
          <c:tx>
            <c:strRef>
              <c:f>Sheet1!$AR$3</c:f>
              <c:strCache>
                <c:ptCount val="1"/>
                <c:pt idx="0">
                  <c:v>$1,186.00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Lit>
              <c:ptCount val="1"/>
              <c:pt idx="0">
                <c:v>Order Cost</c:v>
              </c:pt>
            </c:strLit>
          </c:cat>
          <c:val>
            <c:numRef>
              <c:f>Sheet1!$AR$3:$AR$24</c:f>
              <c:numCache>
                <c:formatCode>"$"#,##0.00</c:formatCode>
                <c:ptCount val="22"/>
                <c:pt idx="0">
                  <c:v>1186</c:v>
                </c:pt>
                <c:pt idx="1">
                  <c:v>20637.165567765569</c:v>
                </c:pt>
                <c:pt idx="2">
                  <c:v>20784.051909866299</c:v>
                </c:pt>
                <c:pt idx="3">
                  <c:v>20929.907038068712</c:v>
                </c:pt>
                <c:pt idx="4">
                  <c:v>21074.751859513792</c:v>
                </c:pt>
                <c:pt idx="5">
                  <c:v>21218.607871939737</c:v>
                </c:pt>
                <c:pt idx="6">
                  <c:v>21361.495853080567</c:v>
                </c:pt>
                <c:pt idx="7">
                  <c:v>21503.434198473286</c:v>
                </c:pt>
                <c:pt idx="8">
                  <c:v>21644.443388142106</c:v>
                </c:pt>
                <c:pt idx="9">
                  <c:v>21784.536812469792</c:v>
                </c:pt>
                <c:pt idx="10">
                  <c:v>21923.736731517507</c:v>
                </c:pt>
                <c:pt idx="11">
                  <c:v>22062.058051884484</c:v>
                </c:pt>
                <c:pt idx="12">
                  <c:v>22199.519580256034</c:v>
                </c:pt>
                <c:pt idx="13">
                  <c:v>22336.131486620419</c:v>
                </c:pt>
                <c:pt idx="14">
                  <c:v>22471.915099700898</c:v>
                </c:pt>
                <c:pt idx="15">
                  <c:v>22606.882708124373</c:v>
                </c:pt>
                <c:pt idx="16">
                  <c:v>22741.048915237137</c:v>
                </c:pt>
                <c:pt idx="17">
                  <c:v>22874.430240994421</c:v>
                </c:pt>
                <c:pt idx="18">
                  <c:v>23007.035054874937</c:v>
                </c:pt>
                <c:pt idx="19">
                  <c:v>23138.881806981517</c:v>
                </c:pt>
                <c:pt idx="20">
                  <c:v>23269.981294527621</c:v>
                </c:pt>
                <c:pt idx="21">
                  <c:v>23400.346157840082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121-1644-B2A8-27C02B348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448480"/>
        <c:axId val="1795450208"/>
      </c:areaChart>
      <c:catAx>
        <c:axId val="179544848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Order</a:t>
                </a:r>
                <a:r>
                  <a:rPr lang="en-US" sz="1400" baseline="0"/>
                  <a:t> Cost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795450208"/>
        <c:crosses val="autoZero"/>
        <c:auto val="1"/>
        <c:lblAlgn val="ctr"/>
        <c:lblOffset val="100"/>
        <c:noMultiLvlLbl val="0"/>
      </c:catAx>
      <c:valAx>
        <c:axId val="17954502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448480"/>
        <c:crosses val="autoZero"/>
        <c:crossBetween val="midCat"/>
        <c:dispUnits>
          <c:builtInUnit val="thousands"/>
          <c:dispUnitsLbl>
            <c:layout>
              <c:manualLayout>
                <c:xMode val="edge"/>
                <c:yMode val="edge"/>
                <c:x val="1.4544253802954946E-2"/>
                <c:y val="0.38776490259324525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dk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200"/>
                    <a:t> Total Inventory Cost </a:t>
                  </a:r>
                </a:p>
                <a:p>
                  <a:pPr>
                    <a:defRPr sz="1200"/>
                  </a:pPr>
                  <a:r>
                    <a:rPr lang="en-US" sz="1200"/>
                    <a:t>In</a:t>
                  </a:r>
                  <a:r>
                    <a:rPr lang="en-US" sz="1200" baseline="0"/>
                    <a:t> </a:t>
                  </a:r>
                  <a:r>
                    <a:rPr lang="en-US" sz="1200"/>
                    <a:t>Thousands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5</xdr:row>
      <xdr:rowOff>0</xdr:rowOff>
    </xdr:from>
    <xdr:to>
      <xdr:col>23</xdr:col>
      <xdr:colOff>411480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8EDAC2-F7CE-4920-96BE-F0CC7DBFAD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1035538</xdr:colOff>
      <xdr:row>27</xdr:row>
      <xdr:rowOff>117230</xdr:rowOff>
    </xdr:from>
    <xdr:to>
      <xdr:col>40</xdr:col>
      <xdr:colOff>103442</xdr:colOff>
      <xdr:row>54</xdr:row>
      <xdr:rowOff>97693</xdr:rowOff>
    </xdr:to>
    <xdr:graphicFrame macro="">
      <xdr:nvGraphicFramePr>
        <xdr:cNvPr id="7" name="Chart 6" descr="Chart type: Stacked Area. Multiple values by '$10,016.37'&#10;&#10;Description automatically generated">
          <a:extLst>
            <a:ext uri="{FF2B5EF4-FFF2-40B4-BE49-F238E27FC236}">
              <a16:creationId xmlns:a16="http://schemas.microsoft.com/office/drawing/2014/main" id="{05E78586-D69F-5C71-038B-AAB1608A2F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63D9-A209-4C29-8BC1-BDDC532155B0}">
  <dimension ref="B1:AU72"/>
  <sheetViews>
    <sheetView tabSelected="1" zoomScale="87" zoomScaleNormal="90" zoomScaleSheetLayoutView="100" workbookViewId="0">
      <selection activeCell="Z1" sqref="Z1:AR24"/>
    </sheetView>
  </sheetViews>
  <sheetFormatPr baseColWidth="10" defaultColWidth="8.83203125" defaultRowHeight="15" x14ac:dyDescent="0.2"/>
  <cols>
    <col min="2" max="2" width="20.5" bestFit="1" customWidth="1"/>
    <col min="3" max="3" width="15.6640625" customWidth="1"/>
    <col min="4" max="4" width="17.83203125" bestFit="1" customWidth="1"/>
    <col min="7" max="7" width="20.5" bestFit="1" customWidth="1"/>
    <col min="8" max="8" width="15" customWidth="1"/>
    <col min="9" max="9" width="17.1640625" bestFit="1" customWidth="1"/>
    <col min="11" max="11" width="15.1640625" bestFit="1" customWidth="1"/>
    <col min="12" max="12" width="24.5" bestFit="1" customWidth="1"/>
    <col min="13" max="13" width="15.5" bestFit="1" customWidth="1"/>
    <col min="14" max="14" width="11.6640625" bestFit="1" customWidth="1"/>
    <col min="15" max="15" width="12" bestFit="1" customWidth="1"/>
    <col min="16" max="16" width="16.5" bestFit="1" customWidth="1"/>
    <col min="18" max="18" width="16.1640625" bestFit="1" customWidth="1"/>
    <col min="26" max="26" width="14.6640625" customWidth="1"/>
    <col min="27" max="27" width="16.5" customWidth="1"/>
    <col min="28" max="44" width="10.1640625" bestFit="1" customWidth="1"/>
    <col min="47" max="47" width="10.6640625" bestFit="1" customWidth="1"/>
  </cols>
  <sheetData>
    <row r="1" spans="2:47" x14ac:dyDescent="0.2">
      <c r="Z1" s="22"/>
      <c r="AA1" s="32" t="s">
        <v>22</v>
      </c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4"/>
    </row>
    <row r="2" spans="2:47" x14ac:dyDescent="0.2">
      <c r="B2" s="12" t="s">
        <v>8</v>
      </c>
      <c r="C2" s="12"/>
      <c r="D2" s="12"/>
      <c r="E2" s="13"/>
      <c r="F2" s="13"/>
      <c r="G2" s="12" t="s">
        <v>7</v>
      </c>
      <c r="H2" s="12"/>
      <c r="I2" s="12"/>
      <c r="K2" s="6" t="s">
        <v>9</v>
      </c>
      <c r="L2" s="6" t="s">
        <v>10</v>
      </c>
      <c r="M2" s="6" t="s">
        <v>13</v>
      </c>
      <c r="N2" s="6" t="s">
        <v>14</v>
      </c>
      <c r="O2" s="6" t="s">
        <v>15</v>
      </c>
      <c r="P2" s="6" t="s">
        <v>16</v>
      </c>
      <c r="R2" s="6" t="s">
        <v>17</v>
      </c>
      <c r="S2" s="7">
        <f>MIN(P3:P72)</f>
        <v>10017.609375</v>
      </c>
      <c r="Z2" s="23"/>
      <c r="AA2" s="35" t="s">
        <v>16</v>
      </c>
      <c r="AB2" s="32" t="s">
        <v>24</v>
      </c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4"/>
    </row>
    <row r="3" spans="2:47" x14ac:dyDescent="0.2">
      <c r="B3" s="14" t="s">
        <v>25</v>
      </c>
      <c r="C3" s="14" t="s">
        <v>26</v>
      </c>
      <c r="D3" s="14" t="s">
        <v>27</v>
      </c>
      <c r="E3" s="15"/>
      <c r="F3" s="15"/>
      <c r="G3" s="14" t="s">
        <v>25</v>
      </c>
      <c r="H3" s="14" t="s">
        <v>26</v>
      </c>
      <c r="I3" s="14" t="s">
        <v>27</v>
      </c>
      <c r="K3" s="2">
        <v>1</v>
      </c>
      <c r="L3" s="3">
        <f>$H$4/K3</f>
        <v>19000</v>
      </c>
      <c r="M3" s="4">
        <f>L3/2</f>
        <v>9500</v>
      </c>
      <c r="N3" s="5">
        <f>M3*$H$9</f>
        <v>157747.5</v>
      </c>
      <c r="O3" s="5">
        <f>$H$7*K3</f>
        <v>159</v>
      </c>
      <c r="P3" s="5">
        <f>N3+O3</f>
        <v>157906.5</v>
      </c>
      <c r="Z3" s="23"/>
      <c r="AA3" s="19">
        <f>C14</f>
        <v>10016.365629139073</v>
      </c>
      <c r="AB3" s="29">
        <v>1170</v>
      </c>
      <c r="AC3" s="30">
        <f>AB3+1</f>
        <v>1171</v>
      </c>
      <c r="AD3" s="30">
        <f t="shared" ref="AD3:AR3" si="0">AC3+1</f>
        <v>1172</v>
      </c>
      <c r="AE3" s="30">
        <f t="shared" si="0"/>
        <v>1173</v>
      </c>
      <c r="AF3" s="30">
        <f t="shared" si="0"/>
        <v>1174</v>
      </c>
      <c r="AG3" s="30">
        <f t="shared" si="0"/>
        <v>1175</v>
      </c>
      <c r="AH3" s="30">
        <f t="shared" si="0"/>
        <v>1176</v>
      </c>
      <c r="AI3" s="30">
        <f t="shared" si="0"/>
        <v>1177</v>
      </c>
      <c r="AJ3" s="30">
        <f t="shared" si="0"/>
        <v>1178</v>
      </c>
      <c r="AK3" s="30">
        <f t="shared" si="0"/>
        <v>1179</v>
      </c>
      <c r="AL3" s="30">
        <f t="shared" si="0"/>
        <v>1180</v>
      </c>
      <c r="AM3" s="30">
        <f t="shared" si="0"/>
        <v>1181</v>
      </c>
      <c r="AN3" s="30">
        <f t="shared" si="0"/>
        <v>1182</v>
      </c>
      <c r="AO3" s="30">
        <f>AN3+1</f>
        <v>1183</v>
      </c>
      <c r="AP3" s="30">
        <f t="shared" si="0"/>
        <v>1184</v>
      </c>
      <c r="AQ3" s="30">
        <f t="shared" si="0"/>
        <v>1185</v>
      </c>
      <c r="AR3" s="31">
        <f t="shared" si="0"/>
        <v>1186</v>
      </c>
      <c r="AU3" s="1"/>
    </row>
    <row r="4" spans="2:47" x14ac:dyDescent="0.2">
      <c r="B4" s="2" t="s">
        <v>0</v>
      </c>
      <c r="C4" s="2">
        <v>19000</v>
      </c>
      <c r="D4" s="2" t="s">
        <v>19</v>
      </c>
      <c r="E4" s="13"/>
      <c r="F4" s="13"/>
      <c r="G4" s="2" t="s">
        <v>0</v>
      </c>
      <c r="H4" s="2">
        <v>19000</v>
      </c>
      <c r="I4" s="2" t="s">
        <v>19</v>
      </c>
      <c r="K4" s="2">
        <v>2</v>
      </c>
      <c r="L4" s="3">
        <f t="shared" ref="L4:L67" si="1">$H$4/K4</f>
        <v>9500</v>
      </c>
      <c r="M4" s="4">
        <f t="shared" ref="M4:M67" si="2">L4/2</f>
        <v>4750</v>
      </c>
      <c r="N4" s="5">
        <f t="shared" ref="N4:N67" si="3">M4*$H$9</f>
        <v>78873.75</v>
      </c>
      <c r="O4" s="5">
        <f t="shared" ref="O4:O67" si="4">$H$7*K4</f>
        <v>318</v>
      </c>
      <c r="P4" s="5">
        <f t="shared" ref="P4:P67" si="5">N4+O4</f>
        <v>79191.75</v>
      </c>
      <c r="Z4" s="36" t="s">
        <v>23</v>
      </c>
      <c r="AA4" s="27">
        <v>70</v>
      </c>
      <c r="AB4" s="20">
        <f t="dataTable" ref="AB4:AR24" dt2D="1" dtr="1" r1="C7" r2="C5"/>
        <v>20497.489631336408</v>
      </c>
      <c r="AC4" s="20">
        <v>20506.245391705073</v>
      </c>
      <c r="AD4" s="20">
        <v>20514.999412713034</v>
      </c>
      <c r="AE4" s="20">
        <v>20523.749723756908</v>
      </c>
      <c r="AF4" s="20">
        <v>20532.496329958583</v>
      </c>
      <c r="AG4" s="20">
        <v>20541.239236430541</v>
      </c>
      <c r="AH4" s="20">
        <v>20549.978448275862</v>
      </c>
      <c r="AI4" s="20">
        <v>20558.713970588236</v>
      </c>
      <c r="AJ4" s="20">
        <v>20567.445808452001</v>
      </c>
      <c r="AK4" s="20">
        <v>20576.173966942151</v>
      </c>
      <c r="AL4" s="20">
        <v>20584.898451124369</v>
      </c>
      <c r="AM4" s="20">
        <v>20593.619266055048</v>
      </c>
      <c r="AN4" s="20">
        <v>20602.336416781291</v>
      </c>
      <c r="AO4" s="20">
        <v>20611.049908340974</v>
      </c>
      <c r="AP4" s="20">
        <v>20619.757516040332</v>
      </c>
      <c r="AQ4" s="20">
        <v>20628.463364635823</v>
      </c>
      <c r="AR4" s="24">
        <v>20637.165567765569</v>
      </c>
    </row>
    <row r="5" spans="2:47" x14ac:dyDescent="0.2">
      <c r="B5" s="2" t="s">
        <v>1</v>
      </c>
      <c r="C5" s="16">
        <v>123</v>
      </c>
      <c r="D5" s="2" t="s">
        <v>20</v>
      </c>
      <c r="E5" s="13"/>
      <c r="F5" s="13"/>
      <c r="G5" s="2" t="s">
        <v>1</v>
      </c>
      <c r="H5" s="16">
        <v>123</v>
      </c>
      <c r="I5" s="2" t="s">
        <v>20</v>
      </c>
      <c r="K5" s="2">
        <v>3</v>
      </c>
      <c r="L5" s="3">
        <f t="shared" si="1"/>
        <v>6333.333333333333</v>
      </c>
      <c r="M5" s="4">
        <f t="shared" si="2"/>
        <v>3166.6666666666665</v>
      </c>
      <c r="N5" s="5">
        <f t="shared" si="3"/>
        <v>52582.5</v>
      </c>
      <c r="O5" s="5">
        <f t="shared" si="4"/>
        <v>477</v>
      </c>
      <c r="P5" s="5">
        <f t="shared" si="5"/>
        <v>53059.5</v>
      </c>
      <c r="Z5" s="37"/>
      <c r="AA5" s="27">
        <f>AA4+1</f>
        <v>71</v>
      </c>
      <c r="AB5" s="20">
        <v>20643.37926183844</v>
      </c>
      <c r="AC5" s="20">
        <v>20652.199448955915</v>
      </c>
      <c r="AD5" s="20">
        <v>20661.015899814473</v>
      </c>
      <c r="AE5" s="20">
        <v>20669.828619610569</v>
      </c>
      <c r="AF5" s="20">
        <v>20678.637613531049</v>
      </c>
      <c r="AG5" s="20">
        <v>20687.442886753131</v>
      </c>
      <c r="AH5" s="20">
        <v>20696.244444444445</v>
      </c>
      <c r="AI5" s="20">
        <v>20705.042291763071</v>
      </c>
      <c r="AJ5" s="20">
        <v>20713.836433857541</v>
      </c>
      <c r="AK5" s="20">
        <v>20722.624592969471</v>
      </c>
      <c r="AL5" s="20">
        <v>20731.410972029589</v>
      </c>
      <c r="AM5" s="20">
        <v>20740.193659889097</v>
      </c>
      <c r="AN5" s="20">
        <v>20748.972661662818</v>
      </c>
      <c r="AO5" s="20">
        <v>20757.747982456141</v>
      </c>
      <c r="AP5" s="20">
        <v>20766.519627365022</v>
      </c>
      <c r="AQ5" s="20">
        <v>20775.287601476015</v>
      </c>
      <c r="AR5" s="24">
        <v>20784.051909866299</v>
      </c>
    </row>
    <row r="6" spans="2:47" x14ac:dyDescent="0.2">
      <c r="B6" s="2" t="s">
        <v>11</v>
      </c>
      <c r="C6" s="17">
        <v>0.13500000000000001</v>
      </c>
      <c r="D6" s="2" t="s">
        <v>20</v>
      </c>
      <c r="E6" s="13"/>
      <c r="F6" s="13"/>
      <c r="G6" s="2" t="s">
        <v>11</v>
      </c>
      <c r="H6" s="17">
        <v>0.13500000000000001</v>
      </c>
      <c r="I6" s="2" t="s">
        <v>20</v>
      </c>
      <c r="K6" s="2">
        <v>4</v>
      </c>
      <c r="L6" s="3">
        <f t="shared" si="1"/>
        <v>4750</v>
      </c>
      <c r="M6" s="4">
        <f t="shared" si="2"/>
        <v>2375</v>
      </c>
      <c r="N6" s="5">
        <f t="shared" si="3"/>
        <v>39436.875</v>
      </c>
      <c r="O6" s="5">
        <f t="shared" si="4"/>
        <v>636</v>
      </c>
      <c r="P6" s="5">
        <f t="shared" si="5"/>
        <v>40072.875</v>
      </c>
      <c r="Z6" s="37"/>
      <c r="AA6" s="27">
        <f t="shared" ref="AA6:AA24" si="6">AA5+1</f>
        <v>72</v>
      </c>
      <c r="AB6" s="20">
        <v>20788.24687237027</v>
      </c>
      <c r="AC6" s="20">
        <v>20797.128971962618</v>
      </c>
      <c r="AD6" s="20">
        <v>20806.007314339095</v>
      </c>
      <c r="AE6" s="20">
        <v>20814.881904761904</v>
      </c>
      <c r="AF6" s="20">
        <v>20823.752748483435</v>
      </c>
      <c r="AG6" s="20">
        <v>20832.619850746269</v>
      </c>
      <c r="AH6" s="20">
        <v>20841.483216783217</v>
      </c>
      <c r="AI6" s="20">
        <v>20850.342851817339</v>
      </c>
      <c r="AJ6" s="20">
        <v>20859.198761061947</v>
      </c>
      <c r="AK6" s="20">
        <v>20868.048318584071</v>
      </c>
      <c r="AL6" s="20">
        <v>20876.896387337059</v>
      </c>
      <c r="AM6" s="20">
        <v>20885.740744532341</v>
      </c>
      <c r="AN6" s="20">
        <v>20894.58139534884</v>
      </c>
      <c r="AO6" s="20">
        <v>20903.418344955833</v>
      </c>
      <c r="AP6" s="20">
        <v>20912.251598513012</v>
      </c>
      <c r="AQ6" s="20">
        <v>20921.081161170459</v>
      </c>
      <c r="AR6" s="24">
        <v>20929.907038068712</v>
      </c>
    </row>
    <row r="7" spans="2:47" x14ac:dyDescent="0.2">
      <c r="B7" s="2" t="s">
        <v>2</v>
      </c>
      <c r="C7" s="16">
        <v>159</v>
      </c>
      <c r="D7" s="2" t="s">
        <v>20</v>
      </c>
      <c r="E7" s="13"/>
      <c r="F7" s="13"/>
      <c r="G7" s="2" t="s">
        <v>2</v>
      </c>
      <c r="H7" s="16">
        <v>159</v>
      </c>
      <c r="I7" s="2" t="s">
        <v>20</v>
      </c>
      <c r="K7" s="2">
        <v>5</v>
      </c>
      <c r="L7" s="3">
        <f t="shared" si="1"/>
        <v>3800</v>
      </c>
      <c r="M7" s="4">
        <f t="shared" si="2"/>
        <v>1900</v>
      </c>
      <c r="N7" s="5">
        <f t="shared" si="3"/>
        <v>31549.5</v>
      </c>
      <c r="O7" s="5">
        <f t="shared" si="4"/>
        <v>795</v>
      </c>
      <c r="P7" s="5">
        <f t="shared" si="5"/>
        <v>32344.5</v>
      </c>
      <c r="Z7" s="37"/>
      <c r="AA7" s="27">
        <f t="shared" si="6"/>
        <v>73</v>
      </c>
      <c r="AB7" s="20">
        <v>20932.113970588238</v>
      </c>
      <c r="AC7" s="20">
        <v>20941.055147058825</v>
      </c>
      <c r="AD7" s="20">
        <v>20949.994821260581</v>
      </c>
      <c r="AE7" s="20">
        <v>20958.930722849083</v>
      </c>
      <c r="AF7" s="20">
        <v>20967.862857142856</v>
      </c>
      <c r="AG7" s="20">
        <v>20976.791229450449</v>
      </c>
      <c r="AH7" s="20">
        <v>20985.715845070423</v>
      </c>
      <c r="AI7" s="20">
        <v>20994.636709291415</v>
      </c>
      <c r="AJ7" s="20">
        <v>21003.553827392119</v>
      </c>
      <c r="AK7" s="20">
        <v>21012.467204641347</v>
      </c>
      <c r="AL7" s="20">
        <v>21021.376846298033</v>
      </c>
      <c r="AM7" s="20">
        <v>21030.280313964387</v>
      </c>
      <c r="AN7" s="20">
        <v>21039.182055035126</v>
      </c>
      <c r="AO7" s="20">
        <v>21048.080074906371</v>
      </c>
      <c r="AP7" s="20">
        <v>21056.974378802061</v>
      </c>
      <c r="AQ7" s="20">
        <v>21065.864971936389</v>
      </c>
      <c r="AR7" s="24">
        <v>21074.751859513792</v>
      </c>
    </row>
    <row r="8" spans="2:47" x14ac:dyDescent="0.2">
      <c r="B8" s="2"/>
      <c r="C8" s="2"/>
      <c r="D8" s="2"/>
      <c r="E8" s="13"/>
      <c r="F8" s="13"/>
      <c r="G8" s="2"/>
      <c r="H8" s="2"/>
      <c r="I8" s="2"/>
      <c r="K8" s="2">
        <v>6</v>
      </c>
      <c r="L8" s="3">
        <f t="shared" si="1"/>
        <v>3166.6666666666665</v>
      </c>
      <c r="M8" s="4">
        <f t="shared" si="2"/>
        <v>1583.3333333333333</v>
      </c>
      <c r="N8" s="5">
        <f t="shared" si="3"/>
        <v>26291.25</v>
      </c>
      <c r="O8" s="5">
        <f t="shared" si="4"/>
        <v>954</v>
      </c>
      <c r="P8" s="5">
        <f t="shared" si="5"/>
        <v>27245.25</v>
      </c>
      <c r="Z8" s="37"/>
      <c r="AA8" s="27">
        <f t="shared" si="6"/>
        <v>74</v>
      </c>
      <c r="AB8" s="20">
        <v>21074.995023696683</v>
      </c>
      <c r="AC8" s="20">
        <v>21083.999713405967</v>
      </c>
      <c r="AD8" s="20">
        <v>21093.000606060607</v>
      </c>
      <c r="AE8" s="20">
        <v>21101.997707051585</v>
      </c>
      <c r="AF8" s="20">
        <v>21110.991021759699</v>
      </c>
      <c r="AG8" s="20">
        <v>21119.980555555558</v>
      </c>
      <c r="AH8" s="20">
        <v>21128.966313799621</v>
      </c>
      <c r="AI8" s="20">
        <v>21137.94551984877</v>
      </c>
      <c r="AJ8" s="20">
        <v>21146.923266414738</v>
      </c>
      <c r="AK8" s="20">
        <v>21155.897252124647</v>
      </c>
      <c r="AL8" s="20">
        <v>21164.867482302972</v>
      </c>
      <c r="AM8" s="20">
        <v>21173.833962264151</v>
      </c>
      <c r="AN8" s="20">
        <v>21182.796697312588</v>
      </c>
      <c r="AO8" s="20">
        <v>21191.755692742692</v>
      </c>
      <c r="AP8" s="20">
        <v>21200.710953838905</v>
      </c>
      <c r="AQ8" s="20">
        <v>21209.662485875706</v>
      </c>
      <c r="AR8" s="24">
        <v>21218.607871939737</v>
      </c>
    </row>
    <row r="9" spans="2:47" x14ac:dyDescent="0.2">
      <c r="B9" s="2" t="s">
        <v>12</v>
      </c>
      <c r="C9" s="18">
        <f>C6*C5</f>
        <v>16.605</v>
      </c>
      <c r="D9" s="2" t="s">
        <v>21</v>
      </c>
      <c r="E9" s="13"/>
      <c r="F9" s="13"/>
      <c r="G9" s="2" t="s">
        <v>12</v>
      </c>
      <c r="H9" s="18">
        <f>H6*H5</f>
        <v>16.605</v>
      </c>
      <c r="I9" s="2" t="s">
        <v>21</v>
      </c>
      <c r="K9" s="2">
        <v>7</v>
      </c>
      <c r="L9" s="3">
        <f t="shared" si="1"/>
        <v>2714.2857142857142</v>
      </c>
      <c r="M9" s="4">
        <f t="shared" si="2"/>
        <v>1357.1428571428571</v>
      </c>
      <c r="N9" s="5">
        <f t="shared" si="3"/>
        <v>22535.357142857141</v>
      </c>
      <c r="O9" s="5">
        <f t="shared" si="4"/>
        <v>1113</v>
      </c>
      <c r="P9" s="5">
        <f t="shared" si="5"/>
        <v>23648.357142857141</v>
      </c>
      <c r="Z9" s="37"/>
      <c r="AA9" s="27">
        <f t="shared" si="6"/>
        <v>75</v>
      </c>
      <c r="AB9" s="20">
        <v>21216.916030534354</v>
      </c>
      <c r="AC9" s="20">
        <v>21225.981431807344</v>
      </c>
      <c r="AD9" s="20">
        <v>21235.043017159198</v>
      </c>
      <c r="AE9" s="20">
        <v>21244.100792043828</v>
      </c>
      <c r="AF9" s="20">
        <v>21253.154761904763</v>
      </c>
      <c r="AG9" s="20">
        <v>21262.202380952382</v>
      </c>
      <c r="AH9" s="20">
        <v>21271.248244883391</v>
      </c>
      <c r="AI9" s="20">
        <v>21280.290318744053</v>
      </c>
      <c r="AJ9" s="20">
        <v>21289.328607941035</v>
      </c>
      <c r="AK9" s="20">
        <v>21298.363117870722</v>
      </c>
      <c r="AL9" s="20">
        <v>21307.393853919239</v>
      </c>
      <c r="AM9" s="20">
        <v>21316.420821462489</v>
      </c>
      <c r="AN9" s="20">
        <v>21325.44402586616</v>
      </c>
      <c r="AO9" s="20">
        <v>21334.463472485768</v>
      </c>
      <c r="AP9" s="20">
        <v>21343.476755218217</v>
      </c>
      <c r="AQ9" s="20">
        <v>21352.488175675677</v>
      </c>
      <c r="AR9" s="24">
        <v>21361.495853080567</v>
      </c>
    </row>
    <row r="10" spans="2:47" x14ac:dyDescent="0.2">
      <c r="B10" s="2" t="s">
        <v>3</v>
      </c>
      <c r="C10" s="2">
        <f>ROUNDUP(SQRT((2*C4*C7)/C9),0)</f>
        <v>604</v>
      </c>
      <c r="D10" s="2" t="s">
        <v>21</v>
      </c>
      <c r="E10" s="13"/>
      <c r="F10" s="13"/>
      <c r="G10" s="2" t="s">
        <v>3</v>
      </c>
      <c r="H10" s="2">
        <v>604</v>
      </c>
      <c r="I10" s="2" t="s">
        <v>21</v>
      </c>
      <c r="K10" s="2">
        <v>8</v>
      </c>
      <c r="L10" s="3">
        <f t="shared" si="1"/>
        <v>2375</v>
      </c>
      <c r="M10" s="4">
        <f t="shared" si="2"/>
        <v>1187.5</v>
      </c>
      <c r="N10" s="5">
        <f t="shared" si="3"/>
        <v>19718.4375</v>
      </c>
      <c r="O10" s="5">
        <f t="shared" si="4"/>
        <v>1272</v>
      </c>
      <c r="P10" s="5">
        <f t="shared" si="5"/>
        <v>20990.4375</v>
      </c>
      <c r="Z10" s="37"/>
      <c r="AA10" s="27">
        <f t="shared" si="6"/>
        <v>76</v>
      </c>
      <c r="AB10" s="20">
        <v>21357.893429394815</v>
      </c>
      <c r="AC10" s="20">
        <v>21367.018996639461</v>
      </c>
      <c r="AD10" s="20">
        <v>21376.140729366605</v>
      </c>
      <c r="AE10" s="20">
        <v>21385.258633093526</v>
      </c>
      <c r="AF10" s="20">
        <v>21394.372713326942</v>
      </c>
      <c r="AG10" s="20">
        <v>21403.482975563013</v>
      </c>
      <c r="AH10" s="20">
        <v>21412.586952563492</v>
      </c>
      <c r="AI10" s="20">
        <v>21421.689042145597</v>
      </c>
      <c r="AJ10" s="20">
        <v>21430.787328865488</v>
      </c>
      <c r="AK10" s="20">
        <v>21439.881818181821</v>
      </c>
      <c r="AL10" s="20">
        <v>21448.972515542802</v>
      </c>
      <c r="AM10" s="20">
        <v>21458.059426386233</v>
      </c>
      <c r="AN10" s="20">
        <v>21467.142556139515</v>
      </c>
      <c r="AO10" s="20">
        <v>21476.221910219676</v>
      </c>
      <c r="AP10" s="20">
        <v>21485.297494033417</v>
      </c>
      <c r="AQ10" s="20">
        <v>21494.366706443918</v>
      </c>
      <c r="AR10" s="24">
        <v>21503.434198473286</v>
      </c>
    </row>
    <row r="11" spans="2:47" x14ac:dyDescent="0.2">
      <c r="B11" s="2" t="s">
        <v>18</v>
      </c>
      <c r="C11" s="3">
        <f>(C4/C10)</f>
        <v>31.456953642384107</v>
      </c>
      <c r="D11" s="2" t="s">
        <v>21</v>
      </c>
      <c r="E11" s="13"/>
      <c r="F11" s="13"/>
      <c r="G11" s="2" t="s">
        <v>18</v>
      </c>
      <c r="H11" s="2">
        <f>H4/H10</f>
        <v>31.456953642384107</v>
      </c>
      <c r="I11" s="2" t="s">
        <v>21</v>
      </c>
      <c r="K11" s="8">
        <v>9</v>
      </c>
      <c r="L11" s="9">
        <f t="shared" si="1"/>
        <v>2111.1111111111113</v>
      </c>
      <c r="M11" s="10">
        <f t="shared" si="2"/>
        <v>1055.5555555555557</v>
      </c>
      <c r="N11" s="11">
        <f t="shared" si="3"/>
        <v>17527.500000000004</v>
      </c>
      <c r="O11" s="11">
        <f t="shared" si="4"/>
        <v>1431</v>
      </c>
      <c r="P11" s="11">
        <f t="shared" si="5"/>
        <v>18958.500000000004</v>
      </c>
      <c r="Z11" s="37"/>
      <c r="AA11" s="27">
        <f t="shared" si="6"/>
        <v>77</v>
      </c>
      <c r="AB11" s="20">
        <v>21497.948427984535</v>
      </c>
      <c r="AC11" s="20">
        <v>21507.131608264863</v>
      </c>
      <c r="AD11" s="20">
        <v>21516.312922705314</v>
      </c>
      <c r="AE11" s="20">
        <v>21525.490389908256</v>
      </c>
      <c r="AF11" s="20">
        <v>21534.664015444017</v>
      </c>
      <c r="AG11" s="20">
        <v>21543.833804872171</v>
      </c>
      <c r="AH11" s="20">
        <v>21552.999763741565</v>
      </c>
      <c r="AI11" s="20">
        <v>21562.161897590362</v>
      </c>
      <c r="AJ11" s="20">
        <v>21571.320211946051</v>
      </c>
      <c r="AK11" s="20">
        <v>21580.474712325471</v>
      </c>
      <c r="AL11" s="20">
        <v>21589.622521665868</v>
      </c>
      <c r="AM11" s="20">
        <v>21598.768811357077</v>
      </c>
      <c r="AN11" s="20">
        <v>21607.911302308803</v>
      </c>
      <c r="AO11" s="20">
        <v>21617.050000000003</v>
      </c>
      <c r="AP11" s="20">
        <v>21626.184909899086</v>
      </c>
      <c r="AQ11" s="20">
        <v>21635.316037463977</v>
      </c>
      <c r="AR11" s="24">
        <v>21644.443388142106</v>
      </c>
    </row>
    <row r="12" spans="2:47" x14ac:dyDescent="0.2">
      <c r="B12" s="2" t="s">
        <v>5</v>
      </c>
      <c r="C12" s="18">
        <f>(C4/C10)*C7</f>
        <v>5001.6556291390734</v>
      </c>
      <c r="D12" s="2"/>
      <c r="E12" s="13"/>
      <c r="F12" s="13"/>
      <c r="G12" s="2" t="s">
        <v>5</v>
      </c>
      <c r="H12" s="2">
        <f>(H4/H10)*H7</f>
        <v>5001.6556291390734</v>
      </c>
      <c r="I12" s="2"/>
      <c r="K12" s="2">
        <v>10</v>
      </c>
      <c r="L12" s="3">
        <f t="shared" si="1"/>
        <v>1900</v>
      </c>
      <c r="M12" s="4">
        <f t="shared" si="2"/>
        <v>950</v>
      </c>
      <c r="N12" s="5">
        <f t="shared" si="3"/>
        <v>15774.75</v>
      </c>
      <c r="O12" s="5">
        <f t="shared" si="4"/>
        <v>1590</v>
      </c>
      <c r="P12" s="5">
        <f t="shared" si="5"/>
        <v>17364.75</v>
      </c>
      <c r="Z12" s="37"/>
      <c r="AA12" s="27">
        <f t="shared" si="6"/>
        <v>78</v>
      </c>
      <c r="AB12" s="20">
        <v>21637.093248175184</v>
      </c>
      <c r="AC12" s="20">
        <v>21646.338054474709</v>
      </c>
      <c r="AD12" s="20">
        <v>21655.578991249393</v>
      </c>
      <c r="AE12" s="20">
        <v>21664.816064139945</v>
      </c>
      <c r="AF12" s="20">
        <v>21674.049278776107</v>
      </c>
      <c r="AG12" s="20">
        <v>21683.278640776702</v>
      </c>
      <c r="AH12" s="20">
        <v>21692.504155749637</v>
      </c>
      <c r="AI12" s="20">
        <v>21701.72298156235</v>
      </c>
      <c r="AJ12" s="20">
        <v>21710.940184287101</v>
      </c>
      <c r="AK12" s="20">
        <v>21720.153555501696</v>
      </c>
      <c r="AL12" s="21">
        <v>21729.363100775194</v>
      </c>
      <c r="AM12" s="20">
        <v>21738.568825665861</v>
      </c>
      <c r="AN12" s="20">
        <v>21747.770735721198</v>
      </c>
      <c r="AO12" s="20">
        <v>21756.968836477987</v>
      </c>
      <c r="AP12" s="20">
        <v>21766.163133462283</v>
      </c>
      <c r="AQ12" s="20">
        <v>21775.350754352032</v>
      </c>
      <c r="AR12" s="24">
        <v>21784.536812469792</v>
      </c>
    </row>
    <row r="13" spans="2:47" x14ac:dyDescent="0.2">
      <c r="B13" s="2" t="s">
        <v>4</v>
      </c>
      <c r="C13" s="18">
        <f>(C10/2)*C9</f>
        <v>5014.71</v>
      </c>
      <c r="D13" s="2"/>
      <c r="E13" s="13"/>
      <c r="F13" s="13"/>
      <c r="G13" s="2" t="s">
        <v>4</v>
      </c>
      <c r="H13" s="18">
        <f>(H10/2)*H9</f>
        <v>5014.71</v>
      </c>
      <c r="I13" s="2"/>
      <c r="K13" s="2">
        <v>11</v>
      </c>
      <c r="L13" s="3">
        <f t="shared" si="1"/>
        <v>1727.2727272727273</v>
      </c>
      <c r="M13" s="4">
        <f t="shared" si="2"/>
        <v>863.63636363636363</v>
      </c>
      <c r="N13" s="5">
        <f t="shared" si="3"/>
        <v>14340.681818181818</v>
      </c>
      <c r="O13" s="5">
        <f t="shared" si="4"/>
        <v>1749</v>
      </c>
      <c r="P13" s="5">
        <f t="shared" si="5"/>
        <v>16089.681818181818</v>
      </c>
      <c r="Z13" s="37"/>
      <c r="AA13" s="27">
        <f t="shared" si="6"/>
        <v>79</v>
      </c>
      <c r="AB13" s="20">
        <v>21775.350896180214</v>
      </c>
      <c r="AC13" s="20">
        <v>21784.654817670096</v>
      </c>
      <c r="AD13" s="20">
        <v>21793.954853228963</v>
      </c>
      <c r="AE13" s="20">
        <v>21803.251008557458</v>
      </c>
      <c r="AF13" s="20">
        <v>21812.543289345063</v>
      </c>
      <c r="AG13" s="20">
        <v>21821.831701270152</v>
      </c>
      <c r="AH13" s="20">
        <v>21831.113577186126</v>
      </c>
      <c r="AI13" s="20">
        <v>21840.393593749999</v>
      </c>
      <c r="AJ13" s="20">
        <v>21849.669757198637</v>
      </c>
      <c r="AK13" s="20">
        <v>21858.942073170732</v>
      </c>
      <c r="AL13" s="20">
        <v>21868.210547294002</v>
      </c>
      <c r="AM13" s="20">
        <v>21877.475185185187</v>
      </c>
      <c r="AN13" s="20">
        <v>21886.735992450074</v>
      </c>
      <c r="AO13" s="20">
        <v>21895.992974683548</v>
      </c>
      <c r="AP13" s="20">
        <v>21905.243218111005</v>
      </c>
      <c r="AQ13" s="20">
        <v>21914.491879562047</v>
      </c>
      <c r="AR13" s="24">
        <v>21923.736731517507</v>
      </c>
    </row>
    <row r="14" spans="2:47" x14ac:dyDescent="0.2">
      <c r="B14" s="2" t="s">
        <v>6</v>
      </c>
      <c r="C14" s="18">
        <f>C12+C13</f>
        <v>10016.365629139073</v>
      </c>
      <c r="D14" s="2"/>
      <c r="E14" s="13"/>
      <c r="F14" s="13"/>
      <c r="G14" s="2" t="s">
        <v>6</v>
      </c>
      <c r="H14" s="18">
        <f>H12+H13</f>
        <v>10016.365629139073</v>
      </c>
      <c r="I14" s="2"/>
      <c r="K14" s="2">
        <v>12</v>
      </c>
      <c r="L14" s="3">
        <f t="shared" si="1"/>
        <v>1583.3333333333333</v>
      </c>
      <c r="M14" s="4">
        <f t="shared" si="2"/>
        <v>791.66666666666663</v>
      </c>
      <c r="N14" s="5">
        <f t="shared" si="3"/>
        <v>13145.625</v>
      </c>
      <c r="O14" s="5">
        <f t="shared" si="4"/>
        <v>1908</v>
      </c>
      <c r="P14" s="5">
        <f t="shared" si="5"/>
        <v>15053.625</v>
      </c>
      <c r="Z14" s="37"/>
      <c r="AA14" s="27">
        <f t="shared" si="6"/>
        <v>80</v>
      </c>
      <c r="AB14" s="20">
        <v>21912.736027599803</v>
      </c>
      <c r="AC14" s="20">
        <v>21922.098522167489</v>
      </c>
      <c r="AD14" s="20">
        <v>21931.457114721816</v>
      </c>
      <c r="AE14" s="20">
        <v>21940.811811023625</v>
      </c>
      <c r="AF14" s="20">
        <v>21950.162616822432</v>
      </c>
      <c r="AG14" s="20">
        <v>21959.509537856444</v>
      </c>
      <c r="AH14" s="20">
        <v>21968.852579852581</v>
      </c>
      <c r="AI14" s="20">
        <v>21978.191748526522</v>
      </c>
      <c r="AJ14" s="20">
        <v>21987.523772102162</v>
      </c>
      <c r="AK14" s="20">
        <v>21996.854491899852</v>
      </c>
      <c r="AL14" s="20">
        <v>22006.181354268891</v>
      </c>
      <c r="AM14" s="20">
        <v>22015.50436488475</v>
      </c>
      <c r="AN14" s="20">
        <v>22024.823529411766</v>
      </c>
      <c r="AO14" s="20">
        <v>22034.138853503187</v>
      </c>
      <c r="AP14" s="20">
        <v>22043.450342801178</v>
      </c>
      <c r="AQ14" s="20">
        <v>22052.754946131245</v>
      </c>
      <c r="AR14" s="24">
        <v>22062.058051884484</v>
      </c>
    </row>
    <row r="15" spans="2:47" x14ac:dyDescent="0.2">
      <c r="K15" s="2">
        <v>13</v>
      </c>
      <c r="L15" s="3">
        <f t="shared" si="1"/>
        <v>1461.5384615384614</v>
      </c>
      <c r="M15" s="4">
        <f t="shared" si="2"/>
        <v>730.76923076923072</v>
      </c>
      <c r="N15" s="5">
        <f t="shared" si="3"/>
        <v>12134.423076923076</v>
      </c>
      <c r="O15" s="5">
        <f t="shared" si="4"/>
        <v>2067</v>
      </c>
      <c r="P15" s="5">
        <f t="shared" si="5"/>
        <v>14201.423076923076</v>
      </c>
      <c r="Z15" s="37"/>
      <c r="AA15" s="27">
        <f t="shared" si="6"/>
        <v>81</v>
      </c>
      <c r="AB15" s="20">
        <v>22049.266290282598</v>
      </c>
      <c r="AC15" s="20">
        <v>22058.687547076315</v>
      </c>
      <c r="AD15" s="20">
        <v>22068.104887320456</v>
      </c>
      <c r="AE15" s="20">
        <v>22077.515486627042</v>
      </c>
      <c r="AF15" s="20">
        <v>22086.924257425744</v>
      </c>
      <c r="AG15" s="20">
        <v>22096.329127906978</v>
      </c>
      <c r="AH15" s="20">
        <v>22105.730103857568</v>
      </c>
      <c r="AI15" s="20">
        <v>22115.127191052892</v>
      </c>
      <c r="AJ15" s="20">
        <v>22124.520395256921</v>
      </c>
      <c r="AK15" s="20">
        <v>22133.909722222223</v>
      </c>
      <c r="AL15" s="20">
        <v>22143.292438271608</v>
      </c>
      <c r="AM15" s="20">
        <v>22152.673262586377</v>
      </c>
      <c r="AN15" s="20">
        <v>22162.050225703009</v>
      </c>
      <c r="AO15" s="20">
        <v>22171.423333333332</v>
      </c>
      <c r="AP15" s="20">
        <v>22180.792591177924</v>
      </c>
      <c r="AQ15" s="20">
        <v>22190.15800492611</v>
      </c>
      <c r="AR15" s="24">
        <v>22199.519580256034</v>
      </c>
    </row>
    <row r="16" spans="2:47" x14ac:dyDescent="0.2">
      <c r="K16" s="2">
        <v>14</v>
      </c>
      <c r="L16" s="3">
        <f t="shared" si="1"/>
        <v>1357.1428571428571</v>
      </c>
      <c r="M16" s="4">
        <f t="shared" si="2"/>
        <v>678.57142857142856</v>
      </c>
      <c r="N16" s="5">
        <f t="shared" si="3"/>
        <v>11267.678571428571</v>
      </c>
      <c r="O16" s="5">
        <f t="shared" si="4"/>
        <v>2226</v>
      </c>
      <c r="P16" s="5">
        <f t="shared" si="5"/>
        <v>13493.678571428571</v>
      </c>
      <c r="Z16" s="37"/>
      <c r="AA16" s="27">
        <f t="shared" si="6"/>
        <v>82</v>
      </c>
      <c r="AB16" s="20">
        <v>22184.956795511222</v>
      </c>
      <c r="AC16" s="20">
        <v>22194.433104738157</v>
      </c>
      <c r="AD16" s="20">
        <v>22203.907906281158</v>
      </c>
      <c r="AE16" s="20">
        <v>22213.378781763829</v>
      </c>
      <c r="AF16" s="20">
        <v>22222.845737051794</v>
      </c>
      <c r="AG16" s="20">
        <v>22232.308777999002</v>
      </c>
      <c r="AH16" s="20">
        <v>22241.767910447761</v>
      </c>
      <c r="AI16" s="20">
        <v>22251.223140228743</v>
      </c>
      <c r="AJ16" s="20">
        <v>22260.671176031825</v>
      </c>
      <c r="AK16" s="20">
        <v>22270.117813121273</v>
      </c>
      <c r="AL16" s="20">
        <v>22279.560563835075</v>
      </c>
      <c r="AM16" s="20">
        <v>22288.999433962264</v>
      </c>
      <c r="AN16" s="20">
        <v>22298.434429280394</v>
      </c>
      <c r="AO16" s="20">
        <v>22307.865555555552</v>
      </c>
      <c r="AP16" s="20">
        <v>22317.292818542392</v>
      </c>
      <c r="AQ16" s="20">
        <v>22326.712749132377</v>
      </c>
      <c r="AR16" s="24">
        <v>22336.131486620419</v>
      </c>
    </row>
    <row r="17" spans="11:44" x14ac:dyDescent="0.2">
      <c r="K17" s="2">
        <v>15</v>
      </c>
      <c r="L17" s="3">
        <f t="shared" si="1"/>
        <v>1266.6666666666667</v>
      </c>
      <c r="M17" s="4">
        <f t="shared" si="2"/>
        <v>633.33333333333337</v>
      </c>
      <c r="N17" s="5">
        <f t="shared" si="3"/>
        <v>10516.5</v>
      </c>
      <c r="O17" s="5">
        <f t="shared" si="4"/>
        <v>2385</v>
      </c>
      <c r="P17" s="5">
        <f t="shared" si="5"/>
        <v>12901.5</v>
      </c>
      <c r="Z17" s="37"/>
      <c r="AA17" s="27">
        <f t="shared" si="6"/>
        <v>83</v>
      </c>
      <c r="AB17" s="20">
        <v>22319.818554216865</v>
      </c>
      <c r="AC17" s="20">
        <v>22329.355003763172</v>
      </c>
      <c r="AD17" s="20">
        <v>22338.887507522566</v>
      </c>
      <c r="AE17" s="20">
        <v>22348.416071428568</v>
      </c>
      <c r="AF17" s="20">
        <v>22357.940701402804</v>
      </c>
      <c r="AG17" s="20">
        <v>22367.461403355032</v>
      </c>
      <c r="AH17" s="20">
        <v>22376.978183183186</v>
      </c>
      <c r="AI17" s="20">
        <v>22386.487692692695</v>
      </c>
      <c r="AJ17" s="20">
        <v>22395.995799149576</v>
      </c>
      <c r="AK17" s="20">
        <v>22405.5</v>
      </c>
      <c r="AL17" s="20">
        <v>22415.000301099451</v>
      </c>
      <c r="AM17" s="20">
        <v>22424.496708291706</v>
      </c>
      <c r="AN17" s="20">
        <v>22433.989227408889</v>
      </c>
      <c r="AO17" s="20">
        <v>22443.474998751873</v>
      </c>
      <c r="AP17" s="20">
        <v>22452.958902195609</v>
      </c>
      <c r="AQ17" s="20">
        <v>22462.438933915211</v>
      </c>
      <c r="AR17" s="24">
        <v>22471.915099700898</v>
      </c>
    </row>
    <row r="18" spans="11:44" x14ac:dyDescent="0.2">
      <c r="K18" s="2">
        <v>16</v>
      </c>
      <c r="L18" s="3">
        <f t="shared" si="1"/>
        <v>1187.5</v>
      </c>
      <c r="M18" s="4">
        <f t="shared" si="2"/>
        <v>593.75</v>
      </c>
      <c r="N18" s="5">
        <f t="shared" si="3"/>
        <v>9859.21875</v>
      </c>
      <c r="O18" s="5">
        <f t="shared" si="4"/>
        <v>2544</v>
      </c>
      <c r="P18" s="5">
        <f t="shared" si="5"/>
        <v>12403.21875</v>
      </c>
      <c r="Z18" s="37"/>
      <c r="AA18" s="27">
        <f t="shared" si="6"/>
        <v>84</v>
      </c>
      <c r="AB18" s="20">
        <v>22453.875249873803</v>
      </c>
      <c r="AC18" s="20">
        <v>22463.466365471984</v>
      </c>
      <c r="AD18" s="20">
        <v>22473.056044399596</v>
      </c>
      <c r="AE18" s="20">
        <v>22482.641770045386</v>
      </c>
      <c r="AF18" s="20">
        <v>22492.223548387097</v>
      </c>
      <c r="AG18" s="20">
        <v>22501.801385390427</v>
      </c>
      <c r="AH18" s="20">
        <v>22511.375287009061</v>
      </c>
      <c r="AI18" s="20">
        <v>22520.942255790535</v>
      </c>
      <c r="AJ18" s="20">
        <v>22530.507413185704</v>
      </c>
      <c r="AK18" s="20">
        <v>22540.068651911468</v>
      </c>
      <c r="AL18" s="20">
        <v>22549.625977878328</v>
      </c>
      <c r="AM18" s="20">
        <v>22559.179396984924</v>
      </c>
      <c r="AN18" s="20">
        <v>22568.72891511803</v>
      </c>
      <c r="AO18" s="20">
        <v>22578.274538152611</v>
      </c>
      <c r="AP18" s="20">
        <v>22587.81269076305</v>
      </c>
      <c r="AQ18" s="20">
        <v>22597.349638735577</v>
      </c>
      <c r="AR18" s="24">
        <v>22606.882708124373</v>
      </c>
    </row>
    <row r="19" spans="11:44" x14ac:dyDescent="0.2">
      <c r="K19" s="2">
        <v>17</v>
      </c>
      <c r="L19" s="3">
        <f t="shared" si="1"/>
        <v>1117.6470588235295</v>
      </c>
      <c r="M19" s="4">
        <f t="shared" si="2"/>
        <v>558.82352941176475</v>
      </c>
      <c r="N19" s="5">
        <f t="shared" si="3"/>
        <v>9279.2647058823532</v>
      </c>
      <c r="O19" s="5">
        <f t="shared" si="4"/>
        <v>2703</v>
      </c>
      <c r="P19" s="5">
        <f t="shared" si="5"/>
        <v>11982.264705882353</v>
      </c>
      <c r="Z19" s="37"/>
      <c r="AA19" s="27">
        <f t="shared" si="6"/>
        <v>85</v>
      </c>
      <c r="AB19" s="20">
        <v>22587.132421279839</v>
      </c>
      <c r="AC19" s="20">
        <v>22596.783629441627</v>
      </c>
      <c r="AD19" s="20">
        <v>22606.430866311515</v>
      </c>
      <c r="AE19" s="20">
        <v>22616.070643074585</v>
      </c>
      <c r="AF19" s="20">
        <v>22625.709026369172</v>
      </c>
      <c r="AG19" s="20">
        <v>22635.343455397873</v>
      </c>
      <c r="AH19" s="20">
        <v>22644.973936170216</v>
      </c>
      <c r="AI19" s="20">
        <v>22654.600474683546</v>
      </c>
      <c r="AJ19" s="20">
        <v>22664.223076923077</v>
      </c>
      <c r="AK19" s="20">
        <v>22673.838461538464</v>
      </c>
      <c r="AL19" s="20">
        <v>22683.452269853318</v>
      </c>
      <c r="AM19" s="20">
        <v>22693.062158746208</v>
      </c>
      <c r="AN19" s="20">
        <v>22702.668134158666</v>
      </c>
      <c r="AO19" s="20">
        <v>22712.270202020205</v>
      </c>
      <c r="AP19" s="20">
        <v>22721.868368248361</v>
      </c>
      <c r="AQ19" s="20">
        <v>22731.459483846542</v>
      </c>
      <c r="AR19" s="24">
        <v>22741.048915237137</v>
      </c>
    </row>
    <row r="20" spans="11:44" x14ac:dyDescent="0.2">
      <c r="K20" s="2">
        <v>18</v>
      </c>
      <c r="L20" s="3">
        <f t="shared" si="1"/>
        <v>1055.5555555555557</v>
      </c>
      <c r="M20" s="4">
        <f t="shared" si="2"/>
        <v>527.77777777777783</v>
      </c>
      <c r="N20" s="5">
        <f t="shared" si="3"/>
        <v>8763.7500000000018</v>
      </c>
      <c r="O20" s="5">
        <f t="shared" si="4"/>
        <v>2862</v>
      </c>
      <c r="P20" s="5">
        <f t="shared" si="5"/>
        <v>11625.750000000002</v>
      </c>
      <c r="Z20" s="37"/>
      <c r="AA20" s="27">
        <f>AA19+1</f>
        <v>86</v>
      </c>
      <c r="AB20" s="20">
        <v>22719.608300970875</v>
      </c>
      <c r="AC20" s="20">
        <v>22729.315638406537</v>
      </c>
      <c r="AD20" s="20">
        <v>22739.01899183257</v>
      </c>
      <c r="AE20" s="20">
        <v>22748.718367346941</v>
      </c>
      <c r="AF20" s="20">
        <v>22758.413771035186</v>
      </c>
      <c r="AG20" s="20">
        <v>22768.105208970439</v>
      </c>
      <c r="AH20" s="20">
        <v>22777.789204892968</v>
      </c>
      <c r="AI20" s="20">
        <v>22787.471749872646</v>
      </c>
      <c r="AJ20" s="20">
        <v>22797.150346232178</v>
      </c>
      <c r="AK20" s="20">
        <v>22806.825000000001</v>
      </c>
      <c r="AL20" s="20">
        <v>22816.495717192269</v>
      </c>
      <c r="AM20" s="20">
        <v>22826.162503812913</v>
      </c>
      <c r="AN20" s="20">
        <v>22835.821883579054</v>
      </c>
      <c r="AO20" s="20">
        <v>22845.479837398376</v>
      </c>
      <c r="AP20" s="20">
        <v>22855.133877602846</v>
      </c>
      <c r="AQ20" s="20">
        <v>22864.784010152285</v>
      </c>
      <c r="AR20" s="24">
        <v>22874.430240994421</v>
      </c>
    </row>
    <row r="21" spans="11:44" x14ac:dyDescent="0.2">
      <c r="K21" s="2">
        <v>19</v>
      </c>
      <c r="L21" s="3">
        <f t="shared" si="1"/>
        <v>1000</v>
      </c>
      <c r="M21" s="4">
        <f t="shared" si="2"/>
        <v>500</v>
      </c>
      <c r="N21" s="5">
        <f t="shared" si="3"/>
        <v>8302.5</v>
      </c>
      <c r="O21" s="5">
        <f t="shared" si="4"/>
        <v>3021</v>
      </c>
      <c r="P21" s="5">
        <f t="shared" si="5"/>
        <v>11323.5</v>
      </c>
      <c r="Z21" s="37"/>
      <c r="AA21" s="27">
        <f t="shared" si="6"/>
        <v>87</v>
      </c>
      <c r="AB21" s="20">
        <v>22851.317682425488</v>
      </c>
      <c r="AC21" s="20">
        <v>22861.08158834104</v>
      </c>
      <c r="AD21" s="20">
        <v>22870.841498973306</v>
      </c>
      <c r="AE21" s="20">
        <v>22880.597420472037</v>
      </c>
      <c r="AF21" s="20">
        <v>22890.346009492045</v>
      </c>
      <c r="AG21" s="20">
        <v>22900.092948717949</v>
      </c>
      <c r="AH21" s="20">
        <v>22909.835916196826</v>
      </c>
      <c r="AI21" s="20">
        <v>22919.574918032788</v>
      </c>
      <c r="AJ21" s="20">
        <v>22929.30996031746</v>
      </c>
      <c r="AK21" s="20">
        <v>22939.041049129992</v>
      </c>
      <c r="AL21" s="20">
        <v>22948.764692937566</v>
      </c>
      <c r="AM21" s="20">
        <v>22958.486860613812</v>
      </c>
      <c r="AN21" s="20">
        <v>22968.205092024538</v>
      </c>
      <c r="AO21" s="20">
        <v>22977.919393203883</v>
      </c>
      <c r="AP21" s="20">
        <v>22987.629770173648</v>
      </c>
      <c r="AQ21" s="20">
        <v>22997.336228943343</v>
      </c>
      <c r="AR21" s="24">
        <v>23007.035054874937</v>
      </c>
    </row>
    <row r="22" spans="11:44" x14ac:dyDescent="0.2">
      <c r="K22" s="2">
        <v>20</v>
      </c>
      <c r="L22" s="3">
        <f t="shared" si="1"/>
        <v>950</v>
      </c>
      <c r="M22" s="4">
        <f t="shared" si="2"/>
        <v>475</v>
      </c>
      <c r="N22" s="5">
        <f t="shared" si="3"/>
        <v>7887.375</v>
      </c>
      <c r="O22" s="5">
        <f t="shared" si="4"/>
        <v>3180</v>
      </c>
      <c r="P22" s="5">
        <f t="shared" si="5"/>
        <v>11067.375</v>
      </c>
      <c r="Z22" s="37"/>
      <c r="AA22" s="27">
        <f t="shared" si="6"/>
        <v>88</v>
      </c>
      <c r="AB22" s="20">
        <v>22982.272093023257</v>
      </c>
      <c r="AC22" s="20">
        <v>22992.0920661157</v>
      </c>
      <c r="AD22" s="20">
        <v>23001.908033040785</v>
      </c>
      <c r="AE22" s="20">
        <v>23011.72</v>
      </c>
      <c r="AF22" s="20">
        <v>23021.523921568631</v>
      </c>
      <c r="AG22" s="20">
        <v>23031.326838576584</v>
      </c>
      <c r="AH22" s="20">
        <v>23041.125773195876</v>
      </c>
      <c r="AI22" s="20">
        <v>23050.92073158166</v>
      </c>
      <c r="AJ22" s="20">
        <v>23060.711719876417</v>
      </c>
      <c r="AK22" s="20">
        <v>23070.495447991761</v>
      </c>
      <c r="AL22" s="20">
        <v>23080.277436953165</v>
      </c>
      <c r="AM22" s="20">
        <v>23090.055473251028</v>
      </c>
      <c r="AN22" s="20">
        <v>23099.829562982006</v>
      </c>
      <c r="AO22" s="20">
        <v>23109.599712230218</v>
      </c>
      <c r="AP22" s="20">
        <v>23119.365927067283</v>
      </c>
      <c r="AQ22" s="20">
        <v>23129.124530046225</v>
      </c>
      <c r="AR22" s="24">
        <v>23138.881806981517</v>
      </c>
    </row>
    <row r="23" spans="11:44" x14ac:dyDescent="0.2">
      <c r="K23" s="2">
        <v>21</v>
      </c>
      <c r="L23" s="3">
        <f t="shared" si="1"/>
        <v>904.76190476190482</v>
      </c>
      <c r="M23" s="4">
        <f t="shared" si="2"/>
        <v>452.38095238095241</v>
      </c>
      <c r="N23" s="5">
        <f t="shared" si="3"/>
        <v>7511.7857142857147</v>
      </c>
      <c r="O23" s="5">
        <f t="shared" si="4"/>
        <v>3339</v>
      </c>
      <c r="P23" s="5">
        <f t="shared" si="5"/>
        <v>10850.785714285714</v>
      </c>
      <c r="Z23" s="37"/>
      <c r="AA23" s="27">
        <f t="shared" si="6"/>
        <v>89</v>
      </c>
      <c r="AB23" s="20">
        <v>23112.484054054054</v>
      </c>
      <c r="AC23" s="20">
        <v>23122.359577922078</v>
      </c>
      <c r="AD23" s="20">
        <v>23132.231085150568</v>
      </c>
      <c r="AE23" s="20">
        <v>23142.098581992737</v>
      </c>
      <c r="AF23" s="20">
        <v>23151.958467825636</v>
      </c>
      <c r="AG23" s="20">
        <v>23161.81684647303</v>
      </c>
      <c r="AH23" s="20">
        <v>23171.67123250389</v>
      </c>
      <c r="AI23" s="20">
        <v>23181.52163212435</v>
      </c>
      <c r="AJ23" s="20">
        <v>23191.368051527708</v>
      </c>
      <c r="AK23" s="20">
        <v>23201.210496894411</v>
      </c>
      <c r="AL23" s="20">
        <v>23211.044865424432</v>
      </c>
      <c r="AM23" s="20">
        <v>23220.878255302639</v>
      </c>
      <c r="AN23" s="20">
        <v>23230.707688728027</v>
      </c>
      <c r="AO23" s="20">
        <v>23240.533171834628</v>
      </c>
      <c r="AP23" s="20">
        <v>23250.354710743799</v>
      </c>
      <c r="AQ23" s="20">
        <v>23260.168760330576</v>
      </c>
      <c r="AR23" s="24">
        <v>23269.981294527621</v>
      </c>
    </row>
    <row r="24" spans="11:44" x14ac:dyDescent="0.2">
      <c r="K24" s="2">
        <v>22</v>
      </c>
      <c r="L24" s="3">
        <f t="shared" si="1"/>
        <v>863.63636363636363</v>
      </c>
      <c r="M24" s="4">
        <f t="shared" si="2"/>
        <v>431.81818181818181</v>
      </c>
      <c r="N24" s="5">
        <f t="shared" si="3"/>
        <v>7170.340909090909</v>
      </c>
      <c r="O24" s="5">
        <f t="shared" si="4"/>
        <v>3498</v>
      </c>
      <c r="P24" s="5">
        <f t="shared" si="5"/>
        <v>10668.340909090908</v>
      </c>
      <c r="Z24" s="38"/>
      <c r="AA24" s="28">
        <f t="shared" si="6"/>
        <v>90</v>
      </c>
      <c r="AB24" s="25">
        <v>23241.966374803975</v>
      </c>
      <c r="AC24" s="25">
        <v>23251.896917450365</v>
      </c>
      <c r="AD24" s="25">
        <v>23261.823433420366</v>
      </c>
      <c r="AE24" s="25">
        <v>23271.745929018791</v>
      </c>
      <c r="AF24" s="25">
        <v>23281.664410537298</v>
      </c>
      <c r="AG24" s="25">
        <v>23291.578884254432</v>
      </c>
      <c r="AH24" s="25">
        <v>23301.485036496349</v>
      </c>
      <c r="AI24" s="25">
        <v>23311.390346534652</v>
      </c>
      <c r="AJ24" s="25">
        <v>23321.291666666668</v>
      </c>
      <c r="AK24" s="25">
        <v>23331.189003123374</v>
      </c>
      <c r="AL24" s="25">
        <v>23341.08236212279</v>
      </c>
      <c r="AM24" s="25">
        <v>23350.967898022893</v>
      </c>
      <c r="AN24" s="25">
        <v>23360.852145085802</v>
      </c>
      <c r="AO24" s="25">
        <v>23370.732432432433</v>
      </c>
      <c r="AP24" s="25">
        <v>23380.608766233767</v>
      </c>
      <c r="AQ24" s="25">
        <v>23390.481152647975</v>
      </c>
      <c r="AR24" s="26">
        <v>23400.346157840082</v>
      </c>
    </row>
    <row r="25" spans="11:44" x14ac:dyDescent="0.2">
      <c r="K25" s="2">
        <v>23</v>
      </c>
      <c r="L25" s="3">
        <f t="shared" si="1"/>
        <v>826.08695652173913</v>
      </c>
      <c r="M25" s="4">
        <f t="shared" si="2"/>
        <v>413.04347826086956</v>
      </c>
      <c r="N25" s="5">
        <f t="shared" si="3"/>
        <v>6858.586956521739</v>
      </c>
      <c r="O25" s="5">
        <f t="shared" si="4"/>
        <v>3657</v>
      </c>
      <c r="P25" s="5">
        <f t="shared" si="5"/>
        <v>10515.58695652174</v>
      </c>
    </row>
    <row r="26" spans="11:44" x14ac:dyDescent="0.2">
      <c r="K26" s="2">
        <v>24</v>
      </c>
      <c r="L26" s="3">
        <f t="shared" si="1"/>
        <v>791.66666666666663</v>
      </c>
      <c r="M26" s="4">
        <f t="shared" si="2"/>
        <v>395.83333333333331</v>
      </c>
      <c r="N26" s="5">
        <f t="shared" si="3"/>
        <v>6572.8125</v>
      </c>
      <c r="O26" s="5">
        <f t="shared" si="4"/>
        <v>3816</v>
      </c>
      <c r="P26" s="5">
        <f t="shared" si="5"/>
        <v>10388.8125</v>
      </c>
    </row>
    <row r="27" spans="11:44" x14ac:dyDescent="0.2">
      <c r="K27" s="2">
        <v>25</v>
      </c>
      <c r="L27" s="3">
        <f t="shared" si="1"/>
        <v>760</v>
      </c>
      <c r="M27" s="4">
        <f t="shared" si="2"/>
        <v>380</v>
      </c>
      <c r="N27" s="5">
        <f t="shared" si="3"/>
        <v>6309.9000000000005</v>
      </c>
      <c r="O27" s="5">
        <f t="shared" si="4"/>
        <v>3975</v>
      </c>
      <c r="P27" s="5">
        <f t="shared" si="5"/>
        <v>10284.900000000001</v>
      </c>
    </row>
    <row r="28" spans="11:44" x14ac:dyDescent="0.2">
      <c r="K28" s="2">
        <v>26</v>
      </c>
      <c r="L28" s="3">
        <f t="shared" si="1"/>
        <v>730.76923076923072</v>
      </c>
      <c r="M28" s="4">
        <f t="shared" si="2"/>
        <v>365.38461538461536</v>
      </c>
      <c r="N28" s="5">
        <f t="shared" si="3"/>
        <v>6067.2115384615381</v>
      </c>
      <c r="O28" s="5">
        <f t="shared" si="4"/>
        <v>4134</v>
      </c>
      <c r="P28" s="5">
        <f t="shared" si="5"/>
        <v>10201.211538461539</v>
      </c>
    </row>
    <row r="29" spans="11:44" x14ac:dyDescent="0.2">
      <c r="K29" s="2">
        <v>27</v>
      </c>
      <c r="L29" s="3">
        <f t="shared" si="1"/>
        <v>703.7037037037037</v>
      </c>
      <c r="M29" s="4">
        <f t="shared" si="2"/>
        <v>351.85185185185185</v>
      </c>
      <c r="N29" s="5">
        <f t="shared" si="3"/>
        <v>5842.5</v>
      </c>
      <c r="O29" s="5">
        <f t="shared" si="4"/>
        <v>4293</v>
      </c>
      <c r="P29" s="5">
        <f t="shared" si="5"/>
        <v>10135.5</v>
      </c>
    </row>
    <row r="30" spans="11:44" x14ac:dyDescent="0.2">
      <c r="K30" s="2">
        <v>28</v>
      </c>
      <c r="L30" s="3">
        <f t="shared" si="1"/>
        <v>678.57142857142856</v>
      </c>
      <c r="M30" s="4">
        <f t="shared" si="2"/>
        <v>339.28571428571428</v>
      </c>
      <c r="N30" s="5">
        <f t="shared" si="3"/>
        <v>5633.8392857142853</v>
      </c>
      <c r="O30" s="5">
        <f t="shared" si="4"/>
        <v>4452</v>
      </c>
      <c r="P30" s="5">
        <f t="shared" si="5"/>
        <v>10085.839285714286</v>
      </c>
    </row>
    <row r="31" spans="11:44" x14ac:dyDescent="0.2">
      <c r="K31" s="2">
        <v>29</v>
      </c>
      <c r="L31" s="3">
        <f t="shared" si="1"/>
        <v>655.17241379310349</v>
      </c>
      <c r="M31" s="4">
        <f t="shared" si="2"/>
        <v>327.58620689655174</v>
      </c>
      <c r="N31" s="5">
        <f t="shared" si="3"/>
        <v>5439.5689655172418</v>
      </c>
      <c r="O31" s="5">
        <f t="shared" si="4"/>
        <v>4611</v>
      </c>
      <c r="P31" s="5">
        <f t="shared" si="5"/>
        <v>10050.568965517243</v>
      </c>
    </row>
    <row r="32" spans="11:44" x14ac:dyDescent="0.2">
      <c r="K32" s="2">
        <v>30</v>
      </c>
      <c r="L32" s="3">
        <f t="shared" si="1"/>
        <v>633.33333333333337</v>
      </c>
      <c r="M32" s="4">
        <f t="shared" si="2"/>
        <v>316.66666666666669</v>
      </c>
      <c r="N32" s="5">
        <f t="shared" si="3"/>
        <v>5258.25</v>
      </c>
      <c r="O32" s="5">
        <f t="shared" si="4"/>
        <v>4770</v>
      </c>
      <c r="P32" s="5">
        <f t="shared" si="5"/>
        <v>10028.25</v>
      </c>
    </row>
    <row r="33" spans="11:16" x14ac:dyDescent="0.2">
      <c r="K33" s="2">
        <v>31</v>
      </c>
      <c r="L33" s="3">
        <f t="shared" si="1"/>
        <v>612.90322580645159</v>
      </c>
      <c r="M33" s="4">
        <f t="shared" si="2"/>
        <v>306.45161290322579</v>
      </c>
      <c r="N33" s="5">
        <f t="shared" si="3"/>
        <v>5088.6290322580644</v>
      </c>
      <c r="O33" s="5">
        <f t="shared" si="4"/>
        <v>4929</v>
      </c>
      <c r="P33" s="5">
        <f t="shared" si="5"/>
        <v>10017.629032258064</v>
      </c>
    </row>
    <row r="34" spans="11:16" x14ac:dyDescent="0.2">
      <c r="K34" s="2">
        <v>32</v>
      </c>
      <c r="L34" s="3">
        <f t="shared" si="1"/>
        <v>593.75</v>
      </c>
      <c r="M34" s="4">
        <f t="shared" si="2"/>
        <v>296.875</v>
      </c>
      <c r="N34" s="5">
        <f t="shared" si="3"/>
        <v>4929.609375</v>
      </c>
      <c r="O34" s="5">
        <f t="shared" si="4"/>
        <v>5088</v>
      </c>
      <c r="P34" s="5">
        <f t="shared" si="5"/>
        <v>10017.609375</v>
      </c>
    </row>
    <row r="35" spans="11:16" x14ac:dyDescent="0.2">
      <c r="K35" s="2">
        <v>33</v>
      </c>
      <c r="L35" s="3">
        <f t="shared" si="1"/>
        <v>575.75757575757575</v>
      </c>
      <c r="M35" s="4">
        <f t="shared" si="2"/>
        <v>287.87878787878788</v>
      </c>
      <c r="N35" s="5">
        <f t="shared" si="3"/>
        <v>4780.227272727273</v>
      </c>
      <c r="O35" s="5">
        <f t="shared" si="4"/>
        <v>5247</v>
      </c>
      <c r="P35" s="5">
        <f t="shared" si="5"/>
        <v>10027.227272727272</v>
      </c>
    </row>
    <row r="36" spans="11:16" x14ac:dyDescent="0.2">
      <c r="K36" s="2">
        <v>34</v>
      </c>
      <c r="L36" s="3">
        <f t="shared" si="1"/>
        <v>558.82352941176475</v>
      </c>
      <c r="M36" s="4">
        <f t="shared" si="2"/>
        <v>279.41176470588238</v>
      </c>
      <c r="N36" s="5">
        <f t="shared" si="3"/>
        <v>4639.6323529411766</v>
      </c>
      <c r="O36" s="5">
        <f t="shared" si="4"/>
        <v>5406</v>
      </c>
      <c r="P36" s="5">
        <f t="shared" si="5"/>
        <v>10045.632352941177</v>
      </c>
    </row>
    <row r="37" spans="11:16" x14ac:dyDescent="0.2">
      <c r="K37" s="2">
        <v>35</v>
      </c>
      <c r="L37" s="3">
        <f t="shared" si="1"/>
        <v>542.85714285714289</v>
      </c>
      <c r="M37" s="4">
        <f t="shared" si="2"/>
        <v>271.42857142857144</v>
      </c>
      <c r="N37" s="5">
        <f t="shared" si="3"/>
        <v>4507.0714285714294</v>
      </c>
      <c r="O37" s="5">
        <f t="shared" si="4"/>
        <v>5565</v>
      </c>
      <c r="P37" s="5">
        <f t="shared" si="5"/>
        <v>10072.071428571429</v>
      </c>
    </row>
    <row r="38" spans="11:16" x14ac:dyDescent="0.2">
      <c r="K38" s="2">
        <v>36</v>
      </c>
      <c r="L38" s="3">
        <f t="shared" si="1"/>
        <v>527.77777777777783</v>
      </c>
      <c r="M38" s="4">
        <f t="shared" si="2"/>
        <v>263.88888888888891</v>
      </c>
      <c r="N38" s="5">
        <f t="shared" si="3"/>
        <v>4381.8750000000009</v>
      </c>
      <c r="O38" s="5">
        <f t="shared" si="4"/>
        <v>5724</v>
      </c>
      <c r="P38" s="5">
        <f t="shared" si="5"/>
        <v>10105.875</v>
      </c>
    </row>
    <row r="39" spans="11:16" x14ac:dyDescent="0.2">
      <c r="K39" s="2">
        <v>37</v>
      </c>
      <c r="L39" s="3">
        <f t="shared" si="1"/>
        <v>513.51351351351354</v>
      </c>
      <c r="M39" s="4">
        <f t="shared" si="2"/>
        <v>256.75675675675677</v>
      </c>
      <c r="N39" s="5">
        <f t="shared" si="3"/>
        <v>4263.4459459459467</v>
      </c>
      <c r="O39" s="5">
        <f t="shared" si="4"/>
        <v>5883</v>
      </c>
      <c r="P39" s="5">
        <f t="shared" si="5"/>
        <v>10146.445945945947</v>
      </c>
    </row>
    <row r="40" spans="11:16" x14ac:dyDescent="0.2">
      <c r="K40" s="2">
        <v>38</v>
      </c>
      <c r="L40" s="3">
        <f t="shared" si="1"/>
        <v>500</v>
      </c>
      <c r="M40" s="4">
        <f t="shared" si="2"/>
        <v>250</v>
      </c>
      <c r="N40" s="5">
        <f t="shared" si="3"/>
        <v>4151.25</v>
      </c>
      <c r="O40" s="5">
        <f t="shared" si="4"/>
        <v>6042</v>
      </c>
      <c r="P40" s="5">
        <f t="shared" si="5"/>
        <v>10193.25</v>
      </c>
    </row>
    <row r="41" spans="11:16" x14ac:dyDescent="0.2">
      <c r="K41" s="2">
        <v>39</v>
      </c>
      <c r="L41" s="3">
        <f t="shared" si="1"/>
        <v>487.17948717948718</v>
      </c>
      <c r="M41" s="4">
        <f t="shared" si="2"/>
        <v>243.58974358974359</v>
      </c>
      <c r="N41" s="5">
        <f t="shared" si="3"/>
        <v>4044.8076923076924</v>
      </c>
      <c r="O41" s="5">
        <f t="shared" si="4"/>
        <v>6201</v>
      </c>
      <c r="P41" s="5">
        <f t="shared" si="5"/>
        <v>10245.807692307691</v>
      </c>
    </row>
    <row r="42" spans="11:16" x14ac:dyDescent="0.2">
      <c r="K42" s="2">
        <v>40</v>
      </c>
      <c r="L42" s="3">
        <f t="shared" si="1"/>
        <v>475</v>
      </c>
      <c r="M42" s="4">
        <f t="shared" si="2"/>
        <v>237.5</v>
      </c>
      <c r="N42" s="5">
        <f t="shared" si="3"/>
        <v>3943.6875</v>
      </c>
      <c r="O42" s="5">
        <f t="shared" si="4"/>
        <v>6360</v>
      </c>
      <c r="P42" s="5">
        <f t="shared" si="5"/>
        <v>10303.6875</v>
      </c>
    </row>
    <row r="43" spans="11:16" x14ac:dyDescent="0.2">
      <c r="K43" s="2">
        <v>41</v>
      </c>
      <c r="L43" s="3">
        <f t="shared" si="1"/>
        <v>463.41463414634148</v>
      </c>
      <c r="M43" s="4">
        <f t="shared" si="2"/>
        <v>231.70731707317074</v>
      </c>
      <c r="N43" s="5">
        <f t="shared" si="3"/>
        <v>3847.5000000000005</v>
      </c>
      <c r="O43" s="5">
        <f t="shared" si="4"/>
        <v>6519</v>
      </c>
      <c r="P43" s="5">
        <f t="shared" si="5"/>
        <v>10366.5</v>
      </c>
    </row>
    <row r="44" spans="11:16" x14ac:dyDescent="0.2">
      <c r="K44" s="2">
        <v>42</v>
      </c>
      <c r="L44" s="3">
        <f t="shared" si="1"/>
        <v>452.38095238095241</v>
      </c>
      <c r="M44" s="4">
        <f t="shared" si="2"/>
        <v>226.1904761904762</v>
      </c>
      <c r="N44" s="5">
        <f t="shared" si="3"/>
        <v>3755.8928571428573</v>
      </c>
      <c r="O44" s="5">
        <f t="shared" si="4"/>
        <v>6678</v>
      </c>
      <c r="P44" s="5">
        <f t="shared" si="5"/>
        <v>10433.892857142857</v>
      </c>
    </row>
    <row r="45" spans="11:16" x14ac:dyDescent="0.2">
      <c r="K45" s="2">
        <v>43</v>
      </c>
      <c r="L45" s="3">
        <f t="shared" si="1"/>
        <v>441.86046511627904</v>
      </c>
      <c r="M45" s="4">
        <f t="shared" si="2"/>
        <v>220.93023255813952</v>
      </c>
      <c r="N45" s="5">
        <f t="shared" si="3"/>
        <v>3668.546511627907</v>
      </c>
      <c r="O45" s="5">
        <f t="shared" si="4"/>
        <v>6837</v>
      </c>
      <c r="P45" s="5">
        <f t="shared" si="5"/>
        <v>10505.546511627907</v>
      </c>
    </row>
    <row r="46" spans="11:16" x14ac:dyDescent="0.2">
      <c r="K46" s="2">
        <v>44</v>
      </c>
      <c r="L46" s="3">
        <f t="shared" si="1"/>
        <v>431.81818181818181</v>
      </c>
      <c r="M46" s="4">
        <f t="shared" si="2"/>
        <v>215.90909090909091</v>
      </c>
      <c r="N46" s="5">
        <f t="shared" si="3"/>
        <v>3585.1704545454545</v>
      </c>
      <c r="O46" s="5">
        <f t="shared" si="4"/>
        <v>6996</v>
      </c>
      <c r="P46" s="5">
        <f t="shared" si="5"/>
        <v>10581.170454545454</v>
      </c>
    </row>
    <row r="47" spans="11:16" x14ac:dyDescent="0.2">
      <c r="K47" s="2">
        <v>45</v>
      </c>
      <c r="L47" s="3">
        <f t="shared" si="1"/>
        <v>422.22222222222223</v>
      </c>
      <c r="M47" s="4">
        <f t="shared" si="2"/>
        <v>211.11111111111111</v>
      </c>
      <c r="N47" s="5">
        <f t="shared" si="3"/>
        <v>3505.5</v>
      </c>
      <c r="O47" s="5">
        <f t="shared" si="4"/>
        <v>7155</v>
      </c>
      <c r="P47" s="5">
        <f t="shared" si="5"/>
        <v>10660.5</v>
      </c>
    </row>
    <row r="48" spans="11:16" x14ac:dyDescent="0.2">
      <c r="K48" s="2">
        <v>46</v>
      </c>
      <c r="L48" s="3">
        <f t="shared" si="1"/>
        <v>413.04347826086956</v>
      </c>
      <c r="M48" s="4">
        <f t="shared" si="2"/>
        <v>206.52173913043478</v>
      </c>
      <c r="N48" s="5">
        <f t="shared" si="3"/>
        <v>3429.2934782608695</v>
      </c>
      <c r="O48" s="5">
        <f t="shared" si="4"/>
        <v>7314</v>
      </c>
      <c r="P48" s="5">
        <f t="shared" si="5"/>
        <v>10743.29347826087</v>
      </c>
    </row>
    <row r="49" spans="11:16" x14ac:dyDescent="0.2">
      <c r="K49" s="2">
        <v>47</v>
      </c>
      <c r="L49" s="3">
        <f t="shared" si="1"/>
        <v>404.25531914893617</v>
      </c>
      <c r="M49" s="4">
        <f t="shared" si="2"/>
        <v>202.12765957446808</v>
      </c>
      <c r="N49" s="5">
        <f t="shared" si="3"/>
        <v>3356.3297872340427</v>
      </c>
      <c r="O49" s="5">
        <f t="shared" si="4"/>
        <v>7473</v>
      </c>
      <c r="P49" s="5">
        <f t="shared" si="5"/>
        <v>10829.329787234043</v>
      </c>
    </row>
    <row r="50" spans="11:16" x14ac:dyDescent="0.2">
      <c r="K50" s="2">
        <v>48</v>
      </c>
      <c r="L50" s="3">
        <f t="shared" si="1"/>
        <v>395.83333333333331</v>
      </c>
      <c r="M50" s="4">
        <f t="shared" si="2"/>
        <v>197.91666666666666</v>
      </c>
      <c r="N50" s="5">
        <f t="shared" si="3"/>
        <v>3286.40625</v>
      </c>
      <c r="O50" s="5">
        <f t="shared" si="4"/>
        <v>7632</v>
      </c>
      <c r="P50" s="5">
        <f t="shared" si="5"/>
        <v>10918.40625</v>
      </c>
    </row>
    <row r="51" spans="11:16" x14ac:dyDescent="0.2">
      <c r="K51" s="2">
        <v>49</v>
      </c>
      <c r="L51" s="3">
        <f t="shared" si="1"/>
        <v>387.75510204081633</v>
      </c>
      <c r="M51" s="4">
        <f t="shared" si="2"/>
        <v>193.87755102040816</v>
      </c>
      <c r="N51" s="5">
        <f t="shared" si="3"/>
        <v>3219.3367346938776</v>
      </c>
      <c r="O51" s="5">
        <f t="shared" si="4"/>
        <v>7791</v>
      </c>
      <c r="P51" s="5">
        <f t="shared" si="5"/>
        <v>11010.336734693878</v>
      </c>
    </row>
    <row r="52" spans="11:16" x14ac:dyDescent="0.2">
      <c r="K52" s="2">
        <v>50</v>
      </c>
      <c r="L52" s="3">
        <f t="shared" si="1"/>
        <v>380</v>
      </c>
      <c r="M52" s="4">
        <f t="shared" si="2"/>
        <v>190</v>
      </c>
      <c r="N52" s="5">
        <f t="shared" si="3"/>
        <v>3154.9500000000003</v>
      </c>
      <c r="O52" s="5">
        <f t="shared" si="4"/>
        <v>7950</v>
      </c>
      <c r="P52" s="5">
        <f t="shared" si="5"/>
        <v>11104.95</v>
      </c>
    </row>
    <row r="53" spans="11:16" x14ac:dyDescent="0.2">
      <c r="K53" s="2">
        <v>51</v>
      </c>
      <c r="L53" s="3">
        <f t="shared" si="1"/>
        <v>372.54901960784315</v>
      </c>
      <c r="M53" s="4">
        <f t="shared" si="2"/>
        <v>186.27450980392157</v>
      </c>
      <c r="N53" s="5">
        <f t="shared" si="3"/>
        <v>3093.088235294118</v>
      </c>
      <c r="O53" s="5">
        <f t="shared" si="4"/>
        <v>8109</v>
      </c>
      <c r="P53" s="5">
        <f t="shared" si="5"/>
        <v>11202.088235294119</v>
      </c>
    </row>
    <row r="54" spans="11:16" x14ac:dyDescent="0.2">
      <c r="K54" s="2">
        <v>52</v>
      </c>
      <c r="L54" s="3">
        <f t="shared" si="1"/>
        <v>365.38461538461536</v>
      </c>
      <c r="M54" s="4">
        <f t="shared" si="2"/>
        <v>182.69230769230768</v>
      </c>
      <c r="N54" s="5">
        <f t="shared" si="3"/>
        <v>3033.6057692307691</v>
      </c>
      <c r="O54" s="5">
        <f t="shared" si="4"/>
        <v>8268</v>
      </c>
      <c r="P54" s="5">
        <f t="shared" si="5"/>
        <v>11301.60576923077</v>
      </c>
    </row>
    <row r="55" spans="11:16" x14ac:dyDescent="0.2">
      <c r="K55" s="2">
        <v>53</v>
      </c>
      <c r="L55" s="3">
        <f t="shared" si="1"/>
        <v>358.49056603773585</v>
      </c>
      <c r="M55" s="4">
        <f t="shared" si="2"/>
        <v>179.24528301886792</v>
      </c>
      <c r="N55" s="5">
        <f t="shared" si="3"/>
        <v>2976.367924528302</v>
      </c>
      <c r="O55" s="5">
        <f t="shared" si="4"/>
        <v>8427</v>
      </c>
      <c r="P55" s="5">
        <f t="shared" si="5"/>
        <v>11403.367924528302</v>
      </c>
    </row>
    <row r="56" spans="11:16" x14ac:dyDescent="0.2">
      <c r="K56" s="2">
        <v>54</v>
      </c>
      <c r="L56" s="3">
        <f t="shared" si="1"/>
        <v>351.85185185185185</v>
      </c>
      <c r="M56" s="4">
        <f t="shared" si="2"/>
        <v>175.92592592592592</v>
      </c>
      <c r="N56" s="5">
        <f t="shared" si="3"/>
        <v>2921.25</v>
      </c>
      <c r="O56" s="5">
        <f t="shared" si="4"/>
        <v>8586</v>
      </c>
      <c r="P56" s="5">
        <f t="shared" si="5"/>
        <v>11507.25</v>
      </c>
    </row>
    <row r="57" spans="11:16" x14ac:dyDescent="0.2">
      <c r="K57" s="2">
        <v>55</v>
      </c>
      <c r="L57" s="3">
        <f t="shared" si="1"/>
        <v>345.45454545454544</v>
      </c>
      <c r="M57" s="4">
        <f t="shared" si="2"/>
        <v>172.72727272727272</v>
      </c>
      <c r="N57" s="5">
        <f t="shared" si="3"/>
        <v>2868.1363636363635</v>
      </c>
      <c r="O57" s="5">
        <f t="shared" si="4"/>
        <v>8745</v>
      </c>
      <c r="P57" s="5">
        <f t="shared" si="5"/>
        <v>11613.136363636364</v>
      </c>
    </row>
    <row r="58" spans="11:16" x14ac:dyDescent="0.2">
      <c r="K58" s="2">
        <v>56</v>
      </c>
      <c r="L58" s="3">
        <f t="shared" si="1"/>
        <v>339.28571428571428</v>
      </c>
      <c r="M58" s="4">
        <f t="shared" si="2"/>
        <v>169.64285714285714</v>
      </c>
      <c r="N58" s="5">
        <f t="shared" si="3"/>
        <v>2816.9196428571427</v>
      </c>
      <c r="O58" s="5">
        <f t="shared" si="4"/>
        <v>8904</v>
      </c>
      <c r="P58" s="5">
        <f t="shared" si="5"/>
        <v>11720.919642857143</v>
      </c>
    </row>
    <row r="59" spans="11:16" x14ac:dyDescent="0.2">
      <c r="K59" s="2">
        <v>57</v>
      </c>
      <c r="L59" s="3">
        <f t="shared" si="1"/>
        <v>333.33333333333331</v>
      </c>
      <c r="M59" s="4">
        <f t="shared" si="2"/>
        <v>166.66666666666666</v>
      </c>
      <c r="N59" s="5">
        <f t="shared" si="3"/>
        <v>2767.5</v>
      </c>
      <c r="O59" s="5">
        <f t="shared" si="4"/>
        <v>9063</v>
      </c>
      <c r="P59" s="5">
        <f t="shared" si="5"/>
        <v>11830.5</v>
      </c>
    </row>
    <row r="60" spans="11:16" x14ac:dyDescent="0.2">
      <c r="K60" s="2">
        <v>58</v>
      </c>
      <c r="L60" s="3">
        <f t="shared" si="1"/>
        <v>327.58620689655174</v>
      </c>
      <c r="M60" s="4">
        <f t="shared" si="2"/>
        <v>163.79310344827587</v>
      </c>
      <c r="N60" s="5">
        <f t="shared" si="3"/>
        <v>2719.7844827586209</v>
      </c>
      <c r="O60" s="5">
        <f t="shared" si="4"/>
        <v>9222</v>
      </c>
      <c r="P60" s="5">
        <f t="shared" si="5"/>
        <v>11941.784482758621</v>
      </c>
    </row>
    <row r="61" spans="11:16" x14ac:dyDescent="0.2">
      <c r="K61" s="2">
        <v>59</v>
      </c>
      <c r="L61" s="3">
        <f t="shared" si="1"/>
        <v>322.03389830508473</v>
      </c>
      <c r="M61" s="4">
        <f t="shared" si="2"/>
        <v>161.01694915254237</v>
      </c>
      <c r="N61" s="5">
        <f t="shared" si="3"/>
        <v>2673.6864406779659</v>
      </c>
      <c r="O61" s="5">
        <f t="shared" si="4"/>
        <v>9381</v>
      </c>
      <c r="P61" s="5">
        <f t="shared" si="5"/>
        <v>12054.686440677966</v>
      </c>
    </row>
    <row r="62" spans="11:16" x14ac:dyDescent="0.2">
      <c r="K62" s="2">
        <v>60</v>
      </c>
      <c r="L62" s="3">
        <f t="shared" si="1"/>
        <v>316.66666666666669</v>
      </c>
      <c r="M62" s="4">
        <f t="shared" si="2"/>
        <v>158.33333333333334</v>
      </c>
      <c r="N62" s="5">
        <f t="shared" si="3"/>
        <v>2629.125</v>
      </c>
      <c r="O62" s="5">
        <f t="shared" si="4"/>
        <v>9540</v>
      </c>
      <c r="P62" s="5">
        <f t="shared" si="5"/>
        <v>12169.125</v>
      </c>
    </row>
    <row r="63" spans="11:16" x14ac:dyDescent="0.2">
      <c r="K63" s="2">
        <v>61</v>
      </c>
      <c r="L63" s="3">
        <f t="shared" si="1"/>
        <v>311.47540983606558</v>
      </c>
      <c r="M63" s="4">
        <f t="shared" si="2"/>
        <v>155.73770491803279</v>
      </c>
      <c r="N63" s="5">
        <f t="shared" si="3"/>
        <v>2586.0245901639346</v>
      </c>
      <c r="O63" s="5">
        <f t="shared" si="4"/>
        <v>9699</v>
      </c>
      <c r="P63" s="5">
        <f t="shared" si="5"/>
        <v>12285.024590163935</v>
      </c>
    </row>
    <row r="64" spans="11:16" x14ac:dyDescent="0.2">
      <c r="K64" s="2">
        <v>62</v>
      </c>
      <c r="L64" s="3">
        <f t="shared" si="1"/>
        <v>306.45161290322579</v>
      </c>
      <c r="M64" s="4">
        <f t="shared" si="2"/>
        <v>153.2258064516129</v>
      </c>
      <c r="N64" s="5">
        <f t="shared" si="3"/>
        <v>2544.3145161290322</v>
      </c>
      <c r="O64" s="5">
        <f t="shared" si="4"/>
        <v>9858</v>
      </c>
      <c r="P64" s="5">
        <f t="shared" si="5"/>
        <v>12402.314516129032</v>
      </c>
    </row>
    <row r="65" spans="11:16" x14ac:dyDescent="0.2">
      <c r="K65" s="2">
        <v>63</v>
      </c>
      <c r="L65" s="3">
        <f t="shared" si="1"/>
        <v>301.58730158730157</v>
      </c>
      <c r="M65" s="4">
        <f t="shared" si="2"/>
        <v>150.79365079365078</v>
      </c>
      <c r="N65" s="5">
        <f t="shared" si="3"/>
        <v>2503.9285714285711</v>
      </c>
      <c r="O65" s="5">
        <f t="shared" si="4"/>
        <v>10017</v>
      </c>
      <c r="P65" s="5">
        <f t="shared" si="5"/>
        <v>12520.928571428571</v>
      </c>
    </row>
    <row r="66" spans="11:16" x14ac:dyDescent="0.2">
      <c r="K66" s="2">
        <v>64</v>
      </c>
      <c r="L66" s="3">
        <f t="shared" si="1"/>
        <v>296.875</v>
      </c>
      <c r="M66" s="4">
        <f t="shared" si="2"/>
        <v>148.4375</v>
      </c>
      <c r="N66" s="5">
        <f t="shared" si="3"/>
        <v>2464.8046875</v>
      </c>
      <c r="O66" s="5">
        <f t="shared" si="4"/>
        <v>10176</v>
      </c>
      <c r="P66" s="5">
        <f t="shared" si="5"/>
        <v>12640.8046875</v>
      </c>
    </row>
    <row r="67" spans="11:16" x14ac:dyDescent="0.2">
      <c r="K67" s="2">
        <v>65</v>
      </c>
      <c r="L67" s="3">
        <f t="shared" si="1"/>
        <v>292.30769230769232</v>
      </c>
      <c r="M67" s="4">
        <f t="shared" si="2"/>
        <v>146.15384615384616</v>
      </c>
      <c r="N67" s="5">
        <f t="shared" si="3"/>
        <v>2426.8846153846157</v>
      </c>
      <c r="O67" s="5">
        <f t="shared" si="4"/>
        <v>10335</v>
      </c>
      <c r="P67" s="5">
        <f t="shared" si="5"/>
        <v>12761.884615384615</v>
      </c>
    </row>
    <row r="68" spans="11:16" x14ac:dyDescent="0.2">
      <c r="K68" s="2">
        <v>66</v>
      </c>
      <c r="L68" s="3">
        <f t="shared" ref="L68:L72" si="7">$H$4/K68</f>
        <v>287.87878787878788</v>
      </c>
      <c r="M68" s="4">
        <f t="shared" ref="M68:M72" si="8">L68/2</f>
        <v>143.93939393939394</v>
      </c>
      <c r="N68" s="5">
        <f t="shared" ref="N68:N72" si="9">M68*$H$9</f>
        <v>2390.1136363636365</v>
      </c>
      <c r="O68" s="5">
        <f t="shared" ref="O68:O72" si="10">$H$7*K68</f>
        <v>10494</v>
      </c>
      <c r="P68" s="5">
        <f t="shared" ref="P68:P72" si="11">N68+O68</f>
        <v>12884.113636363636</v>
      </c>
    </row>
    <row r="69" spans="11:16" x14ac:dyDescent="0.2">
      <c r="K69" s="2">
        <v>67</v>
      </c>
      <c r="L69" s="3">
        <f t="shared" si="7"/>
        <v>283.58208955223881</v>
      </c>
      <c r="M69" s="4">
        <f t="shared" si="8"/>
        <v>141.79104477611941</v>
      </c>
      <c r="N69" s="5">
        <f t="shared" si="9"/>
        <v>2354.440298507463</v>
      </c>
      <c r="O69" s="5">
        <f t="shared" si="10"/>
        <v>10653</v>
      </c>
      <c r="P69" s="5">
        <f t="shared" si="11"/>
        <v>13007.440298507463</v>
      </c>
    </row>
    <row r="70" spans="11:16" x14ac:dyDescent="0.2">
      <c r="K70" s="2">
        <v>68</v>
      </c>
      <c r="L70" s="3">
        <f t="shared" si="7"/>
        <v>279.41176470588238</v>
      </c>
      <c r="M70" s="4">
        <f t="shared" si="8"/>
        <v>139.70588235294119</v>
      </c>
      <c r="N70" s="5">
        <f t="shared" si="9"/>
        <v>2319.8161764705883</v>
      </c>
      <c r="O70" s="5">
        <f t="shared" si="10"/>
        <v>10812</v>
      </c>
      <c r="P70" s="5">
        <f t="shared" si="11"/>
        <v>13131.816176470587</v>
      </c>
    </row>
    <row r="71" spans="11:16" x14ac:dyDescent="0.2">
      <c r="K71" s="2">
        <v>69</v>
      </c>
      <c r="L71" s="3">
        <f t="shared" si="7"/>
        <v>275.36231884057969</v>
      </c>
      <c r="M71" s="4">
        <f t="shared" si="8"/>
        <v>137.68115942028984</v>
      </c>
      <c r="N71" s="5">
        <f t="shared" si="9"/>
        <v>2286.195652173913</v>
      </c>
      <c r="O71" s="5">
        <f t="shared" si="10"/>
        <v>10971</v>
      </c>
      <c r="P71" s="5">
        <f t="shared" si="11"/>
        <v>13257.195652173912</v>
      </c>
    </row>
    <row r="72" spans="11:16" x14ac:dyDescent="0.2">
      <c r="K72" s="2">
        <v>70</v>
      </c>
      <c r="L72" s="3">
        <f t="shared" si="7"/>
        <v>271.42857142857144</v>
      </c>
      <c r="M72" s="4">
        <f t="shared" si="8"/>
        <v>135.71428571428572</v>
      </c>
      <c r="N72" s="5">
        <f t="shared" si="9"/>
        <v>2253.5357142857147</v>
      </c>
      <c r="O72" s="5">
        <f t="shared" si="10"/>
        <v>11130</v>
      </c>
      <c r="P72" s="5">
        <f t="shared" si="11"/>
        <v>13383.535714285714</v>
      </c>
    </row>
  </sheetData>
  <mergeCells count="5">
    <mergeCell ref="AB2:AR2"/>
    <mergeCell ref="Z4:Z24"/>
    <mergeCell ref="AA1:AR1"/>
    <mergeCell ref="B2:D2"/>
    <mergeCell ref="G2:I2"/>
  </mergeCells>
  <pageMargins left="0.7" right="0.7" top="0.75" bottom="0.75" header="0.3" footer="0.3"/>
  <pageSetup orientation="portrait" horizontalDpi="300" verticalDpi="300" r:id="rId1"/>
  <drawing r:id="rId2"/>
</worksheet>
</file>

<file path=docMetadata/LabelInfo.xml><?xml version="1.0" encoding="utf-8"?>
<clbl:labelList xmlns:clbl="http://schemas.microsoft.com/office/2020/mipLabelMetadata">
  <clbl:label id="{111216ff-38bd-4bdb-88af-976068a6f500}" enabled="1" method="Privileged" siteId="{a8eec281-aaa3-4dae-ac9b-9a398b9215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kuchu</dc:creator>
  <cp:lastModifiedBy>Catherine Smereena Dommaty</cp:lastModifiedBy>
  <dcterms:created xsi:type="dcterms:W3CDTF">2024-03-16T01:21:43Z</dcterms:created>
  <dcterms:modified xsi:type="dcterms:W3CDTF">2024-03-21T02:33:17Z</dcterms:modified>
</cp:coreProperties>
</file>