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catherinesmereenadommaty/"/>
    </mc:Choice>
  </mc:AlternateContent>
  <xr:revisionPtr revIDLastSave="0" documentId="8_{6FF04DFB-B842-9345-B592-1BAE6D8C242D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ensitivity Report 1" sheetId="2" r:id="rId1"/>
    <sheet name="Sheet1" sheetId="1" r:id="rId2"/>
  </sheets>
  <definedNames>
    <definedName name="solver_adj" localSheetId="1" hidden="1">Sheet1!$H$4:$K$4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Sheet1!$L$11</definedName>
    <definedName name="solver_lhs2" localSheetId="1" hidden="1">Sheet1!$L$12</definedName>
    <definedName name="solver_lhs3" localSheetId="1" hidden="1">Sheet1!$L$13</definedName>
    <definedName name="solver_lhs4" localSheetId="1" hidden="1">Sheet1!$L$14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Sheet1!$L$4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hs1" localSheetId="1" hidden="1">Sheet1!$N$11</definedName>
    <definedName name="solver_rhs2" localSheetId="1" hidden="1">Sheet1!$N$12</definedName>
    <definedName name="solver_rhs3" localSheetId="1" hidden="1">Sheet1!$N$13</definedName>
    <definedName name="solver_rhs4" localSheetId="1" hidden="1">Sheet1!$N$14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O12" i="1" s="1"/>
  <c r="S8" i="1"/>
  <c r="S6" i="1"/>
  <c r="S7" i="1"/>
  <c r="S5" i="1"/>
  <c r="L14" i="1"/>
  <c r="O14" i="1" s="1"/>
  <c r="L13" i="1"/>
  <c r="O13" i="1" s="1"/>
  <c r="L11" i="1"/>
  <c r="O11" i="1" s="1"/>
  <c r="L4" i="1"/>
  <c r="S4" i="1" s="1"/>
  <c r="E7" i="1"/>
  <c r="E6" i="1"/>
  <c r="E5" i="1"/>
  <c r="E4" i="1"/>
</calcChain>
</file>

<file path=xl/sharedStrings.xml><?xml version="1.0" encoding="utf-8"?>
<sst xmlns="http://schemas.openxmlformats.org/spreadsheetml/2006/main" count="108" uniqueCount="89">
  <si>
    <t>Cost</t>
  </si>
  <si>
    <t>Profit Per Unit</t>
  </si>
  <si>
    <t>Selling Price</t>
  </si>
  <si>
    <t>Item Name</t>
  </si>
  <si>
    <t>Pressure Washer</t>
  </si>
  <si>
    <t>Go-kart</t>
  </si>
  <si>
    <t>Generator</t>
  </si>
  <si>
    <t>Water pump</t>
  </si>
  <si>
    <t>Part 1</t>
  </si>
  <si>
    <t>Mathematical Formulation</t>
  </si>
  <si>
    <t>Subject to:</t>
  </si>
  <si>
    <t>OR       0.7x1 + 0.7x2 - 0.3x3 - 0.3x4 &gt;= 0</t>
  </si>
  <si>
    <t>OR      x3 - 2x4 &gt;= 0</t>
  </si>
  <si>
    <t>Part 2</t>
  </si>
  <si>
    <t>(X1)</t>
  </si>
  <si>
    <t>(X2)</t>
  </si>
  <si>
    <t>(X3)</t>
  </si>
  <si>
    <t>(X4)</t>
  </si>
  <si>
    <t>Objective Z (Total Profit)</t>
  </si>
  <si>
    <t>Profits:</t>
  </si>
  <si>
    <t>Constraints:</t>
  </si>
  <si>
    <t>X1</t>
  </si>
  <si>
    <t>X2</t>
  </si>
  <si>
    <t>X3</t>
  </si>
  <si>
    <t>X4</t>
  </si>
  <si>
    <t>Budget</t>
  </si>
  <si>
    <t>Space</t>
  </si>
  <si>
    <t>LHS</t>
  </si>
  <si>
    <t>Ineq</t>
  </si>
  <si>
    <t>RHS</t>
  </si>
  <si>
    <t>Slack</t>
  </si>
  <si>
    <t>Requirement1</t>
  </si>
  <si>
    <t>Requirement2</t>
  </si>
  <si>
    <t>&lt;=</t>
  </si>
  <si>
    <t>&gt;=</t>
  </si>
  <si>
    <t>Cell</t>
  </si>
  <si>
    <t>Name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</si>
  <si>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</si>
  <si>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</si>
  <si>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</si>
  <si>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</si>
  <si>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</si>
  <si>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</si>
  <si>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</si>
  <si>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</si>
  <si>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</si>
  <si>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</si>
  <si>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</si>
  <si>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</si>
  <si>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</si>
  <si>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$H$4</t>
  </si>
  <si>
    <t>Pressure Washer (X1)</t>
  </si>
  <si>
    <t>$I$4</t>
  </si>
  <si>
    <t>Pressure Washer (X2)</t>
  </si>
  <si>
    <t>$J$4</t>
  </si>
  <si>
    <t>Pressure Washer (X3)</t>
  </si>
  <si>
    <t>$K$4</t>
  </si>
  <si>
    <t>Pressure Washer (X4)</t>
  </si>
  <si>
    <t>$L$11</t>
  </si>
  <si>
    <t>Budget LHS</t>
  </si>
  <si>
    <t>$L$12</t>
  </si>
  <si>
    <t>Space LHS</t>
  </si>
  <si>
    <t>$L$13</t>
  </si>
  <si>
    <t>Requirement1 LHS</t>
  </si>
  <si>
    <t>$L$14</t>
  </si>
  <si>
    <t>Requirement2 LHS</t>
  </si>
  <si>
    <t xml:space="preserve"> </t>
  </si>
  <si>
    <t>LP Optimal solution</t>
  </si>
  <si>
    <t>Optimal Monthly Profit</t>
  </si>
  <si>
    <t>Pressure Washers (X1)</t>
  </si>
  <si>
    <t>Go-Karts (X2)</t>
  </si>
  <si>
    <t>Generators (X3)</t>
  </si>
  <si>
    <t>Water Pumps (X4)</t>
  </si>
  <si>
    <r>
      <rPr>
        <b/>
        <sz val="11"/>
        <color theme="1"/>
        <rFont val="Calibri"/>
        <family val="2"/>
        <scheme val="minor"/>
      </rPr>
      <t>Space:</t>
    </r>
    <r>
      <rPr>
        <sz val="11"/>
        <color theme="1"/>
        <rFont val="Calibri"/>
        <family val="2"/>
        <scheme val="minor"/>
      </rPr>
      <t xml:space="preserve"> 25x1 + 40x2 + 25x3 + 6.25x4 &lt;= 12300</t>
    </r>
  </si>
  <si>
    <r>
      <rPr>
        <b/>
        <sz val="11"/>
        <color theme="1"/>
        <rFont val="Calibri"/>
        <family val="2"/>
        <scheme val="minor"/>
      </rPr>
      <t>Requirement1:</t>
    </r>
    <r>
      <rPr>
        <sz val="11"/>
        <color theme="1"/>
        <rFont val="Calibri"/>
        <family val="2"/>
        <scheme val="minor"/>
      </rPr>
      <t xml:space="preserve"> x1 + x2 &gt;= 0.3(x1 +x2 +x3 +x4)</t>
    </r>
  </si>
  <si>
    <r>
      <rPr>
        <b/>
        <sz val="11"/>
        <color theme="1"/>
        <rFont val="Calibri"/>
        <family val="2"/>
        <scheme val="minor"/>
      </rPr>
      <t>Requirement2:</t>
    </r>
    <r>
      <rPr>
        <sz val="11"/>
        <color theme="1"/>
        <rFont val="Calibri"/>
        <family val="2"/>
        <scheme val="minor"/>
      </rPr>
      <t xml:space="preserve"> x3 &gt; 2x4 &gt;= 0</t>
    </r>
  </si>
  <si>
    <r>
      <rPr>
        <b/>
        <sz val="11"/>
        <color theme="1"/>
        <rFont val="Calibri"/>
        <family val="2"/>
        <scheme val="minor"/>
      </rPr>
      <t>Non-negativity</t>
    </r>
    <r>
      <rPr>
        <sz val="11"/>
        <color theme="1"/>
        <rFont val="Calibri"/>
        <family val="2"/>
        <scheme val="minor"/>
      </rPr>
      <t xml:space="preserve"> x1, x2, x3, x4 &gt;= 0</t>
    </r>
  </si>
  <si>
    <r>
      <rPr>
        <b/>
        <sz val="11"/>
        <color theme="1"/>
        <rFont val="Calibri"/>
        <family val="2"/>
        <scheme val="minor"/>
      </rPr>
      <t>Budget:</t>
    </r>
    <r>
      <rPr>
        <sz val="11"/>
        <color theme="1"/>
        <rFont val="Calibri"/>
        <family val="2"/>
        <scheme val="minor"/>
      </rPr>
      <t xml:space="preserve"> 349.99x1 + 379.99x2 + 530x3 + 500x4 &lt;= 130000</t>
    </r>
  </si>
  <si>
    <r>
      <rPr>
        <b/>
        <sz val="11"/>
        <color theme="1"/>
        <rFont val="Calibri"/>
        <family val="2"/>
        <scheme val="minor"/>
      </rPr>
      <t>Maximize Z</t>
    </r>
    <r>
      <rPr>
        <sz val="11"/>
        <color theme="1"/>
        <rFont val="Calibri"/>
        <family val="2"/>
        <scheme val="minor"/>
      </rPr>
      <t xml:space="preserve"> = 219.99x1 + 299.99x2 + 379.99x3 + 142.99 x4</t>
    </r>
  </si>
  <si>
    <t>379.99`</t>
  </si>
  <si>
    <t>Column1</t>
  </si>
  <si>
    <t>Column2</t>
  </si>
  <si>
    <t>Column3</t>
  </si>
  <si>
    <t>Column4</t>
  </si>
  <si>
    <t>Column5</t>
  </si>
  <si>
    <t>Column6</t>
  </si>
  <si>
    <t>Column7</t>
  </si>
  <si>
    <t xml:space="preserve">Variable </t>
  </si>
  <si>
    <t>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</si>
</sst>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6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4" xfId="0" applyBorder="1"/>
    <xf numFmtId="0" fontId="3" fillId="0" borderId="2" xfId="0" applyFont="1" applyBorder="1" applyAlignment="1">
      <alignment horizontal="center"/>
    </xf>
    <xf numFmtId="2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vertical="top"/>
    </xf>
    <xf numFmtId="0" fontId="2" fillId="0" borderId="1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64" fontId="0" fillId="5" borderId="1" xfId="0" applyNumberFormat="1" applyFill="1" applyBorder="1"/>
    <xf numFmtId="165" fontId="0" fillId="5" borderId="1" xfId="1" applyNumberFormat="1" applyFont="1" applyFill="1" applyBorder="1"/>
    <xf numFmtId="2" fontId="0" fillId="5" borderId="1" xfId="0" applyNumberFormat="1" applyFill="1" applyBorder="1"/>
    <xf numFmtId="0" fontId="0" fillId="5" borderId="1" xfId="0" applyFill="1" applyBorder="1"/>
    <xf numFmtId="8" fontId="6" fillId="2" borderId="1" xfId="0" applyNumberFormat="1" applyFont="1" applyFill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0" xfId="3"/>
    <xf numFmtId="0" fontId="4" fillId="3" borderId="0" xfId="2"/>
    <xf numFmtId="0" fontId="0" fillId="0" borderId="0" xfId="0" applyBorder="1"/>
    <xf numFmtId="0" fontId="2" fillId="4" borderId="1" xfId="0" applyFont="1" applyFill="1" applyBorder="1" applyAlignment="1">
      <alignment horizontal="center" wrapText="1"/>
    </xf>
  </cellXfs>
  <cellStyles count="4">
    <cellStyle name="Currency" xfId="1" builtinId="4"/>
    <cellStyle name="Explanatory Text" xfId="3" builtinId="53"/>
    <cellStyle name="Good" xfId="2" builtinId="26"/>
    <cellStyle name="Normal" xfId="0" builtinId="0"/>
  </cellStyles>
  <dxfs count="16"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outline="0">
        <bottom style="medium">
          <color indexed="23"/>
        </bottom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diagonalUp="0" diagonalDown="0">
        <left/>
        <right/>
        <top style="thin">
          <color indexed="23"/>
        </top>
        <bottom/>
        <vertical/>
        <horizontal/>
      </border>
    </dxf>
    <dxf>
      <border outline="0">
        <bottom style="medium">
          <color indexed="2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3C1AC-6BDE-1D4F-8D32-87989FACD33D}" name="Table1" displayName="Table1" ref="B14:H21" totalsRowShown="0" tableBorderDxfId="15">
  <autoFilter ref="B14:H21" xr:uid="{0233C1AC-6BDE-1D4F-8D32-87989FACD33D}"/>
  <tableColumns count="7">
    <tableColumn id="1" xr3:uid="{C0AD4955-1AEB-3E43-9B6F-2886C9A41892}" name="Column1" dataDxfId="14"/>
    <tableColumn id="2" xr3:uid="{362A0BA1-AF97-0D4B-A77D-53204F6F3147}" name="Column2" dataDxfId="13"/>
    <tableColumn id="3" xr3:uid="{34B56E73-E8C8-244A-8D8A-CD6F73E3A147}" name="Column3" dataDxfId="12"/>
    <tableColumn id="4" xr3:uid="{7DD2D446-03FB-F04A-937F-4FF77D7F0811}" name="Column4" dataDxfId="11"/>
    <tableColumn id="5" xr3:uid="{8D740286-4F23-F441-AB5D-6D4AB731F2A9}" name="Column5" dataDxfId="10"/>
    <tableColumn id="6" xr3:uid="{3C1859F1-4E45-A148-985B-4BF8322A238B}" name="Column6" dataDxfId="9"/>
    <tableColumn id="7" xr3:uid="{59092CB2-B44E-3D4B-8195-12B2EBE17D69}" name="Column7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80287-C612-2746-8876-B49806392A98}" name="Table2" displayName="Table2" ref="B6:H13" totalsRowShown="0" tableBorderDxfId="7" headerRowCellStyle="Explanatory Text">
  <autoFilter ref="B6:H13" xr:uid="{D8380287-C612-2746-8876-B49806392A98}"/>
  <tableColumns count="7">
    <tableColumn id="1" xr3:uid="{8C668607-982D-9146-84B3-4EC03126EE15}" name="Column1" dataDxfId="6"/>
    <tableColumn id="2" xr3:uid="{9C7F6C4D-68A0-7944-AA9F-74AB50627FCD}" name="Column2" dataDxfId="5"/>
    <tableColumn id="3" xr3:uid="{C4DA207A-C074-864D-85BE-15A66D9CC80F}" name="Column3" dataDxfId="4"/>
    <tableColumn id="4" xr3:uid="{A6AE16C6-1222-564F-A61E-B2E55A916E23}" name="Column4" dataDxfId="3"/>
    <tableColumn id="5" xr3:uid="{0670AA70-5959-4946-B9A5-EA7EB78C94E9}" name="Column5" dataDxfId="2"/>
    <tableColumn id="6" xr3:uid="{6BC25BCA-D41B-B648-939E-991370E01CBF}" name="Column6" dataDxfId="1"/>
    <tableColumn id="7" xr3:uid="{10C76C34-7062-454C-99C5-5A6A098A6BBC}" name="Column7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FDF0-61C2-48FD-BC90-D29845374FF5}">
  <dimension ref="A1:H21"/>
  <sheetViews>
    <sheetView showGridLines="0" zoomScale="125" workbookViewId="0">
      <selection activeCell="G6" sqref="G6"/>
    </sheetView>
  </sheetViews>
  <sheetFormatPr baseColWidth="10" defaultColWidth="8.83203125" defaultRowHeight="15" x14ac:dyDescent="0.2"/>
  <cols>
    <col min="1" max="1" width="2.33203125" customWidth="1"/>
    <col min="2" max="2" width="10.33203125" customWidth="1"/>
    <col min="3" max="3" width="18.33203125" bestFit="1" customWidth="1"/>
    <col min="4" max="4" width="12" bestFit="1" customWidth="1"/>
    <col min="5" max="5" width="12.6640625" bestFit="1" customWidth="1"/>
    <col min="6" max="6" width="10.33203125" customWidth="1"/>
    <col min="7" max="8" width="12" bestFit="1" customWidth="1"/>
  </cols>
  <sheetData>
    <row r="1" spans="1:8" x14ac:dyDescent="0.2">
      <c r="A1" s="6"/>
    </row>
    <row r="2" spans="1:8" x14ac:dyDescent="0.2">
      <c r="A2" s="6"/>
    </row>
    <row r="3" spans="1:8" x14ac:dyDescent="0.2">
      <c r="A3" s="6"/>
    </row>
    <row r="6" spans="1:8" ht="16" x14ac:dyDescent="0.2">
      <c r="A6" s="25"/>
      <c r="B6" s="25" t="s">
        <v>80</v>
      </c>
      <c r="C6" s="25" t="s">
        <v>81</v>
      </c>
      <c r="D6" s="25" t="s">
        <v>82</v>
      </c>
      <c r="E6" s="25" t="s">
        <v>83</v>
      </c>
      <c r="F6" s="25" t="s">
        <v>84</v>
      </c>
      <c r="G6" s="25" t="s">
        <v>85</v>
      </c>
      <c r="H6" s="25" t="s">
        <v>86</v>
      </c>
    </row>
    <row r="7" spans="1:8" ht="17" thickBot="1" x14ac:dyDescent="0.25">
      <c r="B7" s="25"/>
      <c r="C7" s="25"/>
      <c r="D7" s="25" t="s">
        <v>87</v>
      </c>
      <c r="E7" s="25"/>
      <c r="F7" s="25"/>
      <c r="G7" s="25"/>
      <c r="H7" s="25"/>
    </row>
    <row r="8" spans="1:8" x14ac:dyDescent="0.2">
      <c r="B8" s="8"/>
      <c r="C8" s="8"/>
      <c r="D8" s="24" t="s">
        <v>37</v>
      </c>
      <c r="E8" s="24" t="s">
        <v>39</v>
      </c>
      <c r="F8" s="24" t="s">
        <v>40</v>
      </c>
      <c r="G8" s="24" t="s">
        <v>42</v>
      </c>
      <c r="H8" s="24" t="s">
        <v>42</v>
      </c>
    </row>
    <row r="9" spans="1:8" ht="16" thickBot="1" x14ac:dyDescent="0.25">
      <c r="B9" s="23" t="s">
        <v>35</v>
      </c>
      <c r="C9" s="23" t="s">
        <v>36</v>
      </c>
      <c r="D9" s="23" t="s">
        <v>38</v>
      </c>
      <c r="E9" s="23" t="s">
        <v>0</v>
      </c>
      <c r="F9" s="23" t="s">
        <v>41</v>
      </c>
      <c r="G9" s="23" t="s">
        <v>43</v>
      </c>
      <c r="H9" s="23" t="s">
        <v>44</v>
      </c>
    </row>
    <row r="10" spans="1:8" x14ac:dyDescent="0.2">
      <c r="B10" s="7" t="s">
        <v>50</v>
      </c>
      <c r="C10" s="7" t="s">
        <v>51</v>
      </c>
      <c r="D10" s="7">
        <v>0</v>
      </c>
      <c r="E10" s="7">
        <v>-24.533333333333314</v>
      </c>
      <c r="F10" s="7">
        <v>569.99</v>
      </c>
      <c r="G10" s="7">
        <v>24.533333333333314</v>
      </c>
      <c r="H10" s="7">
        <v>1E+30</v>
      </c>
    </row>
    <row r="11" spans="1:8" x14ac:dyDescent="0.2">
      <c r="B11" s="7" t="s">
        <v>52</v>
      </c>
      <c r="C11" s="7" t="s">
        <v>53</v>
      </c>
      <c r="D11" s="7">
        <v>146.8656716417911</v>
      </c>
      <c r="E11" s="7">
        <v>0</v>
      </c>
      <c r="F11" s="7">
        <v>679.99</v>
      </c>
      <c r="G11" s="7">
        <v>155.54422222222229</v>
      </c>
      <c r="H11" s="7">
        <v>29.886060606060585</v>
      </c>
    </row>
    <row r="12" spans="1:8" x14ac:dyDescent="0.2">
      <c r="B12" s="7" t="s">
        <v>54</v>
      </c>
      <c r="C12" s="7" t="s">
        <v>55</v>
      </c>
      <c r="D12" s="7">
        <v>228.45771144278606</v>
      </c>
      <c r="E12" s="7">
        <v>0</v>
      </c>
      <c r="F12" s="7">
        <v>909.99</v>
      </c>
      <c r="G12" s="7">
        <v>88.057142857142779</v>
      </c>
      <c r="H12" s="7">
        <v>109.36703125000004</v>
      </c>
    </row>
    <row r="13" spans="1:8" x14ac:dyDescent="0.2">
      <c r="B13" s="7" t="s">
        <v>56</v>
      </c>
      <c r="C13" s="7" t="s">
        <v>57</v>
      </c>
      <c r="D13" s="7">
        <v>114.22885572139303</v>
      </c>
      <c r="E13" s="7">
        <v>0</v>
      </c>
      <c r="F13" s="7">
        <v>259.99</v>
      </c>
      <c r="G13" s="7">
        <v>176.11428571428556</v>
      </c>
      <c r="H13" s="7">
        <v>50.108050847457825</v>
      </c>
    </row>
    <row r="14" spans="1:8" ht="16" x14ac:dyDescent="0.2">
      <c r="B14" t="s">
        <v>80</v>
      </c>
      <c r="C14" s="26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ht="17" thickBot="1" x14ac:dyDescent="0.25">
      <c r="C15" s="27"/>
      <c r="D15" s="26" t="s">
        <v>45</v>
      </c>
    </row>
    <row r="16" spans="1:8" x14ac:dyDescent="0.2">
      <c r="B16" s="8"/>
      <c r="C16" s="8"/>
      <c r="D16" s="24" t="s">
        <v>37</v>
      </c>
      <c r="E16" s="24" t="s">
        <v>46</v>
      </c>
      <c r="F16" s="24" t="s">
        <v>48</v>
      </c>
      <c r="G16" s="24" t="s">
        <v>42</v>
      </c>
      <c r="H16" s="24" t="s">
        <v>42</v>
      </c>
    </row>
    <row r="17" spans="2:8" ht="16" thickBot="1" x14ac:dyDescent="0.25">
      <c r="B17" s="23" t="s">
        <v>35</v>
      </c>
      <c r="C17" s="23" t="s">
        <v>36</v>
      </c>
      <c r="D17" s="23" t="s">
        <v>38</v>
      </c>
      <c r="E17" s="23" t="s">
        <v>47</v>
      </c>
      <c r="F17" s="23" t="s">
        <v>49</v>
      </c>
      <c r="G17" s="23" t="s">
        <v>43</v>
      </c>
      <c r="H17" s="23" t="s">
        <v>44</v>
      </c>
    </row>
    <row r="18" spans="2:8" x14ac:dyDescent="0.2">
      <c r="B18" s="7" t="s">
        <v>58</v>
      </c>
      <c r="C18" s="7" t="s">
        <v>59</v>
      </c>
      <c r="D18" s="7">
        <v>162515.02487562192</v>
      </c>
      <c r="E18" s="7">
        <v>0</v>
      </c>
      <c r="F18" s="7">
        <v>170000</v>
      </c>
      <c r="G18" s="7">
        <v>1E+30</v>
      </c>
      <c r="H18" s="7">
        <v>7484.9751243781348</v>
      </c>
    </row>
    <row r="19" spans="2:8" x14ac:dyDescent="0.2">
      <c r="B19" s="7" t="s">
        <v>60</v>
      </c>
      <c r="C19" s="7" t="s">
        <v>61</v>
      </c>
      <c r="D19" s="7">
        <v>12300</v>
      </c>
      <c r="E19" s="7">
        <v>11.031111111111112</v>
      </c>
      <c r="F19" s="7">
        <v>12300</v>
      </c>
      <c r="G19" s="7">
        <v>566.50266090973196</v>
      </c>
      <c r="H19" s="7">
        <v>12299.999999999991</v>
      </c>
    </row>
    <row r="20" spans="2:8" x14ac:dyDescent="0.2">
      <c r="B20" s="7" t="s">
        <v>62</v>
      </c>
      <c r="C20" s="7" t="s">
        <v>63</v>
      </c>
      <c r="D20" s="7">
        <v>4.2632564145606011E-14</v>
      </c>
      <c r="E20" s="7">
        <v>-116.07777777777783</v>
      </c>
      <c r="F20" s="7">
        <v>0</v>
      </c>
      <c r="G20" s="7">
        <v>215.24999999999997</v>
      </c>
      <c r="H20" s="7">
        <v>33.055807821883825</v>
      </c>
    </row>
    <row r="21" spans="2:8" x14ac:dyDescent="0.2">
      <c r="B21" s="7" t="s">
        <v>64</v>
      </c>
      <c r="C21" s="7" t="s">
        <v>65</v>
      </c>
      <c r="D21" s="7">
        <v>0</v>
      </c>
      <c r="E21" s="7">
        <v>-19.611111111111192</v>
      </c>
      <c r="F21" s="7">
        <v>0</v>
      </c>
      <c r="G21" s="7">
        <v>291.86440677966095</v>
      </c>
      <c r="H21" s="7">
        <v>1051.6030534351148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0"/>
  <sheetViews>
    <sheetView tabSelected="1" topLeftCell="E6" zoomScale="115" workbookViewId="0">
      <selection activeCell="R2" sqref="R2:S8"/>
    </sheetView>
  </sheetViews>
  <sheetFormatPr baseColWidth="10" defaultColWidth="8.83203125" defaultRowHeight="15" x14ac:dyDescent="0.2"/>
  <cols>
    <col min="2" max="2" width="49.33203125" bestFit="1" customWidth="1"/>
    <col min="3" max="3" width="9" bestFit="1" customWidth="1"/>
    <col min="4" max="4" width="10.6640625" bestFit="1" customWidth="1"/>
    <col min="5" max="5" width="12.6640625" bestFit="1" customWidth="1"/>
    <col min="7" max="7" width="14.6640625" bestFit="1" customWidth="1"/>
    <col min="8" max="8" width="9.5" customWidth="1"/>
    <col min="9" max="11" width="9" bestFit="1" customWidth="1"/>
    <col min="12" max="12" width="21.1640625" bestFit="1" customWidth="1"/>
    <col min="14" max="14" width="9" bestFit="1" customWidth="1"/>
    <col min="15" max="15" width="9.6640625" bestFit="1" customWidth="1"/>
    <col min="18" max="18" width="20.33203125" bestFit="1" customWidth="1"/>
    <col min="19" max="19" width="11.6640625" bestFit="1" customWidth="1"/>
  </cols>
  <sheetData>
    <row r="2" spans="2:32" x14ac:dyDescent="0.2"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17</v>
      </c>
      <c r="L2" s="16" t="s">
        <v>18</v>
      </c>
      <c r="R2" s="28" t="s">
        <v>88</v>
      </c>
      <c r="S2" s="28"/>
      <c r="AF2" s="13"/>
    </row>
    <row r="3" spans="2:32" x14ac:dyDescent="0.2">
      <c r="B3" s="15" t="s">
        <v>3</v>
      </c>
      <c r="C3" s="15" t="s">
        <v>0</v>
      </c>
      <c r="D3" s="15" t="s">
        <v>2</v>
      </c>
      <c r="E3" s="15" t="s">
        <v>1</v>
      </c>
      <c r="G3" s="16"/>
      <c r="H3" s="16"/>
      <c r="I3" s="16"/>
      <c r="J3" s="16"/>
      <c r="K3" s="16"/>
      <c r="L3" s="16"/>
      <c r="R3" s="21" t="s">
        <v>67</v>
      </c>
      <c r="S3" s="1"/>
      <c r="AF3" s="13"/>
    </row>
    <row r="4" spans="2:32" x14ac:dyDescent="0.2">
      <c r="B4" s="1" t="s">
        <v>4</v>
      </c>
      <c r="C4" s="2">
        <v>349.99</v>
      </c>
      <c r="D4" s="3">
        <v>569.99</v>
      </c>
      <c r="E4" s="3">
        <f>D4-C4</f>
        <v>220</v>
      </c>
      <c r="H4" s="18">
        <v>0</v>
      </c>
      <c r="I4" s="18">
        <v>146.8656716417911</v>
      </c>
      <c r="J4" s="18">
        <v>228.45771144278606</v>
      </c>
      <c r="K4" s="18">
        <v>114.22885572139303</v>
      </c>
      <c r="L4" s="19">
        <f>SUMPRODUCT(H4:K4,H5:K5)</f>
        <v>60391.816915422904</v>
      </c>
      <c r="R4" s="21" t="s">
        <v>68</v>
      </c>
      <c r="S4" s="10">
        <f>L4</f>
        <v>60391.816915422904</v>
      </c>
      <c r="AF4" s="13"/>
    </row>
    <row r="5" spans="2:32" x14ac:dyDescent="0.2">
      <c r="B5" s="1" t="s">
        <v>5</v>
      </c>
      <c r="C5" s="2">
        <v>379.99</v>
      </c>
      <c r="D5" s="3">
        <v>679.99</v>
      </c>
      <c r="E5" s="3">
        <f>D5-C5</f>
        <v>300</v>
      </c>
      <c r="G5" s="17" t="s">
        <v>19</v>
      </c>
      <c r="H5" s="1">
        <v>219.99</v>
      </c>
      <c r="I5" s="1">
        <v>299.99</v>
      </c>
      <c r="J5" s="1" t="s">
        <v>79</v>
      </c>
      <c r="K5" s="1">
        <v>142.99</v>
      </c>
      <c r="R5" s="21" t="s">
        <v>69</v>
      </c>
      <c r="S5" s="11">
        <f>H4</f>
        <v>0</v>
      </c>
      <c r="AF5" s="13"/>
    </row>
    <row r="6" spans="2:32" x14ac:dyDescent="0.2">
      <c r="B6" s="1" t="s">
        <v>6</v>
      </c>
      <c r="C6" s="2">
        <v>529.99</v>
      </c>
      <c r="D6" s="3">
        <v>909.99</v>
      </c>
      <c r="E6" s="3">
        <f>D6-C6</f>
        <v>380</v>
      </c>
      <c r="R6" s="21" t="s">
        <v>70</v>
      </c>
      <c r="S6" s="12">
        <f>I4</f>
        <v>146.8656716417911</v>
      </c>
      <c r="V6" s="13"/>
    </row>
    <row r="7" spans="2:32" x14ac:dyDescent="0.2">
      <c r="B7" s="1" t="s">
        <v>7</v>
      </c>
      <c r="C7" s="2">
        <v>500</v>
      </c>
      <c r="D7" s="3">
        <v>259.99</v>
      </c>
      <c r="E7" s="22">
        <f>D7-C7</f>
        <v>-240.01</v>
      </c>
      <c r="R7" s="21" t="s">
        <v>71</v>
      </c>
      <c r="S7" s="12">
        <f>J4</f>
        <v>228.45771144278606</v>
      </c>
      <c r="V7" s="13"/>
    </row>
    <row r="8" spans="2:32" x14ac:dyDescent="0.2">
      <c r="R8" s="21" t="s">
        <v>72</v>
      </c>
      <c r="S8" s="12">
        <f>K4</f>
        <v>114.22885572139303</v>
      </c>
      <c r="V8" s="13"/>
    </row>
    <row r="9" spans="2:32" x14ac:dyDescent="0.2">
      <c r="G9" s="16" t="s">
        <v>20</v>
      </c>
      <c r="H9" s="16" t="s">
        <v>21</v>
      </c>
      <c r="I9" s="16" t="s">
        <v>22</v>
      </c>
      <c r="J9" s="16" t="s">
        <v>23</v>
      </c>
      <c r="K9" s="16" t="s">
        <v>24</v>
      </c>
      <c r="L9" s="16" t="s">
        <v>27</v>
      </c>
      <c r="M9" s="16" t="s">
        <v>28</v>
      </c>
      <c r="N9" s="16" t="s">
        <v>29</v>
      </c>
      <c r="O9" s="16" t="s">
        <v>30</v>
      </c>
    </row>
    <row r="10" spans="2:32" x14ac:dyDescent="0.2">
      <c r="B10" s="15" t="s">
        <v>8</v>
      </c>
      <c r="G10" s="16"/>
      <c r="H10" s="16"/>
      <c r="I10" s="16"/>
      <c r="J10" s="16"/>
      <c r="K10" s="16"/>
      <c r="L10" s="16"/>
      <c r="M10" s="16"/>
      <c r="N10" s="16"/>
      <c r="O10" s="16"/>
    </row>
    <row r="11" spans="2:32" x14ac:dyDescent="0.2">
      <c r="B11" s="14" t="s">
        <v>9</v>
      </c>
      <c r="G11" s="1" t="s">
        <v>25</v>
      </c>
      <c r="H11" s="1">
        <v>349.99</v>
      </c>
      <c r="I11" s="1">
        <v>379.99</v>
      </c>
      <c r="J11" s="1">
        <v>530</v>
      </c>
      <c r="K11" s="1">
        <v>500</v>
      </c>
      <c r="L11" s="20">
        <f>SUMPRODUCT(H11:K11,H4:K4)</f>
        <v>234004.50149253733</v>
      </c>
      <c r="M11" s="1" t="s">
        <v>33</v>
      </c>
      <c r="N11" s="1">
        <v>130000</v>
      </c>
      <c r="O11" s="9">
        <f>L11-N11</f>
        <v>104004.50149253733</v>
      </c>
    </row>
    <row r="12" spans="2:32" x14ac:dyDescent="0.2">
      <c r="B12" s="1" t="s">
        <v>78</v>
      </c>
      <c r="G12" s="1" t="s">
        <v>26</v>
      </c>
      <c r="H12" s="1">
        <v>25</v>
      </c>
      <c r="I12" s="1">
        <v>40</v>
      </c>
      <c r="J12" s="1">
        <v>25</v>
      </c>
      <c r="K12" s="1">
        <v>6.25</v>
      </c>
      <c r="L12" s="20">
        <f>SUMPRODUCT(H12:K12,H4:K4)</f>
        <v>12300</v>
      </c>
      <c r="M12" s="1" t="s">
        <v>33</v>
      </c>
      <c r="N12" s="1">
        <v>12300</v>
      </c>
      <c r="O12" s="9">
        <f t="shared" ref="O12:O14" si="0">L12-N12</f>
        <v>0</v>
      </c>
    </row>
    <row r="13" spans="2:32" x14ac:dyDescent="0.2">
      <c r="B13" s="14" t="s">
        <v>10</v>
      </c>
      <c r="G13" s="1" t="s">
        <v>31</v>
      </c>
      <c r="H13" s="1">
        <v>0.7</v>
      </c>
      <c r="I13" s="1">
        <v>0.7</v>
      </c>
      <c r="J13" s="1">
        <v>-0.3</v>
      </c>
      <c r="K13" s="1">
        <v>-0.3</v>
      </c>
      <c r="L13" s="20">
        <f>SUMPRODUCT(H13:K13,H4:K4)</f>
        <v>4.2632564145606011E-14</v>
      </c>
      <c r="M13" s="1" t="s">
        <v>34</v>
      </c>
      <c r="N13" s="1">
        <v>0</v>
      </c>
      <c r="O13" s="9">
        <f t="shared" si="0"/>
        <v>4.2632564145606011E-14</v>
      </c>
    </row>
    <row r="14" spans="2:32" x14ac:dyDescent="0.2">
      <c r="B14" s="1" t="s">
        <v>77</v>
      </c>
      <c r="G14" s="1" t="s">
        <v>32</v>
      </c>
      <c r="H14" s="1">
        <v>0</v>
      </c>
      <c r="I14" s="1">
        <v>0</v>
      </c>
      <c r="J14" s="1">
        <v>1</v>
      </c>
      <c r="K14" s="1">
        <v>-2</v>
      </c>
      <c r="L14" s="20">
        <f>SUMPRODUCT(H14:K14,H4:K4)</f>
        <v>0</v>
      </c>
      <c r="M14" s="1" t="s">
        <v>34</v>
      </c>
      <c r="N14" s="1">
        <v>0</v>
      </c>
      <c r="O14" s="9">
        <f t="shared" si="0"/>
        <v>0</v>
      </c>
    </row>
    <row r="15" spans="2:32" x14ac:dyDescent="0.2">
      <c r="B15" s="1" t="s">
        <v>73</v>
      </c>
    </row>
    <row r="16" spans="2:32" x14ac:dyDescent="0.2">
      <c r="B16" s="1" t="s">
        <v>74</v>
      </c>
    </row>
    <row r="17" spans="2:10" x14ac:dyDescent="0.2">
      <c r="B17" s="4" t="s">
        <v>11</v>
      </c>
    </row>
    <row r="18" spans="2:10" x14ac:dyDescent="0.2">
      <c r="B18" s="1" t="s">
        <v>75</v>
      </c>
    </row>
    <row r="19" spans="2:10" x14ac:dyDescent="0.2">
      <c r="B19" s="5" t="s">
        <v>12</v>
      </c>
      <c r="J19" t="s">
        <v>66</v>
      </c>
    </row>
    <row r="20" spans="2:10" x14ac:dyDescent="0.2">
      <c r="B20" s="1" t="s">
        <v>76</v>
      </c>
    </row>
  </sheetData>
  <mergeCells count="16">
    <mergeCell ref="R2:S2"/>
    <mergeCell ref="L2:L3"/>
    <mergeCell ref="G2:G3"/>
    <mergeCell ref="G9:G10"/>
    <mergeCell ref="H9:H10"/>
    <mergeCell ref="I9:I10"/>
    <mergeCell ref="J9:J10"/>
    <mergeCell ref="K9:K10"/>
    <mergeCell ref="L9:L10"/>
    <mergeCell ref="H2:H3"/>
    <mergeCell ref="I2:I3"/>
    <mergeCell ref="J2:J3"/>
    <mergeCell ref="K2:K3"/>
    <mergeCell ref="M9:M10"/>
    <mergeCell ref="N9:N10"/>
    <mergeCell ref="O9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kuchu</dc:creator>
  <cp:lastModifiedBy>Catherine Smereena Dommaty</cp:lastModifiedBy>
  <dcterms:created xsi:type="dcterms:W3CDTF">2015-06-05T18:17:20Z</dcterms:created>
  <dcterms:modified xsi:type="dcterms:W3CDTF">2024-03-28T02:20:47Z</dcterms:modified>
</cp:coreProperties>
</file>