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therinesmereenadommaty/Downloads/"/>
    </mc:Choice>
  </mc:AlternateContent>
  <xr:revisionPtr revIDLastSave="0" documentId="13_ncr:1_{AD51B5C7-21E3-5448-BE5B-3D105DC18D13}" xr6:coauthVersionLast="47" xr6:coauthVersionMax="47" xr10:uidLastSave="{00000000-0000-0000-0000-000000000000}"/>
  <bookViews>
    <workbookView showHorizontalScroll="0" showVerticalScroll="0" xWindow="0" yWindow="500" windowWidth="28800" windowHeight="16400" activeTab="3" xr2:uid="{00000000-000D-0000-FFFF-FFFF00000000}"/>
  </bookViews>
  <sheets>
    <sheet name="6050_Module3Project_Data" sheetId="2" r:id="rId1"/>
    <sheet name="Part 1" sheetId="5" r:id="rId2"/>
    <sheet name="Part 2" sheetId="6" r:id="rId3"/>
    <sheet name="Part 3" sheetId="7" r:id="rId4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3" i="7" l="1"/>
  <c r="AD253" i="7"/>
  <c r="AF2" i="7" a="1"/>
  <c r="AF2" i="7" s="1"/>
  <c r="AG2" i="7" s="1"/>
  <c r="AE3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86" i="7"/>
  <c r="AE87" i="7"/>
  <c r="AE88" i="7"/>
  <c r="AE89" i="7"/>
  <c r="AE90" i="7"/>
  <c r="AE91" i="7"/>
  <c r="AE92" i="7"/>
  <c r="AE93" i="7"/>
  <c r="AE94" i="7"/>
  <c r="AE95" i="7"/>
  <c r="AE96" i="7"/>
  <c r="AE97" i="7"/>
  <c r="AE98" i="7"/>
  <c r="AE99" i="7"/>
  <c r="AE100" i="7"/>
  <c r="AE101" i="7"/>
  <c r="AE102" i="7"/>
  <c r="AE103" i="7"/>
  <c r="AE104" i="7"/>
  <c r="AE105" i="7"/>
  <c r="AE106" i="7"/>
  <c r="AE107" i="7"/>
  <c r="AE108" i="7"/>
  <c r="AE109" i="7"/>
  <c r="AE110" i="7"/>
  <c r="AE111" i="7"/>
  <c r="AE112" i="7"/>
  <c r="AE113" i="7"/>
  <c r="AE114" i="7"/>
  <c r="AE115" i="7"/>
  <c r="AE116" i="7"/>
  <c r="AE117" i="7"/>
  <c r="AE118" i="7"/>
  <c r="AE119" i="7"/>
  <c r="AE120" i="7"/>
  <c r="AE121" i="7"/>
  <c r="AE122" i="7"/>
  <c r="AE123" i="7"/>
  <c r="AE124" i="7"/>
  <c r="AE125" i="7"/>
  <c r="AE126" i="7"/>
  <c r="AE127" i="7"/>
  <c r="AE128" i="7"/>
  <c r="AE129" i="7"/>
  <c r="AE130" i="7"/>
  <c r="AE131" i="7"/>
  <c r="AE132" i="7"/>
  <c r="AE133" i="7"/>
  <c r="AE134" i="7"/>
  <c r="AE135" i="7"/>
  <c r="AE136" i="7"/>
  <c r="AE137" i="7"/>
  <c r="AE138" i="7"/>
  <c r="AE139" i="7"/>
  <c r="AE140" i="7"/>
  <c r="AE141" i="7"/>
  <c r="AE142" i="7"/>
  <c r="AE143" i="7"/>
  <c r="AE144" i="7"/>
  <c r="AE145" i="7"/>
  <c r="AE146" i="7"/>
  <c r="AE147" i="7"/>
  <c r="AE148" i="7"/>
  <c r="AE149" i="7"/>
  <c r="AE150" i="7"/>
  <c r="AE151" i="7"/>
  <c r="AE152" i="7"/>
  <c r="AE153" i="7"/>
  <c r="AE154" i="7"/>
  <c r="AE155" i="7"/>
  <c r="AE156" i="7"/>
  <c r="AE157" i="7"/>
  <c r="AE158" i="7"/>
  <c r="AE159" i="7"/>
  <c r="AE160" i="7"/>
  <c r="AE161" i="7"/>
  <c r="AE162" i="7"/>
  <c r="AE163" i="7"/>
  <c r="AE164" i="7"/>
  <c r="AE165" i="7"/>
  <c r="AE166" i="7"/>
  <c r="AE167" i="7"/>
  <c r="AE168" i="7"/>
  <c r="AE169" i="7"/>
  <c r="AE170" i="7"/>
  <c r="AE171" i="7"/>
  <c r="AE172" i="7"/>
  <c r="AE173" i="7"/>
  <c r="AE174" i="7"/>
  <c r="AE175" i="7"/>
  <c r="AE176" i="7"/>
  <c r="AE177" i="7"/>
  <c r="AE178" i="7"/>
  <c r="AE179" i="7"/>
  <c r="AE180" i="7"/>
  <c r="AE181" i="7"/>
  <c r="AE182" i="7"/>
  <c r="AE183" i="7"/>
  <c r="AE184" i="7"/>
  <c r="AE185" i="7"/>
  <c r="AE186" i="7"/>
  <c r="AE187" i="7"/>
  <c r="AE188" i="7"/>
  <c r="AE189" i="7"/>
  <c r="AE190" i="7"/>
  <c r="AE191" i="7"/>
  <c r="AE192" i="7"/>
  <c r="AE193" i="7"/>
  <c r="AE194" i="7"/>
  <c r="AE195" i="7"/>
  <c r="AE196" i="7"/>
  <c r="AE197" i="7"/>
  <c r="AE198" i="7"/>
  <c r="AE199" i="7"/>
  <c r="AE200" i="7"/>
  <c r="AE201" i="7"/>
  <c r="AE202" i="7"/>
  <c r="AE203" i="7"/>
  <c r="AE204" i="7"/>
  <c r="AE205" i="7"/>
  <c r="AE206" i="7"/>
  <c r="AE207" i="7"/>
  <c r="AE208" i="7"/>
  <c r="AE209" i="7"/>
  <c r="AE210" i="7"/>
  <c r="AE211" i="7"/>
  <c r="AE212" i="7"/>
  <c r="AE213" i="7"/>
  <c r="AE214" i="7"/>
  <c r="AE215" i="7"/>
  <c r="AE216" i="7"/>
  <c r="AE217" i="7"/>
  <c r="AE218" i="7"/>
  <c r="AE219" i="7"/>
  <c r="AE220" i="7"/>
  <c r="AE221" i="7"/>
  <c r="AE222" i="7"/>
  <c r="AE223" i="7"/>
  <c r="AE224" i="7"/>
  <c r="AE225" i="7"/>
  <c r="AE226" i="7"/>
  <c r="AE227" i="7"/>
  <c r="AE228" i="7"/>
  <c r="AE229" i="7"/>
  <c r="AE230" i="7"/>
  <c r="AE231" i="7"/>
  <c r="AE232" i="7"/>
  <c r="AE233" i="7"/>
  <c r="AE234" i="7"/>
  <c r="AE235" i="7"/>
  <c r="AE236" i="7"/>
  <c r="AE237" i="7"/>
  <c r="AE238" i="7"/>
  <c r="AE239" i="7"/>
  <c r="AE240" i="7"/>
  <c r="AE241" i="7"/>
  <c r="AE242" i="7"/>
  <c r="AE243" i="7"/>
  <c r="AE244" i="7"/>
  <c r="AE245" i="7"/>
  <c r="AE246" i="7"/>
  <c r="AE247" i="7"/>
  <c r="AE248" i="7"/>
  <c r="AE249" i="7"/>
  <c r="AE250" i="7"/>
  <c r="AE251" i="7"/>
  <c r="AE252" i="7"/>
  <c r="AE253" i="7"/>
  <c r="AE2" i="7"/>
  <c r="AC3" i="7"/>
  <c r="AC4" i="7"/>
  <c r="AC5" i="7"/>
  <c r="AC6" i="7"/>
  <c r="AC7" i="7"/>
  <c r="AD4" i="7" s="1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D151" i="7" s="1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D171" i="7" s="1"/>
  <c r="AC210" i="7"/>
  <c r="AC211" i="7"/>
  <c r="AC212" i="7"/>
  <c r="AC213" i="7"/>
  <c r="AC214" i="7"/>
  <c r="AC215" i="7"/>
  <c r="AC216" i="7"/>
  <c r="AC217" i="7"/>
  <c r="AC218" i="7"/>
  <c r="AC219" i="7"/>
  <c r="AD207" i="7" s="1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D232" i="7"/>
  <c r="AC233" i="7"/>
  <c r="AC234" i="7"/>
  <c r="AC235" i="7"/>
  <c r="AC236" i="7"/>
  <c r="AD221" i="7" s="1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R2" i="7" a="1"/>
  <c r="R2" i="7"/>
  <c r="P2" i="7"/>
  <c r="AC2" i="7"/>
  <c r="O2" i="7"/>
  <c r="P6" i="7" s="1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" i="7"/>
  <c r="P4" i="7"/>
  <c r="P11" i="7"/>
  <c r="P12" i="7"/>
  <c r="P13" i="7"/>
  <c r="P15" i="7"/>
  <c r="P21" i="7"/>
  <c r="P23" i="7"/>
  <c r="P25" i="7"/>
  <c r="P26" i="7"/>
  <c r="P33" i="7"/>
  <c r="P34" i="7"/>
  <c r="P35" i="7"/>
  <c r="P36" i="7"/>
  <c r="P43" i="7"/>
  <c r="P44" i="7"/>
  <c r="P45" i="7"/>
  <c r="P47" i="7"/>
  <c r="P53" i="7"/>
  <c r="P55" i="7"/>
  <c r="P57" i="7"/>
  <c r="P58" i="7"/>
  <c r="P65" i="7"/>
  <c r="P66" i="7"/>
  <c r="P67" i="7"/>
  <c r="P68" i="7"/>
  <c r="P75" i="7"/>
  <c r="P76" i="7"/>
  <c r="P77" i="7"/>
  <c r="P79" i="7"/>
  <c r="P85" i="7"/>
  <c r="P87" i="7"/>
  <c r="P89" i="7"/>
  <c r="P90" i="7"/>
  <c r="P97" i="7"/>
  <c r="P98" i="7"/>
  <c r="P99" i="7"/>
  <c r="P100" i="7"/>
  <c r="P107" i="7"/>
  <c r="P108" i="7"/>
  <c r="P109" i="7"/>
  <c r="P111" i="7"/>
  <c r="P117" i="7"/>
  <c r="P119" i="7"/>
  <c r="P121" i="7"/>
  <c r="P122" i="7"/>
  <c r="P129" i="7"/>
  <c r="P130" i="7"/>
  <c r="P131" i="7"/>
  <c r="P132" i="7"/>
  <c r="P139" i="7"/>
  <c r="P140" i="7"/>
  <c r="P141" i="7"/>
  <c r="P143" i="7"/>
  <c r="P149" i="7"/>
  <c r="P151" i="7"/>
  <c r="P153" i="7"/>
  <c r="P154" i="7"/>
  <c r="P159" i="7"/>
  <c r="P160" i="7"/>
  <c r="P161" i="7"/>
  <c r="P162" i="7"/>
  <c r="P167" i="7"/>
  <c r="P168" i="7"/>
  <c r="P169" i="7"/>
  <c r="P170" i="7"/>
  <c r="P175" i="7"/>
  <c r="P176" i="7"/>
  <c r="P177" i="7"/>
  <c r="P178" i="7"/>
  <c r="P183" i="7"/>
  <c r="P184" i="7"/>
  <c r="P185" i="7"/>
  <c r="P186" i="7"/>
  <c r="P191" i="7"/>
  <c r="P192" i="7"/>
  <c r="P193" i="7"/>
  <c r="P194" i="7"/>
  <c r="P199" i="7"/>
  <c r="P200" i="7"/>
  <c r="P201" i="7"/>
  <c r="P202" i="7"/>
  <c r="P207" i="7"/>
  <c r="P208" i="7"/>
  <c r="P209" i="7"/>
  <c r="P210" i="7"/>
  <c r="P215" i="7"/>
  <c r="P216" i="7"/>
  <c r="P217" i="7"/>
  <c r="P218" i="7"/>
  <c r="P223" i="7"/>
  <c r="P224" i="7"/>
  <c r="P225" i="7"/>
  <c r="P226" i="7"/>
  <c r="P231" i="7"/>
  <c r="P232" i="7"/>
  <c r="P233" i="7"/>
  <c r="P234" i="7"/>
  <c r="P239" i="7"/>
  <c r="P240" i="7"/>
  <c r="P241" i="7"/>
  <c r="P242" i="7"/>
  <c r="P247" i="7"/>
  <c r="P248" i="7"/>
  <c r="P249" i="7"/>
  <c r="P250" i="7"/>
  <c r="M254" i="7"/>
  <c r="I254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M66" i="7"/>
  <c r="M129" i="7"/>
  <c r="M177" i="7"/>
  <c r="L4" i="7"/>
  <c r="M4" i="7" s="1"/>
  <c r="L5" i="7"/>
  <c r="M5" i="7" s="1"/>
  <c r="L9" i="7"/>
  <c r="M9" i="7" s="1"/>
  <c r="L20" i="7"/>
  <c r="M20" i="7" s="1"/>
  <c r="L21" i="7"/>
  <c r="M21" i="7" s="1"/>
  <c r="L23" i="7"/>
  <c r="M23" i="7" s="1"/>
  <c r="L33" i="7"/>
  <c r="M33" i="7" s="1"/>
  <c r="L36" i="7"/>
  <c r="M36" i="7" s="1"/>
  <c r="L39" i="7"/>
  <c r="M39" i="7" s="1"/>
  <c r="L49" i="7"/>
  <c r="M49" i="7" s="1"/>
  <c r="L50" i="7"/>
  <c r="M50" i="7" s="1"/>
  <c r="L51" i="7"/>
  <c r="M51" i="7" s="1"/>
  <c r="L64" i="7"/>
  <c r="M64" i="7" s="1"/>
  <c r="L66" i="7"/>
  <c r="L67" i="7"/>
  <c r="M67" i="7" s="1"/>
  <c r="L77" i="7"/>
  <c r="M77" i="7" s="1"/>
  <c r="L79" i="7"/>
  <c r="M79" i="7" s="1"/>
  <c r="L82" i="7"/>
  <c r="M82" i="7" s="1"/>
  <c r="L92" i="7"/>
  <c r="M92" i="7" s="1"/>
  <c r="L93" i="7"/>
  <c r="M93" i="7" s="1"/>
  <c r="L95" i="7"/>
  <c r="M95" i="7" s="1"/>
  <c r="L104" i="7"/>
  <c r="M104" i="7" s="1"/>
  <c r="L105" i="7"/>
  <c r="M105" i="7" s="1"/>
  <c r="L106" i="7"/>
  <c r="M106" i="7" s="1"/>
  <c r="L115" i="7"/>
  <c r="M115" i="7" s="1"/>
  <c r="L119" i="7"/>
  <c r="M119" i="7" s="1"/>
  <c r="L120" i="7"/>
  <c r="M120" i="7" s="1"/>
  <c r="L129" i="7"/>
  <c r="L130" i="7"/>
  <c r="M130" i="7" s="1"/>
  <c r="L131" i="7"/>
  <c r="M131" i="7" s="1"/>
  <c r="L140" i="7"/>
  <c r="M140" i="7" s="1"/>
  <c r="L141" i="7"/>
  <c r="M141" i="7" s="1"/>
  <c r="L143" i="7"/>
  <c r="M143" i="7" s="1"/>
  <c r="L152" i="7"/>
  <c r="M152" i="7" s="1"/>
  <c r="L155" i="7"/>
  <c r="M155" i="7" s="1"/>
  <c r="L156" i="7"/>
  <c r="M156" i="7" s="1"/>
  <c r="L165" i="7"/>
  <c r="M165" i="7" s="1"/>
  <c r="L167" i="7"/>
  <c r="M167" i="7" s="1"/>
  <c r="L168" i="7"/>
  <c r="M168" i="7" s="1"/>
  <c r="L177" i="7"/>
  <c r="L178" i="7"/>
  <c r="M178" i="7" s="1"/>
  <c r="L179" i="7"/>
  <c r="M179" i="7" s="1"/>
  <c r="L187" i="7"/>
  <c r="M187" i="7" s="1"/>
  <c r="L190" i="7"/>
  <c r="M190" i="7" s="1"/>
  <c r="L191" i="7"/>
  <c r="M191" i="7" s="1"/>
  <c r="L199" i="7"/>
  <c r="M199" i="7" s="1"/>
  <c r="L200" i="7"/>
  <c r="M200" i="7" s="1"/>
  <c r="L201" i="7"/>
  <c r="M201" i="7" s="1"/>
  <c r="L209" i="7"/>
  <c r="M209" i="7" s="1"/>
  <c r="L210" i="7"/>
  <c r="M210" i="7" s="1"/>
  <c r="L211" i="7"/>
  <c r="M211" i="7" s="1"/>
  <c r="L219" i="7"/>
  <c r="M219" i="7" s="1"/>
  <c r="L222" i="7"/>
  <c r="M222" i="7" s="1"/>
  <c r="L223" i="7"/>
  <c r="M223" i="7" s="1"/>
  <c r="L231" i="7"/>
  <c r="M231" i="7" s="1"/>
  <c r="L232" i="7"/>
  <c r="M232" i="7" s="1"/>
  <c r="L233" i="7"/>
  <c r="M233" i="7" s="1"/>
  <c r="L241" i="7"/>
  <c r="M241" i="7" s="1"/>
  <c r="L242" i="7"/>
  <c r="M242" i="7" s="1"/>
  <c r="L243" i="7"/>
  <c r="M243" i="7" s="1"/>
  <c r="L251" i="7"/>
  <c r="M251" i="7" s="1"/>
  <c r="L254" i="7"/>
  <c r="L255" i="7"/>
  <c r="L263" i="7"/>
  <c r="L2" i="7"/>
  <c r="M2" i="7" s="1"/>
  <c r="H2" i="7"/>
  <c r="I2" i="7" s="1"/>
  <c r="K3" i="7"/>
  <c r="K2" i="7"/>
  <c r="L13" i="7" s="1"/>
  <c r="M13" i="7" s="1"/>
  <c r="G2" i="7"/>
  <c r="H15" i="7"/>
  <c r="I15" i="7" s="1"/>
  <c r="H32" i="7"/>
  <c r="I32" i="7" s="1"/>
  <c r="H48" i="7"/>
  <c r="I48" i="7" s="1"/>
  <c r="H64" i="7"/>
  <c r="I64" i="7" s="1"/>
  <c r="H80" i="7"/>
  <c r="I80" i="7" s="1"/>
  <c r="H96" i="7"/>
  <c r="I96" i="7" s="1"/>
  <c r="H112" i="7"/>
  <c r="I112" i="7" s="1"/>
  <c r="H128" i="7"/>
  <c r="I128" i="7" s="1"/>
  <c r="H144" i="7"/>
  <c r="I144" i="7" s="1"/>
  <c r="H160" i="7"/>
  <c r="I160" i="7" s="1"/>
  <c r="H176" i="7"/>
  <c r="I176" i="7" s="1"/>
  <c r="H192" i="7"/>
  <c r="I192" i="7" s="1"/>
  <c r="H208" i="7"/>
  <c r="I208" i="7" s="1"/>
  <c r="H224" i="7"/>
  <c r="I224" i="7" s="1"/>
  <c r="H239" i="7"/>
  <c r="I239" i="7" s="1"/>
  <c r="H255" i="7"/>
  <c r="G3" i="7"/>
  <c r="H16" i="7" s="1"/>
  <c r="I16" i="7" s="1"/>
  <c r="S52" i="6" a="1"/>
  <c r="S53" i="6" s="1"/>
  <c r="S52" i="6"/>
  <c r="S60" i="6"/>
  <c r="S68" i="6"/>
  <c r="S76" i="6"/>
  <c r="S84" i="6"/>
  <c r="S92" i="6"/>
  <c r="S99" i="6"/>
  <c r="S100" i="6"/>
  <c r="S107" i="6"/>
  <c r="S108" i="6"/>
  <c r="S115" i="6"/>
  <c r="S116" i="6"/>
  <c r="S123" i="6"/>
  <c r="S124" i="6"/>
  <c r="S131" i="6"/>
  <c r="S132" i="6"/>
  <c r="S139" i="6"/>
  <c r="S140" i="6"/>
  <c r="S147" i="6"/>
  <c r="S148" i="6"/>
  <c r="S155" i="6"/>
  <c r="S156" i="6"/>
  <c r="S163" i="6"/>
  <c r="S164" i="6"/>
  <c r="S171" i="6"/>
  <c r="S172" i="6"/>
  <c r="S179" i="6"/>
  <c r="S180" i="6"/>
  <c r="S187" i="6"/>
  <c r="S188" i="6"/>
  <c r="S195" i="6"/>
  <c r="S196" i="6"/>
  <c r="S203" i="6"/>
  <c r="S204" i="6"/>
  <c r="S211" i="6"/>
  <c r="S212" i="6"/>
  <c r="S219" i="6"/>
  <c r="S220" i="6"/>
  <c r="S227" i="6"/>
  <c r="S228" i="6"/>
  <c r="S235" i="6"/>
  <c r="S236" i="6"/>
  <c r="S243" i="6"/>
  <c r="S244" i="6"/>
  <c r="S251" i="6"/>
  <c r="S252" i="6"/>
  <c r="S259" i="6"/>
  <c r="S260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2" i="6"/>
  <c r="P4" i="6"/>
  <c r="Q4" i="6"/>
  <c r="R4" i="6"/>
  <c r="P5" i="6"/>
  <c r="Q5" i="6"/>
  <c r="R5" i="6"/>
  <c r="P6" i="6"/>
  <c r="Q6" i="6"/>
  <c r="R3" i="6"/>
  <c r="Q3" i="6"/>
  <c r="F3" i="6"/>
  <c r="R2" i="6"/>
  <c r="P3" i="6"/>
  <c r="E3" i="6"/>
  <c r="E4" i="6"/>
  <c r="P2" i="6"/>
  <c r="AX3" i="5"/>
  <c r="AW4" i="5"/>
  <c r="E2" i="6"/>
  <c r="F2" i="6"/>
  <c r="AW2" i="5"/>
  <c r="BW2" i="5"/>
  <c r="BT2" i="5"/>
  <c r="BQ2" i="5"/>
  <c r="BN2" i="5"/>
  <c r="BM2" i="5"/>
  <c r="BR2" i="5" s="1"/>
  <c r="BG2" i="5"/>
  <c r="BD2" i="5"/>
  <c r="BA2" i="5"/>
  <c r="S2" i="7" l="1"/>
  <c r="AD2" i="7"/>
  <c r="AD24" i="7"/>
  <c r="AD213" i="7"/>
  <c r="AD148" i="7"/>
  <c r="AD139" i="7"/>
  <c r="AD60" i="7"/>
  <c r="AD120" i="7"/>
  <c r="AD118" i="7"/>
  <c r="AD96" i="7"/>
  <c r="AD52" i="7"/>
  <c r="AD84" i="7"/>
  <c r="AD48" i="7"/>
  <c r="AD80" i="7"/>
  <c r="AD112" i="7"/>
  <c r="AD117" i="7"/>
  <c r="AD121" i="7"/>
  <c r="AD125" i="7"/>
  <c r="AD129" i="7"/>
  <c r="AD133" i="7"/>
  <c r="AD137" i="7"/>
  <c r="AD141" i="7"/>
  <c r="AD145" i="7"/>
  <c r="AD149" i="7"/>
  <c r="AD153" i="7"/>
  <c r="AD157" i="7"/>
  <c r="AD161" i="7"/>
  <c r="AD165" i="7"/>
  <c r="AD169" i="7"/>
  <c r="AD173" i="7"/>
  <c r="AD177" i="7"/>
  <c r="AD181" i="7"/>
  <c r="AD185" i="7"/>
  <c r="AD189" i="7"/>
  <c r="AD193" i="7"/>
  <c r="AD197" i="7"/>
  <c r="AD201" i="7"/>
  <c r="AD205" i="7"/>
  <c r="AD209" i="7"/>
  <c r="AD44" i="7"/>
  <c r="AD76" i="7"/>
  <c r="AD108" i="7"/>
  <c r="AD8" i="7"/>
  <c r="AD40" i="7"/>
  <c r="AD72" i="7"/>
  <c r="AD36" i="7"/>
  <c r="AD68" i="7"/>
  <c r="AD100" i="7"/>
  <c r="AD88" i="7"/>
  <c r="AD104" i="7"/>
  <c r="AD115" i="7"/>
  <c r="AD156" i="7"/>
  <c r="AD159" i="7"/>
  <c r="AD162" i="7"/>
  <c r="AD188" i="7"/>
  <c r="AD191" i="7"/>
  <c r="AD194" i="7"/>
  <c r="AD215" i="7"/>
  <c r="AD219" i="7"/>
  <c r="AD223" i="7"/>
  <c r="AD227" i="7"/>
  <c r="AD231" i="7"/>
  <c r="AD235" i="7"/>
  <c r="AD239" i="7"/>
  <c r="AD243" i="7"/>
  <c r="AD247" i="7"/>
  <c r="AD251" i="7"/>
  <c r="AD182" i="7"/>
  <c r="AD211" i="7"/>
  <c r="AD127" i="7"/>
  <c r="AD130" i="7"/>
  <c r="AD144" i="7"/>
  <c r="AD147" i="7"/>
  <c r="AD150" i="7"/>
  <c r="AD176" i="7"/>
  <c r="AD179" i="7"/>
  <c r="AD208" i="7"/>
  <c r="AD28" i="7"/>
  <c r="AD64" i="7"/>
  <c r="AD122" i="7"/>
  <c r="AD124" i="7"/>
  <c r="AD132" i="7"/>
  <c r="AD135" i="7"/>
  <c r="AD138" i="7"/>
  <c r="AD164" i="7"/>
  <c r="AD167" i="7"/>
  <c r="AD170" i="7"/>
  <c r="AD196" i="7"/>
  <c r="AD199" i="7"/>
  <c r="AD202" i="7"/>
  <c r="AD214" i="7"/>
  <c r="AD218" i="7"/>
  <c r="AD222" i="7"/>
  <c r="AD226" i="7"/>
  <c r="AD230" i="7"/>
  <c r="AD234" i="7"/>
  <c r="AD238" i="7"/>
  <c r="AD242" i="7"/>
  <c r="AD246" i="7"/>
  <c r="AD250" i="7"/>
  <c r="AD56" i="7"/>
  <c r="AD92" i="7"/>
  <c r="AD116" i="7"/>
  <c r="AD119" i="7"/>
  <c r="AD152" i="7"/>
  <c r="AD155" i="7"/>
  <c r="AD158" i="7"/>
  <c r="AD184" i="7"/>
  <c r="AD187" i="7"/>
  <c r="AD190" i="7"/>
  <c r="AD140" i="7"/>
  <c r="AD143" i="7"/>
  <c r="AD146" i="7"/>
  <c r="AD172" i="7"/>
  <c r="AD175" i="7"/>
  <c r="AD178" i="7"/>
  <c r="AD204" i="7"/>
  <c r="AD131" i="7"/>
  <c r="AD126" i="7"/>
  <c r="AD32" i="7"/>
  <c r="AD217" i="7"/>
  <c r="AD163" i="7"/>
  <c r="AD249" i="7"/>
  <c r="AD245" i="7"/>
  <c r="AD241" i="7"/>
  <c r="AD195" i="7"/>
  <c r="AD237" i="7"/>
  <c r="AD216" i="7"/>
  <c r="AD174" i="7"/>
  <c r="AD160" i="7"/>
  <c r="AD228" i="7"/>
  <c r="AD203" i="7"/>
  <c r="AD220" i="7"/>
  <c r="AD186" i="7"/>
  <c r="AD233" i="7"/>
  <c r="AD206" i="7"/>
  <c r="AD128" i="7"/>
  <c r="AD180" i="7"/>
  <c r="AD224" i="7"/>
  <c r="AD212" i="7"/>
  <c r="AD210" i="7"/>
  <c r="AD168" i="7"/>
  <c r="AD166" i="7"/>
  <c r="AD248" i="7"/>
  <c r="AD244" i="7"/>
  <c r="AD240" i="7"/>
  <c r="AD229" i="7"/>
  <c r="AD200" i="7"/>
  <c r="AD198" i="7"/>
  <c r="AD183" i="7"/>
  <c r="AD154" i="7"/>
  <c r="AD142" i="7"/>
  <c r="AD123" i="7"/>
  <c r="AD252" i="7"/>
  <c r="AD236" i="7"/>
  <c r="AD225" i="7"/>
  <c r="AD192" i="7"/>
  <c r="AD136" i="7"/>
  <c r="AD134" i="7"/>
  <c r="AD20" i="7"/>
  <c r="AD3" i="7"/>
  <c r="AD7" i="7"/>
  <c r="AD11" i="7"/>
  <c r="AD15" i="7"/>
  <c r="AD19" i="7"/>
  <c r="AD23" i="7"/>
  <c r="AD27" i="7"/>
  <c r="AD31" i="7"/>
  <c r="AD35" i="7"/>
  <c r="AD39" i="7"/>
  <c r="AD43" i="7"/>
  <c r="AD47" i="7"/>
  <c r="AD51" i="7"/>
  <c r="AD55" i="7"/>
  <c r="AD59" i="7"/>
  <c r="AD63" i="7"/>
  <c r="AD67" i="7"/>
  <c r="AD71" i="7"/>
  <c r="AD75" i="7"/>
  <c r="AD79" i="7"/>
  <c r="AD83" i="7"/>
  <c r="AD87" i="7"/>
  <c r="AD91" i="7"/>
  <c r="AD95" i="7"/>
  <c r="AD99" i="7"/>
  <c r="AD103" i="7"/>
  <c r="AD107" i="7"/>
  <c r="AD111" i="7"/>
  <c r="AD6" i="7"/>
  <c r="AD10" i="7"/>
  <c r="AD14" i="7"/>
  <c r="AD18" i="7"/>
  <c r="AD22" i="7"/>
  <c r="AD26" i="7"/>
  <c r="AD30" i="7"/>
  <c r="AD34" i="7"/>
  <c r="AD38" i="7"/>
  <c r="AD42" i="7"/>
  <c r="AD46" i="7"/>
  <c r="AD50" i="7"/>
  <c r="AD54" i="7"/>
  <c r="AD58" i="7"/>
  <c r="AD62" i="7"/>
  <c r="AD66" i="7"/>
  <c r="AD70" i="7"/>
  <c r="AD74" i="7"/>
  <c r="AD78" i="7"/>
  <c r="AD82" i="7"/>
  <c r="AD86" i="7"/>
  <c r="AD90" i="7"/>
  <c r="AD94" i="7"/>
  <c r="AD98" i="7"/>
  <c r="AD102" i="7"/>
  <c r="AD106" i="7"/>
  <c r="AD110" i="7"/>
  <c r="AD114" i="7"/>
  <c r="AD5" i="7"/>
  <c r="AD9" i="7"/>
  <c r="AD13" i="7"/>
  <c r="AD17" i="7"/>
  <c r="AD21" i="7"/>
  <c r="AD25" i="7"/>
  <c r="AD29" i="7"/>
  <c r="AD33" i="7"/>
  <c r="AD37" i="7"/>
  <c r="AD41" i="7"/>
  <c r="AD45" i="7"/>
  <c r="AD49" i="7"/>
  <c r="AD53" i="7"/>
  <c r="AD57" i="7"/>
  <c r="AD61" i="7"/>
  <c r="AD65" i="7"/>
  <c r="AD69" i="7"/>
  <c r="AD73" i="7"/>
  <c r="AD77" i="7"/>
  <c r="AD81" i="7"/>
  <c r="AD85" i="7"/>
  <c r="AD89" i="7"/>
  <c r="AD93" i="7"/>
  <c r="AD97" i="7"/>
  <c r="AD101" i="7"/>
  <c r="AD105" i="7"/>
  <c r="AD109" i="7"/>
  <c r="AD113" i="7"/>
  <c r="AD12" i="7"/>
  <c r="AD16" i="7"/>
  <c r="P3" i="7"/>
  <c r="P246" i="7"/>
  <c r="P238" i="7"/>
  <c r="P230" i="7"/>
  <c r="P222" i="7"/>
  <c r="P214" i="7"/>
  <c r="P206" i="7"/>
  <c r="P198" i="7"/>
  <c r="P190" i="7"/>
  <c r="P182" i="7"/>
  <c r="P174" i="7"/>
  <c r="P166" i="7"/>
  <c r="P158" i="7"/>
  <c r="P148" i="7"/>
  <c r="P138" i="7"/>
  <c r="P127" i="7"/>
  <c r="P116" i="7"/>
  <c r="P106" i="7"/>
  <c r="P95" i="7"/>
  <c r="P84" i="7"/>
  <c r="P74" i="7"/>
  <c r="P63" i="7"/>
  <c r="P52" i="7"/>
  <c r="P42" i="7"/>
  <c r="P31" i="7"/>
  <c r="P20" i="7"/>
  <c r="P10" i="7"/>
  <c r="P245" i="7"/>
  <c r="P237" i="7"/>
  <c r="P229" i="7"/>
  <c r="P221" i="7"/>
  <c r="P213" i="7"/>
  <c r="P205" i="7"/>
  <c r="P197" i="7"/>
  <c r="P189" i="7"/>
  <c r="P181" i="7"/>
  <c r="P173" i="7"/>
  <c r="P165" i="7"/>
  <c r="P157" i="7"/>
  <c r="P147" i="7"/>
  <c r="P137" i="7"/>
  <c r="P125" i="7"/>
  <c r="P115" i="7"/>
  <c r="P105" i="7"/>
  <c r="P93" i="7"/>
  <c r="P83" i="7"/>
  <c r="P73" i="7"/>
  <c r="P61" i="7"/>
  <c r="P51" i="7"/>
  <c r="P41" i="7"/>
  <c r="P29" i="7"/>
  <c r="P19" i="7"/>
  <c r="P9" i="7"/>
  <c r="P252" i="7"/>
  <c r="P244" i="7"/>
  <c r="P236" i="7"/>
  <c r="P228" i="7"/>
  <c r="P220" i="7"/>
  <c r="P212" i="7"/>
  <c r="P204" i="7"/>
  <c r="P196" i="7"/>
  <c r="P188" i="7"/>
  <c r="P180" i="7"/>
  <c r="P172" i="7"/>
  <c r="P164" i="7"/>
  <c r="P156" i="7"/>
  <c r="P146" i="7"/>
  <c r="P135" i="7"/>
  <c r="P124" i="7"/>
  <c r="P114" i="7"/>
  <c r="P103" i="7"/>
  <c r="P92" i="7"/>
  <c r="P82" i="7"/>
  <c r="P71" i="7"/>
  <c r="P60" i="7"/>
  <c r="P50" i="7"/>
  <c r="P39" i="7"/>
  <c r="P28" i="7"/>
  <c r="P18" i="7"/>
  <c r="P7" i="7"/>
  <c r="P251" i="7"/>
  <c r="P243" i="7"/>
  <c r="P235" i="7"/>
  <c r="P227" i="7"/>
  <c r="P219" i="7"/>
  <c r="P211" i="7"/>
  <c r="P203" i="7"/>
  <c r="P195" i="7"/>
  <c r="P187" i="7"/>
  <c r="P179" i="7"/>
  <c r="P171" i="7"/>
  <c r="P163" i="7"/>
  <c r="P155" i="7"/>
  <c r="P145" i="7"/>
  <c r="P133" i="7"/>
  <c r="P123" i="7"/>
  <c r="P113" i="7"/>
  <c r="P101" i="7"/>
  <c r="P91" i="7"/>
  <c r="P81" i="7"/>
  <c r="P69" i="7"/>
  <c r="P59" i="7"/>
  <c r="P49" i="7"/>
  <c r="P37" i="7"/>
  <c r="P27" i="7"/>
  <c r="P17" i="7"/>
  <c r="P5" i="7"/>
  <c r="P152" i="7"/>
  <c r="P144" i="7"/>
  <c r="P136" i="7"/>
  <c r="P128" i="7"/>
  <c r="P120" i="7"/>
  <c r="P112" i="7"/>
  <c r="P104" i="7"/>
  <c r="P96" i="7"/>
  <c r="P88" i="7"/>
  <c r="P80" i="7"/>
  <c r="P72" i="7"/>
  <c r="P64" i="7"/>
  <c r="P56" i="7"/>
  <c r="P48" i="7"/>
  <c r="P40" i="7"/>
  <c r="P32" i="7"/>
  <c r="P24" i="7"/>
  <c r="P16" i="7"/>
  <c r="P8" i="7"/>
  <c r="P150" i="7"/>
  <c r="P142" i="7"/>
  <c r="P134" i="7"/>
  <c r="P126" i="7"/>
  <c r="P118" i="7"/>
  <c r="P110" i="7"/>
  <c r="P102" i="7"/>
  <c r="P94" i="7"/>
  <c r="P86" i="7"/>
  <c r="P78" i="7"/>
  <c r="P70" i="7"/>
  <c r="P62" i="7"/>
  <c r="P54" i="7"/>
  <c r="P46" i="7"/>
  <c r="P38" i="7"/>
  <c r="P30" i="7"/>
  <c r="P22" i="7"/>
  <c r="P14" i="7"/>
  <c r="H250" i="7"/>
  <c r="I250" i="7" s="1"/>
  <c r="H207" i="7"/>
  <c r="I207" i="7" s="1"/>
  <c r="H159" i="7"/>
  <c r="I159" i="7" s="1"/>
  <c r="H127" i="7"/>
  <c r="I127" i="7" s="1"/>
  <c r="H79" i="7"/>
  <c r="I79" i="7" s="1"/>
  <c r="H47" i="7"/>
  <c r="I47" i="7" s="1"/>
  <c r="H10" i="7"/>
  <c r="I10" i="7" s="1"/>
  <c r="H249" i="7"/>
  <c r="I249" i="7" s="1"/>
  <c r="H122" i="7"/>
  <c r="I122" i="7" s="1"/>
  <c r="H26" i="7"/>
  <c r="I26" i="7" s="1"/>
  <c r="H248" i="7"/>
  <c r="I248" i="7" s="1"/>
  <c r="H201" i="7"/>
  <c r="I201" i="7" s="1"/>
  <c r="H153" i="7"/>
  <c r="I153" i="7" s="1"/>
  <c r="H105" i="7"/>
  <c r="I105" i="7" s="1"/>
  <c r="H73" i="7"/>
  <c r="I73" i="7" s="1"/>
  <c r="H41" i="7"/>
  <c r="I41" i="7" s="1"/>
  <c r="H8" i="7"/>
  <c r="I8" i="7" s="1"/>
  <c r="L250" i="7"/>
  <c r="M250" i="7" s="1"/>
  <c r="L230" i="7"/>
  <c r="M230" i="7" s="1"/>
  <c r="L218" i="7"/>
  <c r="M218" i="7" s="1"/>
  <c r="L198" i="7"/>
  <c r="M198" i="7" s="1"/>
  <c r="L176" i="7"/>
  <c r="M176" i="7" s="1"/>
  <c r="L164" i="7"/>
  <c r="M164" i="7" s="1"/>
  <c r="L139" i="7"/>
  <c r="M139" i="7" s="1"/>
  <c r="L128" i="7"/>
  <c r="M128" i="7" s="1"/>
  <c r="L103" i="7"/>
  <c r="M103" i="7" s="1"/>
  <c r="L91" i="7"/>
  <c r="M91" i="7" s="1"/>
  <c r="L76" i="7"/>
  <c r="M76" i="7" s="1"/>
  <c r="L48" i="7"/>
  <c r="M48" i="7" s="1"/>
  <c r="L32" i="7"/>
  <c r="M32" i="7" s="1"/>
  <c r="L18" i="7"/>
  <c r="M18" i="7" s="1"/>
  <c r="L3" i="7"/>
  <c r="M3" i="7" s="1"/>
  <c r="H261" i="7"/>
  <c r="H247" i="7"/>
  <c r="I247" i="7" s="1"/>
  <c r="H232" i="7"/>
  <c r="I232" i="7" s="1"/>
  <c r="H216" i="7"/>
  <c r="I216" i="7" s="1"/>
  <c r="H200" i="7"/>
  <c r="I200" i="7" s="1"/>
  <c r="H184" i="7"/>
  <c r="I184" i="7" s="1"/>
  <c r="H168" i="7"/>
  <c r="I168" i="7" s="1"/>
  <c r="H152" i="7"/>
  <c r="I152" i="7" s="1"/>
  <c r="H136" i="7"/>
  <c r="I136" i="7" s="1"/>
  <c r="H120" i="7"/>
  <c r="I120" i="7" s="1"/>
  <c r="H104" i="7"/>
  <c r="I104" i="7" s="1"/>
  <c r="H88" i="7"/>
  <c r="I88" i="7" s="1"/>
  <c r="H72" i="7"/>
  <c r="I72" i="7" s="1"/>
  <c r="H56" i="7"/>
  <c r="I56" i="7" s="1"/>
  <c r="H40" i="7"/>
  <c r="I40" i="7" s="1"/>
  <c r="H24" i="7"/>
  <c r="I24" i="7" s="1"/>
  <c r="H7" i="7"/>
  <c r="I7" i="7" s="1"/>
  <c r="L259" i="7"/>
  <c r="L249" i="7"/>
  <c r="M249" i="7" s="1"/>
  <c r="L239" i="7"/>
  <c r="M239" i="7" s="1"/>
  <c r="L227" i="7"/>
  <c r="M227" i="7" s="1"/>
  <c r="L217" i="7"/>
  <c r="M217" i="7" s="1"/>
  <c r="L207" i="7"/>
  <c r="M207" i="7" s="1"/>
  <c r="L195" i="7"/>
  <c r="M195" i="7" s="1"/>
  <c r="L185" i="7"/>
  <c r="M185" i="7" s="1"/>
  <c r="L175" i="7"/>
  <c r="M175" i="7" s="1"/>
  <c r="L161" i="7"/>
  <c r="M161" i="7" s="1"/>
  <c r="L149" i="7"/>
  <c r="M149" i="7" s="1"/>
  <c r="L138" i="7"/>
  <c r="M138" i="7" s="1"/>
  <c r="L124" i="7"/>
  <c r="M124" i="7" s="1"/>
  <c r="L113" i="7"/>
  <c r="M113" i="7" s="1"/>
  <c r="L101" i="7"/>
  <c r="M101" i="7" s="1"/>
  <c r="L88" i="7"/>
  <c r="M88" i="7" s="1"/>
  <c r="L75" i="7"/>
  <c r="M75" i="7" s="1"/>
  <c r="L59" i="7"/>
  <c r="M59" i="7" s="1"/>
  <c r="L45" i="7"/>
  <c r="M45" i="7" s="1"/>
  <c r="L31" i="7"/>
  <c r="M31" i="7" s="1"/>
  <c r="L15" i="7"/>
  <c r="M15" i="7" s="1"/>
  <c r="H223" i="7"/>
  <c r="I223" i="7" s="1"/>
  <c r="H191" i="7"/>
  <c r="I191" i="7" s="1"/>
  <c r="H143" i="7"/>
  <c r="I143" i="7" s="1"/>
  <c r="H95" i="7"/>
  <c r="I95" i="7" s="1"/>
  <c r="H63" i="7"/>
  <c r="I63" i="7" s="1"/>
  <c r="H31" i="7"/>
  <c r="I31" i="7" s="1"/>
  <c r="H170" i="7"/>
  <c r="I170" i="7" s="1"/>
  <c r="H74" i="7"/>
  <c r="I74" i="7" s="1"/>
  <c r="H263" i="7"/>
  <c r="H233" i="7"/>
  <c r="I233" i="7" s="1"/>
  <c r="H217" i="7"/>
  <c r="I217" i="7" s="1"/>
  <c r="H185" i="7"/>
  <c r="I185" i="7" s="1"/>
  <c r="H169" i="7"/>
  <c r="I169" i="7" s="1"/>
  <c r="H137" i="7"/>
  <c r="I137" i="7" s="1"/>
  <c r="H121" i="7"/>
  <c r="I121" i="7" s="1"/>
  <c r="H89" i="7"/>
  <c r="I89" i="7" s="1"/>
  <c r="H57" i="7"/>
  <c r="I57" i="7" s="1"/>
  <c r="H25" i="7"/>
  <c r="I25" i="7" s="1"/>
  <c r="L262" i="7"/>
  <c r="L240" i="7"/>
  <c r="M240" i="7" s="1"/>
  <c r="L208" i="7"/>
  <c r="M208" i="7" s="1"/>
  <c r="L186" i="7"/>
  <c r="M186" i="7" s="1"/>
  <c r="L151" i="7"/>
  <c r="M151" i="7" s="1"/>
  <c r="L114" i="7"/>
  <c r="M114" i="7" s="1"/>
  <c r="L60" i="7"/>
  <c r="M60" i="7" s="1"/>
  <c r="H258" i="7"/>
  <c r="H242" i="7"/>
  <c r="I242" i="7" s="1"/>
  <c r="H231" i="7"/>
  <c r="I231" i="7" s="1"/>
  <c r="H215" i="7"/>
  <c r="I215" i="7" s="1"/>
  <c r="H199" i="7"/>
  <c r="I199" i="7" s="1"/>
  <c r="H183" i="7"/>
  <c r="I183" i="7" s="1"/>
  <c r="H167" i="7"/>
  <c r="I167" i="7" s="1"/>
  <c r="H151" i="7"/>
  <c r="I151" i="7" s="1"/>
  <c r="H135" i="7"/>
  <c r="I135" i="7" s="1"/>
  <c r="H119" i="7"/>
  <c r="I119" i="7" s="1"/>
  <c r="H103" i="7"/>
  <c r="I103" i="7" s="1"/>
  <c r="H87" i="7"/>
  <c r="I87" i="7" s="1"/>
  <c r="H71" i="7"/>
  <c r="I71" i="7" s="1"/>
  <c r="H55" i="7"/>
  <c r="I55" i="7" s="1"/>
  <c r="H39" i="7"/>
  <c r="I39" i="7" s="1"/>
  <c r="H23" i="7"/>
  <c r="I23" i="7" s="1"/>
  <c r="H3" i="7"/>
  <c r="I3" i="7" s="1"/>
  <c r="L258" i="7"/>
  <c r="L248" i="7"/>
  <c r="M248" i="7" s="1"/>
  <c r="L238" i="7"/>
  <c r="M238" i="7" s="1"/>
  <c r="L226" i="7"/>
  <c r="M226" i="7" s="1"/>
  <c r="L216" i="7"/>
  <c r="M216" i="7" s="1"/>
  <c r="L206" i="7"/>
  <c r="M206" i="7" s="1"/>
  <c r="L194" i="7"/>
  <c r="M194" i="7" s="1"/>
  <c r="L184" i="7"/>
  <c r="M184" i="7" s="1"/>
  <c r="L173" i="7"/>
  <c r="M173" i="7" s="1"/>
  <c r="L160" i="7"/>
  <c r="M160" i="7" s="1"/>
  <c r="L148" i="7"/>
  <c r="M148" i="7" s="1"/>
  <c r="L137" i="7"/>
  <c r="M137" i="7" s="1"/>
  <c r="L123" i="7"/>
  <c r="M123" i="7" s="1"/>
  <c r="L112" i="7"/>
  <c r="M112" i="7" s="1"/>
  <c r="L100" i="7"/>
  <c r="M100" i="7" s="1"/>
  <c r="L87" i="7"/>
  <c r="M87" i="7" s="1"/>
  <c r="L73" i="7"/>
  <c r="M73" i="7" s="1"/>
  <c r="L58" i="7"/>
  <c r="M58" i="7" s="1"/>
  <c r="L42" i="7"/>
  <c r="M42" i="7" s="1"/>
  <c r="L29" i="7"/>
  <c r="M29" i="7" s="1"/>
  <c r="H237" i="7"/>
  <c r="I237" i="7" s="1"/>
  <c r="H175" i="7"/>
  <c r="I175" i="7" s="1"/>
  <c r="H111" i="7"/>
  <c r="I111" i="7" s="1"/>
  <c r="H234" i="7"/>
  <c r="I234" i="7" s="1"/>
  <c r="H202" i="7"/>
  <c r="I202" i="7" s="1"/>
  <c r="H154" i="7"/>
  <c r="I154" i="7" s="1"/>
  <c r="H90" i="7"/>
  <c r="I90" i="7" s="1"/>
  <c r="H42" i="7"/>
  <c r="I42" i="7" s="1"/>
  <c r="H9" i="7"/>
  <c r="I9" i="7" s="1"/>
  <c r="H257" i="7"/>
  <c r="H241" i="7"/>
  <c r="I241" i="7" s="1"/>
  <c r="H226" i="7"/>
  <c r="I226" i="7" s="1"/>
  <c r="H210" i="7"/>
  <c r="I210" i="7" s="1"/>
  <c r="H194" i="7"/>
  <c r="I194" i="7" s="1"/>
  <c r="H178" i="7"/>
  <c r="I178" i="7" s="1"/>
  <c r="H162" i="7"/>
  <c r="I162" i="7" s="1"/>
  <c r="H146" i="7"/>
  <c r="I146" i="7" s="1"/>
  <c r="H130" i="7"/>
  <c r="I130" i="7" s="1"/>
  <c r="H114" i="7"/>
  <c r="I114" i="7" s="1"/>
  <c r="H98" i="7"/>
  <c r="I98" i="7" s="1"/>
  <c r="H82" i="7"/>
  <c r="I82" i="7" s="1"/>
  <c r="H66" i="7"/>
  <c r="I66" i="7" s="1"/>
  <c r="H50" i="7"/>
  <c r="I50" i="7" s="1"/>
  <c r="H34" i="7"/>
  <c r="I34" i="7" s="1"/>
  <c r="H17" i="7"/>
  <c r="I17" i="7" s="1"/>
  <c r="L6" i="7"/>
  <c r="M6" i="7" s="1"/>
  <c r="L14" i="7"/>
  <c r="M14" i="7" s="1"/>
  <c r="L22" i="7"/>
  <c r="M22" i="7" s="1"/>
  <c r="L30" i="7"/>
  <c r="M30" i="7" s="1"/>
  <c r="L38" i="7"/>
  <c r="M38" i="7" s="1"/>
  <c r="L46" i="7"/>
  <c r="M46" i="7" s="1"/>
  <c r="L54" i="7"/>
  <c r="M54" i="7" s="1"/>
  <c r="L62" i="7"/>
  <c r="M62" i="7" s="1"/>
  <c r="L70" i="7"/>
  <c r="M70" i="7" s="1"/>
  <c r="L78" i="7"/>
  <c r="M78" i="7" s="1"/>
  <c r="L86" i="7"/>
  <c r="M86" i="7" s="1"/>
  <c r="L94" i="7"/>
  <c r="M94" i="7" s="1"/>
  <c r="L102" i="7"/>
  <c r="M102" i="7" s="1"/>
  <c r="L110" i="7"/>
  <c r="M110" i="7" s="1"/>
  <c r="L118" i="7"/>
  <c r="M118" i="7" s="1"/>
  <c r="L126" i="7"/>
  <c r="M126" i="7" s="1"/>
  <c r="L134" i="7"/>
  <c r="M134" i="7" s="1"/>
  <c r="L142" i="7"/>
  <c r="M142" i="7" s="1"/>
  <c r="L150" i="7"/>
  <c r="M150" i="7" s="1"/>
  <c r="L158" i="7"/>
  <c r="M158" i="7" s="1"/>
  <c r="L166" i="7"/>
  <c r="M166" i="7" s="1"/>
  <c r="L174" i="7"/>
  <c r="M174" i="7" s="1"/>
  <c r="L7" i="7"/>
  <c r="M7" i="7" s="1"/>
  <c r="L16" i="7"/>
  <c r="M16" i="7" s="1"/>
  <c r="L25" i="7"/>
  <c r="M25" i="7" s="1"/>
  <c r="L34" i="7"/>
  <c r="M34" i="7" s="1"/>
  <c r="L43" i="7"/>
  <c r="M43" i="7" s="1"/>
  <c r="L52" i="7"/>
  <c r="M52" i="7" s="1"/>
  <c r="L61" i="7"/>
  <c r="M61" i="7" s="1"/>
  <c r="L71" i="7"/>
  <c r="M71" i="7" s="1"/>
  <c r="L80" i="7"/>
  <c r="M80" i="7" s="1"/>
  <c r="L89" i="7"/>
  <c r="M89" i="7" s="1"/>
  <c r="L98" i="7"/>
  <c r="M98" i="7" s="1"/>
  <c r="L107" i="7"/>
  <c r="M107" i="7" s="1"/>
  <c r="L116" i="7"/>
  <c r="M116" i="7" s="1"/>
  <c r="L125" i="7"/>
  <c r="M125" i="7" s="1"/>
  <c r="L135" i="7"/>
  <c r="M135" i="7" s="1"/>
  <c r="L144" i="7"/>
  <c r="M144" i="7" s="1"/>
  <c r="L153" i="7"/>
  <c r="M153" i="7" s="1"/>
  <c r="L162" i="7"/>
  <c r="M162" i="7" s="1"/>
  <c r="L171" i="7"/>
  <c r="M171" i="7" s="1"/>
  <c r="L180" i="7"/>
  <c r="M180" i="7" s="1"/>
  <c r="L188" i="7"/>
  <c r="M188" i="7" s="1"/>
  <c r="L196" i="7"/>
  <c r="M196" i="7" s="1"/>
  <c r="L204" i="7"/>
  <c r="M204" i="7" s="1"/>
  <c r="L212" i="7"/>
  <c r="M212" i="7" s="1"/>
  <c r="L220" i="7"/>
  <c r="M220" i="7" s="1"/>
  <c r="L228" i="7"/>
  <c r="M228" i="7" s="1"/>
  <c r="L236" i="7"/>
  <c r="M236" i="7" s="1"/>
  <c r="L244" i="7"/>
  <c r="M244" i="7" s="1"/>
  <c r="L252" i="7"/>
  <c r="M252" i="7" s="1"/>
  <c r="L260" i="7"/>
  <c r="L8" i="7"/>
  <c r="M8" i="7" s="1"/>
  <c r="L17" i="7"/>
  <c r="M17" i="7" s="1"/>
  <c r="L26" i="7"/>
  <c r="M26" i="7" s="1"/>
  <c r="L35" i="7"/>
  <c r="M35" i="7" s="1"/>
  <c r="L44" i="7"/>
  <c r="M44" i="7" s="1"/>
  <c r="L53" i="7"/>
  <c r="M53" i="7" s="1"/>
  <c r="L63" i="7"/>
  <c r="M63" i="7" s="1"/>
  <c r="L72" i="7"/>
  <c r="M72" i="7" s="1"/>
  <c r="L81" i="7"/>
  <c r="M81" i="7" s="1"/>
  <c r="L90" i="7"/>
  <c r="M90" i="7" s="1"/>
  <c r="L99" i="7"/>
  <c r="M99" i="7" s="1"/>
  <c r="L108" i="7"/>
  <c r="M108" i="7" s="1"/>
  <c r="L117" i="7"/>
  <c r="M117" i="7" s="1"/>
  <c r="L127" i="7"/>
  <c r="M127" i="7" s="1"/>
  <c r="L136" i="7"/>
  <c r="M136" i="7" s="1"/>
  <c r="L145" i="7"/>
  <c r="M145" i="7" s="1"/>
  <c r="L154" i="7"/>
  <c r="M154" i="7" s="1"/>
  <c r="L163" i="7"/>
  <c r="M163" i="7" s="1"/>
  <c r="L172" i="7"/>
  <c r="M172" i="7" s="1"/>
  <c r="L181" i="7"/>
  <c r="M181" i="7" s="1"/>
  <c r="L189" i="7"/>
  <c r="M189" i="7" s="1"/>
  <c r="L197" i="7"/>
  <c r="M197" i="7" s="1"/>
  <c r="L205" i="7"/>
  <c r="M205" i="7" s="1"/>
  <c r="L213" i="7"/>
  <c r="M213" i="7" s="1"/>
  <c r="L221" i="7"/>
  <c r="M221" i="7" s="1"/>
  <c r="L229" i="7"/>
  <c r="M229" i="7" s="1"/>
  <c r="L237" i="7"/>
  <c r="M237" i="7" s="1"/>
  <c r="L245" i="7"/>
  <c r="M245" i="7" s="1"/>
  <c r="L253" i="7"/>
  <c r="M253" i="7" s="1"/>
  <c r="L261" i="7"/>
  <c r="L10" i="7"/>
  <c r="M10" i="7" s="1"/>
  <c r="L19" i="7"/>
  <c r="M19" i="7" s="1"/>
  <c r="L28" i="7"/>
  <c r="M28" i="7" s="1"/>
  <c r="L37" i="7"/>
  <c r="M37" i="7" s="1"/>
  <c r="L47" i="7"/>
  <c r="M47" i="7" s="1"/>
  <c r="L56" i="7"/>
  <c r="M56" i="7" s="1"/>
  <c r="L65" i="7"/>
  <c r="M65" i="7" s="1"/>
  <c r="L74" i="7"/>
  <c r="M74" i="7" s="1"/>
  <c r="L83" i="7"/>
  <c r="M83" i="7" s="1"/>
  <c r="L257" i="7"/>
  <c r="L247" i="7"/>
  <c r="M247" i="7" s="1"/>
  <c r="L235" i="7"/>
  <c r="M235" i="7" s="1"/>
  <c r="L225" i="7"/>
  <c r="M225" i="7" s="1"/>
  <c r="L215" i="7"/>
  <c r="M215" i="7" s="1"/>
  <c r="L203" i="7"/>
  <c r="M203" i="7" s="1"/>
  <c r="L193" i="7"/>
  <c r="M193" i="7" s="1"/>
  <c r="L183" i="7"/>
  <c r="M183" i="7" s="1"/>
  <c r="L170" i="7"/>
  <c r="M170" i="7" s="1"/>
  <c r="L159" i="7"/>
  <c r="M159" i="7" s="1"/>
  <c r="L147" i="7"/>
  <c r="M147" i="7" s="1"/>
  <c r="L133" i="7"/>
  <c r="M133" i="7" s="1"/>
  <c r="L122" i="7"/>
  <c r="M122" i="7" s="1"/>
  <c r="L111" i="7"/>
  <c r="M111" i="7" s="1"/>
  <c r="L97" i="7"/>
  <c r="M97" i="7" s="1"/>
  <c r="L85" i="7"/>
  <c r="M85" i="7" s="1"/>
  <c r="L69" i="7"/>
  <c r="M69" i="7" s="1"/>
  <c r="L57" i="7"/>
  <c r="M57" i="7" s="1"/>
  <c r="L41" i="7"/>
  <c r="M41" i="7" s="1"/>
  <c r="L27" i="7"/>
  <c r="M27" i="7" s="1"/>
  <c r="L12" i="7"/>
  <c r="M12" i="7" s="1"/>
  <c r="H218" i="7"/>
  <c r="I218" i="7" s="1"/>
  <c r="H186" i="7"/>
  <c r="I186" i="7" s="1"/>
  <c r="H138" i="7"/>
  <c r="I138" i="7" s="1"/>
  <c r="H106" i="7"/>
  <c r="I106" i="7" s="1"/>
  <c r="H58" i="7"/>
  <c r="I58" i="7" s="1"/>
  <c r="H256" i="7"/>
  <c r="H240" i="7"/>
  <c r="I240" i="7" s="1"/>
  <c r="H225" i="7"/>
  <c r="I225" i="7" s="1"/>
  <c r="H209" i="7"/>
  <c r="I209" i="7" s="1"/>
  <c r="H193" i="7"/>
  <c r="I193" i="7" s="1"/>
  <c r="H177" i="7"/>
  <c r="I177" i="7" s="1"/>
  <c r="H161" i="7"/>
  <c r="I161" i="7" s="1"/>
  <c r="H145" i="7"/>
  <c r="I145" i="7" s="1"/>
  <c r="H129" i="7"/>
  <c r="I129" i="7" s="1"/>
  <c r="H113" i="7"/>
  <c r="I113" i="7" s="1"/>
  <c r="H97" i="7"/>
  <c r="I97" i="7" s="1"/>
  <c r="H81" i="7"/>
  <c r="I81" i="7" s="1"/>
  <c r="H65" i="7"/>
  <c r="I65" i="7" s="1"/>
  <c r="H49" i="7"/>
  <c r="I49" i="7" s="1"/>
  <c r="H33" i="7"/>
  <c r="I33" i="7" s="1"/>
  <c r="L256" i="7"/>
  <c r="L246" i="7"/>
  <c r="M246" i="7" s="1"/>
  <c r="L234" i="7"/>
  <c r="M234" i="7" s="1"/>
  <c r="L224" i="7"/>
  <c r="M224" i="7" s="1"/>
  <c r="L214" i="7"/>
  <c r="M214" i="7" s="1"/>
  <c r="L202" i="7"/>
  <c r="M202" i="7" s="1"/>
  <c r="L192" i="7"/>
  <c r="M192" i="7" s="1"/>
  <c r="L182" i="7"/>
  <c r="M182" i="7" s="1"/>
  <c r="L169" i="7"/>
  <c r="M169" i="7" s="1"/>
  <c r="L157" i="7"/>
  <c r="M157" i="7" s="1"/>
  <c r="L146" i="7"/>
  <c r="M146" i="7" s="1"/>
  <c r="L132" i="7"/>
  <c r="M132" i="7" s="1"/>
  <c r="L121" i="7"/>
  <c r="M121" i="7" s="1"/>
  <c r="L109" i="7"/>
  <c r="M109" i="7" s="1"/>
  <c r="L96" i="7"/>
  <c r="M96" i="7" s="1"/>
  <c r="L84" i="7"/>
  <c r="M84" i="7" s="1"/>
  <c r="L68" i="7"/>
  <c r="M68" i="7" s="1"/>
  <c r="L55" i="7"/>
  <c r="M55" i="7" s="1"/>
  <c r="L40" i="7"/>
  <c r="M40" i="7" s="1"/>
  <c r="L24" i="7"/>
  <c r="M24" i="7" s="1"/>
  <c r="L11" i="7"/>
  <c r="M11" i="7" s="1"/>
  <c r="H18" i="7"/>
  <c r="I18" i="7" s="1"/>
  <c r="H262" i="7"/>
  <c r="H254" i="7"/>
  <c r="H246" i="7"/>
  <c r="I246" i="7" s="1"/>
  <c r="H238" i="7"/>
  <c r="I238" i="7" s="1"/>
  <c r="H230" i="7"/>
  <c r="I230" i="7" s="1"/>
  <c r="H222" i="7"/>
  <c r="I222" i="7" s="1"/>
  <c r="H214" i="7"/>
  <c r="I214" i="7" s="1"/>
  <c r="H206" i="7"/>
  <c r="I206" i="7" s="1"/>
  <c r="H198" i="7"/>
  <c r="I198" i="7" s="1"/>
  <c r="H190" i="7"/>
  <c r="I190" i="7" s="1"/>
  <c r="H182" i="7"/>
  <c r="I182" i="7" s="1"/>
  <c r="H174" i="7"/>
  <c r="I174" i="7" s="1"/>
  <c r="H166" i="7"/>
  <c r="I166" i="7" s="1"/>
  <c r="H158" i="7"/>
  <c r="I158" i="7" s="1"/>
  <c r="H150" i="7"/>
  <c r="I150" i="7" s="1"/>
  <c r="H142" i="7"/>
  <c r="I142" i="7" s="1"/>
  <c r="H134" i="7"/>
  <c r="I134" i="7" s="1"/>
  <c r="H126" i="7"/>
  <c r="I126" i="7" s="1"/>
  <c r="H118" i="7"/>
  <c r="I118" i="7" s="1"/>
  <c r="H110" i="7"/>
  <c r="I110" i="7" s="1"/>
  <c r="H102" i="7"/>
  <c r="I102" i="7" s="1"/>
  <c r="H94" i="7"/>
  <c r="I94" i="7" s="1"/>
  <c r="H86" i="7"/>
  <c r="I86" i="7" s="1"/>
  <c r="H78" i="7"/>
  <c r="I78" i="7" s="1"/>
  <c r="H70" i="7"/>
  <c r="I70" i="7" s="1"/>
  <c r="H62" i="7"/>
  <c r="I62" i="7" s="1"/>
  <c r="H54" i="7"/>
  <c r="I54" i="7" s="1"/>
  <c r="H46" i="7"/>
  <c r="I46" i="7" s="1"/>
  <c r="H38" i="7"/>
  <c r="I38" i="7" s="1"/>
  <c r="H30" i="7"/>
  <c r="I30" i="7" s="1"/>
  <c r="H22" i="7"/>
  <c r="I22" i="7" s="1"/>
  <c r="H14" i="7"/>
  <c r="I14" i="7" s="1"/>
  <c r="H6" i="7"/>
  <c r="I6" i="7" s="1"/>
  <c r="H205" i="7"/>
  <c r="I205" i="7" s="1"/>
  <c r="H181" i="7"/>
  <c r="I181" i="7" s="1"/>
  <c r="H173" i="7"/>
  <c r="I173" i="7" s="1"/>
  <c r="H165" i="7"/>
  <c r="I165" i="7" s="1"/>
  <c r="H141" i="7"/>
  <c r="I141" i="7" s="1"/>
  <c r="H133" i="7"/>
  <c r="I133" i="7" s="1"/>
  <c r="H125" i="7"/>
  <c r="I125" i="7" s="1"/>
  <c r="H117" i="7"/>
  <c r="I117" i="7" s="1"/>
  <c r="H109" i="7"/>
  <c r="I109" i="7" s="1"/>
  <c r="H101" i="7"/>
  <c r="I101" i="7" s="1"/>
  <c r="H93" i="7"/>
  <c r="I93" i="7" s="1"/>
  <c r="H85" i="7"/>
  <c r="I85" i="7" s="1"/>
  <c r="H77" i="7"/>
  <c r="I77" i="7" s="1"/>
  <c r="H69" i="7"/>
  <c r="I69" i="7" s="1"/>
  <c r="H61" i="7"/>
  <c r="I61" i="7" s="1"/>
  <c r="H53" i="7"/>
  <c r="I53" i="7" s="1"/>
  <c r="H45" i="7"/>
  <c r="I45" i="7" s="1"/>
  <c r="H37" i="7"/>
  <c r="I37" i="7" s="1"/>
  <c r="H29" i="7"/>
  <c r="I29" i="7" s="1"/>
  <c r="H21" i="7"/>
  <c r="I21" i="7" s="1"/>
  <c r="H13" i="7"/>
  <c r="I13" i="7" s="1"/>
  <c r="H5" i="7"/>
  <c r="I5" i="7" s="1"/>
  <c r="H253" i="7"/>
  <c r="I253" i="7" s="1"/>
  <c r="H229" i="7"/>
  <c r="I229" i="7" s="1"/>
  <c r="H213" i="7"/>
  <c r="I213" i="7" s="1"/>
  <c r="H189" i="7"/>
  <c r="I189" i="7" s="1"/>
  <c r="H157" i="7"/>
  <c r="I157" i="7" s="1"/>
  <c r="H260" i="7"/>
  <c r="H252" i="7"/>
  <c r="I252" i="7" s="1"/>
  <c r="H244" i="7"/>
  <c r="I244" i="7" s="1"/>
  <c r="H236" i="7"/>
  <c r="I236" i="7" s="1"/>
  <c r="H228" i="7"/>
  <c r="I228" i="7" s="1"/>
  <c r="H220" i="7"/>
  <c r="I220" i="7" s="1"/>
  <c r="H212" i="7"/>
  <c r="I212" i="7" s="1"/>
  <c r="H204" i="7"/>
  <c r="I204" i="7" s="1"/>
  <c r="H196" i="7"/>
  <c r="I196" i="7" s="1"/>
  <c r="H188" i="7"/>
  <c r="I188" i="7" s="1"/>
  <c r="H180" i="7"/>
  <c r="I180" i="7" s="1"/>
  <c r="H172" i="7"/>
  <c r="I172" i="7" s="1"/>
  <c r="H164" i="7"/>
  <c r="I164" i="7" s="1"/>
  <c r="H156" i="7"/>
  <c r="I156" i="7" s="1"/>
  <c r="H148" i="7"/>
  <c r="I148" i="7" s="1"/>
  <c r="H140" i="7"/>
  <c r="I140" i="7" s="1"/>
  <c r="H132" i="7"/>
  <c r="I132" i="7" s="1"/>
  <c r="H124" i="7"/>
  <c r="I124" i="7" s="1"/>
  <c r="H116" i="7"/>
  <c r="I116" i="7" s="1"/>
  <c r="H108" i="7"/>
  <c r="I108" i="7" s="1"/>
  <c r="H100" i="7"/>
  <c r="I100" i="7" s="1"/>
  <c r="H92" i="7"/>
  <c r="I92" i="7" s="1"/>
  <c r="H84" i="7"/>
  <c r="I84" i="7" s="1"/>
  <c r="H76" i="7"/>
  <c r="I76" i="7" s="1"/>
  <c r="H68" i="7"/>
  <c r="I68" i="7" s="1"/>
  <c r="H60" i="7"/>
  <c r="I60" i="7" s="1"/>
  <c r="H52" i="7"/>
  <c r="I52" i="7" s="1"/>
  <c r="H44" i="7"/>
  <c r="I44" i="7" s="1"/>
  <c r="H36" i="7"/>
  <c r="I36" i="7" s="1"/>
  <c r="H28" i="7"/>
  <c r="I28" i="7" s="1"/>
  <c r="H20" i="7"/>
  <c r="I20" i="7" s="1"/>
  <c r="H12" i="7"/>
  <c r="I12" i="7" s="1"/>
  <c r="H4" i="7"/>
  <c r="I4" i="7" s="1"/>
  <c r="H245" i="7"/>
  <c r="I245" i="7" s="1"/>
  <c r="H221" i="7"/>
  <c r="I221" i="7" s="1"/>
  <c r="H197" i="7"/>
  <c r="I197" i="7" s="1"/>
  <c r="H149" i="7"/>
  <c r="I149" i="7" s="1"/>
  <c r="H259" i="7"/>
  <c r="H251" i="7"/>
  <c r="I251" i="7" s="1"/>
  <c r="H243" i="7"/>
  <c r="I243" i="7" s="1"/>
  <c r="H235" i="7"/>
  <c r="I235" i="7" s="1"/>
  <c r="H227" i="7"/>
  <c r="I227" i="7" s="1"/>
  <c r="H219" i="7"/>
  <c r="I219" i="7" s="1"/>
  <c r="H211" i="7"/>
  <c r="I211" i="7" s="1"/>
  <c r="H203" i="7"/>
  <c r="I203" i="7" s="1"/>
  <c r="H195" i="7"/>
  <c r="I195" i="7" s="1"/>
  <c r="H187" i="7"/>
  <c r="I187" i="7" s="1"/>
  <c r="H179" i="7"/>
  <c r="I179" i="7" s="1"/>
  <c r="H171" i="7"/>
  <c r="I171" i="7" s="1"/>
  <c r="H163" i="7"/>
  <c r="I163" i="7" s="1"/>
  <c r="H155" i="7"/>
  <c r="I155" i="7" s="1"/>
  <c r="H147" i="7"/>
  <c r="I147" i="7" s="1"/>
  <c r="H139" i="7"/>
  <c r="I139" i="7" s="1"/>
  <c r="H131" i="7"/>
  <c r="I131" i="7" s="1"/>
  <c r="H123" i="7"/>
  <c r="I123" i="7" s="1"/>
  <c r="H115" i="7"/>
  <c r="I115" i="7" s="1"/>
  <c r="H107" i="7"/>
  <c r="I107" i="7" s="1"/>
  <c r="H99" i="7"/>
  <c r="I99" i="7" s="1"/>
  <c r="H91" i="7"/>
  <c r="I91" i="7" s="1"/>
  <c r="H83" i="7"/>
  <c r="I83" i="7" s="1"/>
  <c r="H75" i="7"/>
  <c r="I75" i="7" s="1"/>
  <c r="H67" i="7"/>
  <c r="I67" i="7" s="1"/>
  <c r="H59" i="7"/>
  <c r="I59" i="7" s="1"/>
  <c r="H51" i="7"/>
  <c r="I51" i="7" s="1"/>
  <c r="H43" i="7"/>
  <c r="I43" i="7" s="1"/>
  <c r="H35" i="7"/>
  <c r="I35" i="7" s="1"/>
  <c r="H27" i="7"/>
  <c r="I27" i="7" s="1"/>
  <c r="H19" i="7"/>
  <c r="I19" i="7" s="1"/>
  <c r="H11" i="7"/>
  <c r="I11" i="7" s="1"/>
  <c r="S258" i="6"/>
  <c r="S242" i="6"/>
  <c r="S226" i="6"/>
  <c r="S210" i="6"/>
  <c r="S194" i="6"/>
  <c r="S178" i="6"/>
  <c r="S162" i="6"/>
  <c r="S146" i="6"/>
  <c r="S130" i="6"/>
  <c r="S114" i="6"/>
  <c r="S98" i="6"/>
  <c r="S82" i="6"/>
  <c r="S66" i="6"/>
  <c r="S257" i="6"/>
  <c r="S241" i="6"/>
  <c r="S225" i="6"/>
  <c r="S209" i="6"/>
  <c r="S193" i="6"/>
  <c r="S177" i="6"/>
  <c r="S161" i="6"/>
  <c r="S145" i="6"/>
  <c r="S129" i="6"/>
  <c r="S113" i="6"/>
  <c r="S97" i="6"/>
  <c r="S73" i="6"/>
  <c r="S57" i="6"/>
  <c r="S256" i="6"/>
  <c r="S240" i="6"/>
  <c r="S224" i="6"/>
  <c r="S208" i="6"/>
  <c r="S192" i="6"/>
  <c r="S176" i="6"/>
  <c r="S160" i="6"/>
  <c r="S144" i="6"/>
  <c r="S128" i="6"/>
  <c r="S112" i="6"/>
  <c r="S96" i="6"/>
  <c r="S80" i="6"/>
  <c r="S56" i="6"/>
  <c r="S255" i="6"/>
  <c r="S239" i="6"/>
  <c r="S223" i="6"/>
  <c r="S207" i="6"/>
  <c r="S191" i="6"/>
  <c r="S175" i="6"/>
  <c r="S159" i="6"/>
  <c r="S143" i="6"/>
  <c r="S127" i="6"/>
  <c r="S103" i="6"/>
  <c r="S87" i="6"/>
  <c r="S71" i="6"/>
  <c r="S55" i="6"/>
  <c r="S262" i="6"/>
  <c r="S254" i="6"/>
  <c r="S246" i="6"/>
  <c r="S238" i="6"/>
  <c r="S230" i="6"/>
  <c r="S222" i="6"/>
  <c r="S214" i="6"/>
  <c r="S206" i="6"/>
  <c r="S198" i="6"/>
  <c r="S190" i="6"/>
  <c r="S182" i="6"/>
  <c r="S174" i="6"/>
  <c r="S166" i="6"/>
  <c r="S158" i="6"/>
  <c r="S150" i="6"/>
  <c r="S142" i="6"/>
  <c r="S134" i="6"/>
  <c r="S126" i="6"/>
  <c r="S118" i="6"/>
  <c r="S110" i="6"/>
  <c r="S102" i="6"/>
  <c r="S94" i="6"/>
  <c r="S86" i="6"/>
  <c r="S78" i="6"/>
  <c r="S70" i="6"/>
  <c r="S62" i="6"/>
  <c r="S54" i="6"/>
  <c r="S91" i="6"/>
  <c r="S83" i="6"/>
  <c r="S75" i="6"/>
  <c r="S67" i="6"/>
  <c r="S59" i="6"/>
  <c r="S250" i="6"/>
  <c r="S234" i="6"/>
  <c r="S218" i="6"/>
  <c r="S202" i="6"/>
  <c r="S186" i="6"/>
  <c r="S170" i="6"/>
  <c r="S154" i="6"/>
  <c r="S138" i="6"/>
  <c r="S122" i="6"/>
  <c r="S106" i="6"/>
  <c r="S90" i="6"/>
  <c r="S74" i="6"/>
  <c r="S58" i="6"/>
  <c r="S249" i="6"/>
  <c r="S233" i="6"/>
  <c r="S217" i="6"/>
  <c r="S201" i="6"/>
  <c r="S185" i="6"/>
  <c r="S169" i="6"/>
  <c r="S153" i="6"/>
  <c r="S137" i="6"/>
  <c r="S121" i="6"/>
  <c r="S105" i="6"/>
  <c r="S89" i="6"/>
  <c r="S81" i="6"/>
  <c r="S65" i="6"/>
  <c r="S248" i="6"/>
  <c r="S232" i="6"/>
  <c r="S216" i="6"/>
  <c r="S200" i="6"/>
  <c r="S184" i="6"/>
  <c r="S168" i="6"/>
  <c r="S152" i="6"/>
  <c r="S136" i="6"/>
  <c r="S120" i="6"/>
  <c r="S104" i="6"/>
  <c r="S88" i="6"/>
  <c r="S72" i="6"/>
  <c r="S64" i="6"/>
  <c r="S263" i="6"/>
  <c r="S247" i="6"/>
  <c r="S231" i="6"/>
  <c r="S215" i="6"/>
  <c r="S199" i="6"/>
  <c r="S183" i="6"/>
  <c r="S167" i="6"/>
  <c r="S151" i="6"/>
  <c r="S135" i="6"/>
  <c r="S119" i="6"/>
  <c r="S111" i="6"/>
  <c r="S95" i="6"/>
  <c r="S79" i="6"/>
  <c r="S63" i="6"/>
  <c r="S261" i="6"/>
  <c r="S253" i="6"/>
  <c r="S245" i="6"/>
  <c r="S237" i="6"/>
  <c r="S229" i="6"/>
  <c r="S221" i="6"/>
  <c r="S213" i="6"/>
  <c r="S205" i="6"/>
  <c r="S197" i="6"/>
  <c r="S189" i="6"/>
  <c r="S181" i="6"/>
  <c r="S173" i="6"/>
  <c r="S165" i="6"/>
  <c r="S157" i="6"/>
  <c r="S149" i="6"/>
  <c r="S141" i="6"/>
  <c r="S133" i="6"/>
  <c r="S125" i="6"/>
  <c r="S117" i="6"/>
  <c r="S109" i="6"/>
  <c r="S101" i="6"/>
  <c r="S93" i="6"/>
  <c r="S85" i="6"/>
  <c r="S77" i="6"/>
  <c r="S69" i="6"/>
  <c r="S61" i="6"/>
  <c r="R6" i="6"/>
  <c r="P7" i="6"/>
  <c r="G2" i="6"/>
  <c r="H2" i="6" s="1"/>
  <c r="G3" i="6"/>
  <c r="H3" i="6" s="1"/>
  <c r="E5" i="6"/>
  <c r="BM3" i="5"/>
  <c r="BM4" i="5" s="1"/>
  <c r="BM5" i="5" s="1"/>
  <c r="BM6" i="5" s="1"/>
  <c r="BM7" i="5" s="1"/>
  <c r="BM8" i="5" s="1"/>
  <c r="BM9" i="5" s="1"/>
  <c r="BM10" i="5" s="1"/>
  <c r="BM11" i="5" s="1"/>
  <c r="BM12" i="5" s="1"/>
  <c r="BM13" i="5" s="1"/>
  <c r="BM14" i="5" s="1"/>
  <c r="BM15" i="5" s="1"/>
  <c r="BM16" i="5" s="1"/>
  <c r="BM17" i="5" s="1"/>
  <c r="BM18" i="5" s="1"/>
  <c r="BM19" i="5" s="1"/>
  <c r="BM20" i="5" s="1"/>
  <c r="BM21" i="5" s="1"/>
  <c r="BM22" i="5" s="1"/>
  <c r="BM23" i="5" s="1"/>
  <c r="BM24" i="5" s="1"/>
  <c r="BM25" i="5" s="1"/>
  <c r="BM26" i="5" s="1"/>
  <c r="BM27" i="5" s="1"/>
  <c r="BM28" i="5" s="1"/>
  <c r="BM29" i="5" s="1"/>
  <c r="BM30" i="5" s="1"/>
  <c r="BM31" i="5" s="1"/>
  <c r="BM32" i="5" s="1"/>
  <c r="BM33" i="5" s="1"/>
  <c r="BM34" i="5" s="1"/>
  <c r="BM35" i="5" s="1"/>
  <c r="BM36" i="5" s="1"/>
  <c r="BM37" i="5" s="1"/>
  <c r="BM38" i="5" s="1"/>
  <c r="BM39" i="5" s="1"/>
  <c r="BM40" i="5" s="1"/>
  <c r="BM41" i="5" s="1"/>
  <c r="BM42" i="5" s="1"/>
  <c r="BM43" i="5" s="1"/>
  <c r="BM44" i="5" s="1"/>
  <c r="BM45" i="5" s="1"/>
  <c r="BM46" i="5" s="1"/>
  <c r="BM47" i="5" s="1"/>
  <c r="BM48" i="5" s="1"/>
  <c r="BM49" i="5" s="1"/>
  <c r="BM50" i="5" s="1"/>
  <c r="BM51" i="5" s="1"/>
  <c r="BM52" i="5" s="1"/>
  <c r="BM53" i="5" s="1"/>
  <c r="BM54" i="5" s="1"/>
  <c r="BM55" i="5" s="1"/>
  <c r="BM56" i="5" s="1"/>
  <c r="BM57" i="5" s="1"/>
  <c r="BM58" i="5" s="1"/>
  <c r="BM59" i="5" s="1"/>
  <c r="BM60" i="5" s="1"/>
  <c r="BM61" i="5" s="1"/>
  <c r="BM62" i="5" s="1"/>
  <c r="BM63" i="5" s="1"/>
  <c r="BM64" i="5" s="1"/>
  <c r="BM65" i="5" s="1"/>
  <c r="BM66" i="5" s="1"/>
  <c r="BM67" i="5" s="1"/>
  <c r="BM68" i="5" s="1"/>
  <c r="BM69" i="5" s="1"/>
  <c r="BM70" i="5" s="1"/>
  <c r="BM71" i="5" s="1"/>
  <c r="BM72" i="5" s="1"/>
  <c r="BM73" i="5" s="1"/>
  <c r="BM74" i="5" s="1"/>
  <c r="BM75" i="5" s="1"/>
  <c r="BM76" i="5" s="1"/>
  <c r="BM77" i="5" s="1"/>
  <c r="BM78" i="5" s="1"/>
  <c r="BM79" i="5" s="1"/>
  <c r="BM80" i="5" s="1"/>
  <c r="BM81" i="5" s="1"/>
  <c r="BM82" i="5" s="1"/>
  <c r="BM83" i="5" s="1"/>
  <c r="BM84" i="5" s="1"/>
  <c r="BM85" i="5" s="1"/>
  <c r="BM86" i="5" s="1"/>
  <c r="BM87" i="5" s="1"/>
  <c r="BM88" i="5" s="1"/>
  <c r="BM89" i="5" s="1"/>
  <c r="BM90" i="5" s="1"/>
  <c r="BM91" i="5" s="1"/>
  <c r="BM92" i="5" s="1"/>
  <c r="BM93" i="5" s="1"/>
  <c r="BM94" i="5" s="1"/>
  <c r="BM95" i="5" s="1"/>
  <c r="BM96" i="5" s="1"/>
  <c r="BM97" i="5" s="1"/>
  <c r="BM98" i="5" s="1"/>
  <c r="BM99" i="5" s="1"/>
  <c r="BM100" i="5" s="1"/>
  <c r="BM101" i="5" s="1"/>
  <c r="BM102" i="5" s="1"/>
  <c r="BM103" i="5" s="1"/>
  <c r="BM104" i="5" s="1"/>
  <c r="BM105" i="5" s="1"/>
  <c r="BM106" i="5" s="1"/>
  <c r="BM107" i="5" s="1"/>
  <c r="BM108" i="5" s="1"/>
  <c r="BM109" i="5" s="1"/>
  <c r="BM110" i="5" s="1"/>
  <c r="BM111" i="5" s="1"/>
  <c r="BM112" i="5" s="1"/>
  <c r="BM113" i="5" s="1"/>
  <c r="BM114" i="5" s="1"/>
  <c r="BM115" i="5" s="1"/>
  <c r="BM116" i="5" s="1"/>
  <c r="BM117" i="5" s="1"/>
  <c r="BM118" i="5" s="1"/>
  <c r="BM119" i="5" s="1"/>
  <c r="BM120" i="5" s="1"/>
  <c r="BM121" i="5" s="1"/>
  <c r="BM122" i="5" s="1"/>
  <c r="BM123" i="5" s="1"/>
  <c r="BM124" i="5" s="1"/>
  <c r="BM125" i="5" s="1"/>
  <c r="BM126" i="5" s="1"/>
  <c r="BM127" i="5" s="1"/>
  <c r="BM128" i="5" s="1"/>
  <c r="BM129" i="5" s="1"/>
  <c r="BM130" i="5" s="1"/>
  <c r="BM131" i="5" s="1"/>
  <c r="BM132" i="5" s="1"/>
  <c r="BM133" i="5" s="1"/>
  <c r="BM134" i="5" s="1"/>
  <c r="BM135" i="5" s="1"/>
  <c r="BM136" i="5" s="1"/>
  <c r="BM137" i="5" s="1"/>
  <c r="BM138" i="5" s="1"/>
  <c r="BM139" i="5" s="1"/>
  <c r="BM140" i="5" s="1"/>
  <c r="BM141" i="5" s="1"/>
  <c r="BM142" i="5" s="1"/>
  <c r="BM143" i="5" s="1"/>
  <c r="BM144" i="5" s="1"/>
  <c r="BM145" i="5" s="1"/>
  <c r="BM146" i="5" s="1"/>
  <c r="BM147" i="5" s="1"/>
  <c r="BM148" i="5" s="1"/>
  <c r="BM149" i="5" s="1"/>
  <c r="BM150" i="5" s="1"/>
  <c r="BM151" i="5" s="1"/>
  <c r="BM152" i="5" s="1"/>
  <c r="BM153" i="5" s="1"/>
  <c r="BM154" i="5" s="1"/>
  <c r="BM155" i="5" s="1"/>
  <c r="BM156" i="5" s="1"/>
  <c r="BM157" i="5" s="1"/>
  <c r="BM158" i="5" s="1"/>
  <c r="BM159" i="5" s="1"/>
  <c r="BM160" i="5" s="1"/>
  <c r="BM161" i="5" s="1"/>
  <c r="BM162" i="5" s="1"/>
  <c r="BM163" i="5" s="1"/>
  <c r="BM164" i="5" s="1"/>
  <c r="BM165" i="5" s="1"/>
  <c r="BM166" i="5" s="1"/>
  <c r="BM167" i="5" s="1"/>
  <c r="BM168" i="5" s="1"/>
  <c r="BM169" i="5" s="1"/>
  <c r="BM170" i="5" s="1"/>
  <c r="BM171" i="5" s="1"/>
  <c r="BM172" i="5" s="1"/>
  <c r="BM173" i="5" s="1"/>
  <c r="BM174" i="5" s="1"/>
  <c r="BM175" i="5" s="1"/>
  <c r="BM176" i="5" s="1"/>
  <c r="BM177" i="5" s="1"/>
  <c r="BM178" i="5" s="1"/>
  <c r="BM179" i="5" s="1"/>
  <c r="BM180" i="5" s="1"/>
  <c r="BM181" i="5" s="1"/>
  <c r="BM182" i="5" s="1"/>
  <c r="BM183" i="5" s="1"/>
  <c r="BM184" i="5" s="1"/>
  <c r="BM185" i="5" s="1"/>
  <c r="BM186" i="5" s="1"/>
  <c r="BM187" i="5" s="1"/>
  <c r="BM188" i="5" s="1"/>
  <c r="BM189" i="5" s="1"/>
  <c r="BM190" i="5" s="1"/>
  <c r="BM191" i="5" s="1"/>
  <c r="BM192" i="5" s="1"/>
  <c r="BM193" i="5" s="1"/>
  <c r="BM194" i="5" s="1"/>
  <c r="BM195" i="5" s="1"/>
  <c r="BM196" i="5" s="1"/>
  <c r="BM197" i="5" s="1"/>
  <c r="BM198" i="5" s="1"/>
  <c r="BM199" i="5" s="1"/>
  <c r="BM200" i="5" s="1"/>
  <c r="BM201" i="5" s="1"/>
  <c r="BM202" i="5" s="1"/>
  <c r="BM203" i="5" s="1"/>
  <c r="BM204" i="5" s="1"/>
  <c r="BM205" i="5" s="1"/>
  <c r="BM206" i="5" s="1"/>
  <c r="BM207" i="5" s="1"/>
  <c r="BM208" i="5" s="1"/>
  <c r="BM209" i="5" s="1"/>
  <c r="BM210" i="5" s="1"/>
  <c r="BM211" i="5" s="1"/>
  <c r="BM212" i="5" s="1"/>
  <c r="BM213" i="5" s="1"/>
  <c r="BM214" i="5" s="1"/>
  <c r="BM215" i="5" s="1"/>
  <c r="BM216" i="5" s="1"/>
  <c r="BM217" i="5" s="1"/>
  <c r="BM218" i="5" s="1"/>
  <c r="BM219" i="5" s="1"/>
  <c r="BM220" i="5" s="1"/>
  <c r="BM221" i="5" s="1"/>
  <c r="BM222" i="5" s="1"/>
  <c r="BM223" i="5" s="1"/>
  <c r="BM224" i="5" s="1"/>
  <c r="BM225" i="5" s="1"/>
  <c r="BM226" i="5" s="1"/>
  <c r="BM227" i="5" s="1"/>
  <c r="BM228" i="5" s="1"/>
  <c r="BM229" i="5" s="1"/>
  <c r="BM230" i="5" s="1"/>
  <c r="BM231" i="5" s="1"/>
  <c r="BM232" i="5" s="1"/>
  <c r="BM233" i="5" s="1"/>
  <c r="BM234" i="5" s="1"/>
  <c r="BM235" i="5" s="1"/>
  <c r="BM236" i="5" s="1"/>
  <c r="BM237" i="5" s="1"/>
  <c r="BM238" i="5" s="1"/>
  <c r="BM239" i="5" s="1"/>
  <c r="BM240" i="5" s="1"/>
  <c r="BM241" i="5" s="1"/>
  <c r="BM242" i="5" s="1"/>
  <c r="BM243" i="5" s="1"/>
  <c r="BM244" i="5" s="1"/>
  <c r="BM245" i="5" s="1"/>
  <c r="BM246" i="5" s="1"/>
  <c r="BM247" i="5" s="1"/>
  <c r="BM248" i="5" s="1"/>
  <c r="BM249" i="5" s="1"/>
  <c r="BM250" i="5" s="1"/>
  <c r="BM251" i="5" s="1"/>
  <c r="BM252" i="5" s="1"/>
  <c r="BM253" i="5" s="1"/>
  <c r="BM254" i="5" s="1"/>
  <c r="BX2" i="5"/>
  <c r="BU2" i="5"/>
  <c r="BO2" i="5"/>
  <c r="AX2" i="5"/>
  <c r="Z2" i="5"/>
  <c r="Z3" i="5" s="1"/>
  <c r="W2" i="5"/>
  <c r="W3" i="5" s="1"/>
  <c r="T2" i="5"/>
  <c r="T3" i="5" s="1"/>
  <c r="U3" i="5" s="1"/>
  <c r="Q2" i="5"/>
  <c r="Q3" i="5" s="1"/>
  <c r="Q7" i="6" l="1"/>
  <c r="R7" i="6" s="1"/>
  <c r="P8" i="6"/>
  <c r="F4" i="6"/>
  <c r="G4" i="6" s="1"/>
  <c r="H4" i="6" s="1"/>
  <c r="E6" i="6"/>
  <c r="BW3" i="5"/>
  <c r="BX3" i="5" s="1"/>
  <c r="BY3" i="5" s="1"/>
  <c r="BT3" i="5"/>
  <c r="BU3" i="5" s="1"/>
  <c r="BV3" i="5" s="1"/>
  <c r="BN3" i="5"/>
  <c r="BN4" i="5" s="1"/>
  <c r="BQ3" i="5"/>
  <c r="BR3" i="5" s="1"/>
  <c r="BS3" i="5" s="1"/>
  <c r="BW4" i="5"/>
  <c r="S3" i="5"/>
  <c r="R3" i="5"/>
  <c r="Q4" i="5"/>
  <c r="V3" i="5"/>
  <c r="T4" i="5"/>
  <c r="Y3" i="5"/>
  <c r="W4" i="5"/>
  <c r="X3" i="5"/>
  <c r="AA3" i="5"/>
  <c r="AB3" i="5"/>
  <c r="Z4" i="5"/>
  <c r="AO2" i="5"/>
  <c r="AO3" i="5" s="1"/>
  <c r="AL2" i="5"/>
  <c r="AL3" i="5"/>
  <c r="AN3" i="5" s="1"/>
  <c r="AI2" i="5"/>
  <c r="AI3" i="5" s="1"/>
  <c r="AK3" i="5" s="1"/>
  <c r="AF2" i="5"/>
  <c r="AF3" i="5" s="1"/>
  <c r="AW3" i="5"/>
  <c r="AW5" i="5" s="1"/>
  <c r="AW6" i="5" s="1"/>
  <c r="AW7" i="5" s="1"/>
  <c r="AW8" i="5" s="1"/>
  <c r="AW9" i="5" s="1"/>
  <c r="AW10" i="5" s="1"/>
  <c r="AW11" i="5" s="1"/>
  <c r="AW12" i="5" s="1"/>
  <c r="AW13" i="5" s="1"/>
  <c r="AW14" i="5" s="1"/>
  <c r="AW15" i="5" s="1"/>
  <c r="AW16" i="5" s="1"/>
  <c r="AW17" i="5" s="1"/>
  <c r="AW18" i="5" s="1"/>
  <c r="AW19" i="5" s="1"/>
  <c r="AW20" i="5" s="1"/>
  <c r="AW21" i="5" s="1"/>
  <c r="AW22" i="5" s="1"/>
  <c r="AW23" i="5" s="1"/>
  <c r="AW24" i="5" s="1"/>
  <c r="AW25" i="5" s="1"/>
  <c r="AW26" i="5" s="1"/>
  <c r="AW27" i="5" s="1"/>
  <c r="AW28" i="5" s="1"/>
  <c r="AW29" i="5" s="1"/>
  <c r="AW30" i="5" s="1"/>
  <c r="AW31" i="5" s="1"/>
  <c r="AW32" i="5" s="1"/>
  <c r="AW33" i="5" s="1"/>
  <c r="AW34" i="5" s="1"/>
  <c r="AW35" i="5" s="1"/>
  <c r="AW36" i="5" s="1"/>
  <c r="AW37" i="5" s="1"/>
  <c r="AW38" i="5" s="1"/>
  <c r="AW39" i="5" s="1"/>
  <c r="AW40" i="5" s="1"/>
  <c r="AW41" i="5" s="1"/>
  <c r="AW42" i="5" s="1"/>
  <c r="AW43" i="5" s="1"/>
  <c r="AW44" i="5" s="1"/>
  <c r="AW45" i="5" s="1"/>
  <c r="AW46" i="5" s="1"/>
  <c r="AW47" i="5" s="1"/>
  <c r="AW48" i="5" s="1"/>
  <c r="AW49" i="5" s="1"/>
  <c r="AW50" i="5" s="1"/>
  <c r="AW51" i="5" s="1"/>
  <c r="AW52" i="5" s="1"/>
  <c r="AW53" i="5" s="1"/>
  <c r="AW54" i="5" s="1"/>
  <c r="AW55" i="5" s="1"/>
  <c r="AW56" i="5" s="1"/>
  <c r="AW57" i="5" s="1"/>
  <c r="AW58" i="5" s="1"/>
  <c r="AW59" i="5" s="1"/>
  <c r="AW60" i="5" s="1"/>
  <c r="AW61" i="5" s="1"/>
  <c r="AW62" i="5" s="1"/>
  <c r="AW63" i="5" s="1"/>
  <c r="AW64" i="5" s="1"/>
  <c r="AW65" i="5" s="1"/>
  <c r="AW66" i="5" s="1"/>
  <c r="AW67" i="5" s="1"/>
  <c r="AW68" i="5" s="1"/>
  <c r="AW69" i="5" s="1"/>
  <c r="AW70" i="5" s="1"/>
  <c r="AW71" i="5" s="1"/>
  <c r="AW72" i="5" s="1"/>
  <c r="AW73" i="5" s="1"/>
  <c r="AW74" i="5" s="1"/>
  <c r="AW75" i="5" s="1"/>
  <c r="AW76" i="5" s="1"/>
  <c r="AW77" i="5" s="1"/>
  <c r="AW78" i="5" s="1"/>
  <c r="AW79" i="5" s="1"/>
  <c r="AW80" i="5" s="1"/>
  <c r="AW81" i="5" s="1"/>
  <c r="AW82" i="5" s="1"/>
  <c r="AW83" i="5" s="1"/>
  <c r="AW84" i="5" s="1"/>
  <c r="AW85" i="5" s="1"/>
  <c r="AW86" i="5" s="1"/>
  <c r="AW87" i="5" s="1"/>
  <c r="AW88" i="5" s="1"/>
  <c r="AW89" i="5" s="1"/>
  <c r="AW90" i="5" s="1"/>
  <c r="AW91" i="5" s="1"/>
  <c r="AW92" i="5" s="1"/>
  <c r="AW93" i="5" s="1"/>
  <c r="AW94" i="5" s="1"/>
  <c r="AW95" i="5" s="1"/>
  <c r="AW96" i="5" s="1"/>
  <c r="AW97" i="5" s="1"/>
  <c r="AW98" i="5" s="1"/>
  <c r="AW99" i="5" s="1"/>
  <c r="AW100" i="5" s="1"/>
  <c r="AW101" i="5" s="1"/>
  <c r="AW102" i="5" s="1"/>
  <c r="AW103" i="5" s="1"/>
  <c r="AW104" i="5" s="1"/>
  <c r="AW105" i="5" s="1"/>
  <c r="AW106" i="5" s="1"/>
  <c r="AW107" i="5" s="1"/>
  <c r="AW108" i="5" s="1"/>
  <c r="AW109" i="5" s="1"/>
  <c r="AW110" i="5" s="1"/>
  <c r="AW111" i="5" s="1"/>
  <c r="AW112" i="5" s="1"/>
  <c r="AW113" i="5" s="1"/>
  <c r="AW114" i="5" s="1"/>
  <c r="AW115" i="5" s="1"/>
  <c r="AW116" i="5" s="1"/>
  <c r="AW117" i="5" s="1"/>
  <c r="AW118" i="5" s="1"/>
  <c r="AW119" i="5" s="1"/>
  <c r="AW120" i="5" s="1"/>
  <c r="AW121" i="5" s="1"/>
  <c r="AW122" i="5" s="1"/>
  <c r="AW123" i="5" s="1"/>
  <c r="AW124" i="5" s="1"/>
  <c r="AW125" i="5" s="1"/>
  <c r="AW126" i="5" s="1"/>
  <c r="AW127" i="5" s="1"/>
  <c r="AW128" i="5" s="1"/>
  <c r="AW129" i="5" s="1"/>
  <c r="AW130" i="5" s="1"/>
  <c r="AW131" i="5" s="1"/>
  <c r="AW132" i="5" s="1"/>
  <c r="AW133" i="5" s="1"/>
  <c r="AW134" i="5" s="1"/>
  <c r="AW135" i="5" s="1"/>
  <c r="AW136" i="5" s="1"/>
  <c r="AW137" i="5" s="1"/>
  <c r="AW138" i="5" s="1"/>
  <c r="AW139" i="5" s="1"/>
  <c r="AW140" i="5" s="1"/>
  <c r="AW141" i="5" s="1"/>
  <c r="AW142" i="5" s="1"/>
  <c r="AW143" i="5" s="1"/>
  <c r="AW144" i="5" s="1"/>
  <c r="AW145" i="5" s="1"/>
  <c r="AW146" i="5" s="1"/>
  <c r="AW147" i="5" s="1"/>
  <c r="AW148" i="5" s="1"/>
  <c r="AW149" i="5" s="1"/>
  <c r="AW150" i="5" s="1"/>
  <c r="AW151" i="5" s="1"/>
  <c r="AW152" i="5" s="1"/>
  <c r="AW153" i="5" s="1"/>
  <c r="AW154" i="5" s="1"/>
  <c r="AW155" i="5" s="1"/>
  <c r="AW156" i="5" s="1"/>
  <c r="AW157" i="5" s="1"/>
  <c r="AW158" i="5" s="1"/>
  <c r="AW159" i="5" s="1"/>
  <c r="AW160" i="5" s="1"/>
  <c r="AW161" i="5" s="1"/>
  <c r="AW162" i="5" s="1"/>
  <c r="AW163" i="5" s="1"/>
  <c r="AW164" i="5" s="1"/>
  <c r="AW165" i="5" s="1"/>
  <c r="AW166" i="5" s="1"/>
  <c r="AW167" i="5" s="1"/>
  <c r="AW168" i="5" s="1"/>
  <c r="AW169" i="5" s="1"/>
  <c r="AW170" i="5" s="1"/>
  <c r="AW171" i="5" s="1"/>
  <c r="AW172" i="5" s="1"/>
  <c r="AW173" i="5" s="1"/>
  <c r="AW174" i="5" s="1"/>
  <c r="AW175" i="5" s="1"/>
  <c r="AW176" i="5" s="1"/>
  <c r="AW177" i="5" s="1"/>
  <c r="AW178" i="5" s="1"/>
  <c r="AW179" i="5" s="1"/>
  <c r="AW180" i="5" s="1"/>
  <c r="AW181" i="5" s="1"/>
  <c r="AW182" i="5" s="1"/>
  <c r="AW183" i="5" s="1"/>
  <c r="AW184" i="5" s="1"/>
  <c r="AW185" i="5" s="1"/>
  <c r="AW186" i="5" s="1"/>
  <c r="AW187" i="5" s="1"/>
  <c r="AW188" i="5" s="1"/>
  <c r="AW189" i="5" s="1"/>
  <c r="AW190" i="5" s="1"/>
  <c r="AW191" i="5" s="1"/>
  <c r="AW192" i="5" s="1"/>
  <c r="AW193" i="5" s="1"/>
  <c r="AW194" i="5" s="1"/>
  <c r="AW195" i="5" s="1"/>
  <c r="AW196" i="5" s="1"/>
  <c r="AW197" i="5" s="1"/>
  <c r="AW198" i="5" s="1"/>
  <c r="AW199" i="5" s="1"/>
  <c r="AW200" i="5" s="1"/>
  <c r="AW201" i="5" s="1"/>
  <c r="AW202" i="5" s="1"/>
  <c r="AW203" i="5" s="1"/>
  <c r="AW204" i="5" s="1"/>
  <c r="AW205" i="5" s="1"/>
  <c r="AW206" i="5" s="1"/>
  <c r="AW207" i="5" s="1"/>
  <c r="AW208" i="5" s="1"/>
  <c r="AW209" i="5" s="1"/>
  <c r="AW210" i="5" s="1"/>
  <c r="AW211" i="5" s="1"/>
  <c r="AW212" i="5" s="1"/>
  <c r="AW213" i="5" s="1"/>
  <c r="AW214" i="5" s="1"/>
  <c r="AW215" i="5" s="1"/>
  <c r="AW216" i="5" s="1"/>
  <c r="AW217" i="5" s="1"/>
  <c r="AW218" i="5" s="1"/>
  <c r="AW219" i="5" s="1"/>
  <c r="AW220" i="5" s="1"/>
  <c r="AW221" i="5" s="1"/>
  <c r="AW222" i="5" s="1"/>
  <c r="AW223" i="5" s="1"/>
  <c r="AW224" i="5" s="1"/>
  <c r="AW225" i="5" s="1"/>
  <c r="AW226" i="5" s="1"/>
  <c r="AW227" i="5" s="1"/>
  <c r="AW228" i="5" s="1"/>
  <c r="AW229" i="5" s="1"/>
  <c r="AW230" i="5" s="1"/>
  <c r="AW231" i="5" s="1"/>
  <c r="AW232" i="5" s="1"/>
  <c r="AW233" i="5" s="1"/>
  <c r="AW234" i="5" s="1"/>
  <c r="AW235" i="5" s="1"/>
  <c r="AW236" i="5" s="1"/>
  <c r="AW237" i="5" s="1"/>
  <c r="AW238" i="5" s="1"/>
  <c r="AW239" i="5" s="1"/>
  <c r="AW240" i="5" s="1"/>
  <c r="AW241" i="5" s="1"/>
  <c r="AW242" i="5" s="1"/>
  <c r="AW243" i="5" s="1"/>
  <c r="AW244" i="5" s="1"/>
  <c r="AW245" i="5" s="1"/>
  <c r="AW246" i="5" s="1"/>
  <c r="AW247" i="5" s="1"/>
  <c r="AW248" i="5" s="1"/>
  <c r="AW249" i="5" s="1"/>
  <c r="AW250" i="5" s="1"/>
  <c r="AW251" i="5" s="1"/>
  <c r="AW252" i="5" s="1"/>
  <c r="AW253" i="5" s="1"/>
  <c r="AW254" i="5" s="1"/>
  <c r="Q8" i="6" l="1"/>
  <c r="R8" i="6" s="1"/>
  <c r="P9" i="6"/>
  <c r="F5" i="6"/>
  <c r="F6" i="6" s="1"/>
  <c r="G6" i="6" s="1"/>
  <c r="H6" i="6" s="1"/>
  <c r="E7" i="6"/>
  <c r="BH2" i="5"/>
  <c r="BO3" i="5"/>
  <c r="BP3" i="5" s="1"/>
  <c r="AI4" i="5"/>
  <c r="AI5" i="5" s="1"/>
  <c r="AK5" i="5" s="1"/>
  <c r="AJ3" i="5"/>
  <c r="BN5" i="5"/>
  <c r="BO5" i="5" s="1"/>
  <c r="BP5" i="5" s="1"/>
  <c r="BO4" i="5"/>
  <c r="BP4" i="5" s="1"/>
  <c r="AP3" i="5"/>
  <c r="AQ3" i="5"/>
  <c r="AO4" i="5"/>
  <c r="AO5" i="5" s="1"/>
  <c r="BW5" i="5"/>
  <c r="BX5" i="5" s="1"/>
  <c r="BY5" i="5" s="1"/>
  <c r="BQ4" i="5"/>
  <c r="BT4" i="5"/>
  <c r="AL4" i="5"/>
  <c r="AL5" i="5" s="1"/>
  <c r="AL6" i="5" s="1"/>
  <c r="AM3" i="5"/>
  <c r="BX4" i="5"/>
  <c r="BY4" i="5" s="1"/>
  <c r="AI6" i="5"/>
  <c r="AG3" i="5"/>
  <c r="AF4" i="5"/>
  <c r="AH3" i="5"/>
  <c r="AJ4" i="5"/>
  <c r="BE2" i="5"/>
  <c r="BB2" i="5"/>
  <c r="AY2" i="5"/>
  <c r="AO6" i="5"/>
  <c r="AQ5" i="5"/>
  <c r="AP5" i="5"/>
  <c r="Z5" i="5"/>
  <c r="AA4" i="5"/>
  <c r="AB4" i="5"/>
  <c r="W5" i="5"/>
  <c r="Y4" i="5"/>
  <c r="X4" i="5"/>
  <c r="S4" i="5"/>
  <c r="Q5" i="5"/>
  <c r="R4" i="5"/>
  <c r="U4" i="5"/>
  <c r="V4" i="5"/>
  <c r="T5" i="5"/>
  <c r="Q9" i="6" l="1"/>
  <c r="R9" i="6" s="1"/>
  <c r="P10" i="6"/>
  <c r="G5" i="6"/>
  <c r="H5" i="6" s="1"/>
  <c r="F7" i="6"/>
  <c r="G7" i="6" s="1"/>
  <c r="H7" i="6" s="1"/>
  <c r="E8" i="6"/>
  <c r="AK4" i="5"/>
  <c r="AJ5" i="5"/>
  <c r="AQ4" i="5"/>
  <c r="AM4" i="5"/>
  <c r="AP4" i="5"/>
  <c r="BT5" i="5"/>
  <c r="BU4" i="5"/>
  <c r="BV4" i="5" s="1"/>
  <c r="BW6" i="5"/>
  <c r="BQ5" i="5"/>
  <c r="BR4" i="5"/>
  <c r="BS4" i="5" s="1"/>
  <c r="AN4" i="5"/>
  <c r="AM5" i="5"/>
  <c r="AN5" i="5"/>
  <c r="BN6" i="5"/>
  <c r="BO6" i="5" s="1"/>
  <c r="BP6" i="5" s="1"/>
  <c r="BG3" i="5"/>
  <c r="BH3" i="5" s="1"/>
  <c r="BI3" i="5" s="1"/>
  <c r="Z6" i="5"/>
  <c r="AA5" i="5"/>
  <c r="AB5" i="5"/>
  <c r="AO7" i="5"/>
  <c r="AQ6" i="5"/>
  <c r="AP6" i="5"/>
  <c r="T6" i="5"/>
  <c r="U5" i="5"/>
  <c r="V5" i="5"/>
  <c r="W6" i="5"/>
  <c r="Y5" i="5"/>
  <c r="X5" i="5"/>
  <c r="BD3" i="5"/>
  <c r="BE3" i="5" s="1"/>
  <c r="BF3" i="5" s="1"/>
  <c r="BA3" i="5"/>
  <c r="BB3" i="5" s="1"/>
  <c r="BC3" i="5" s="1"/>
  <c r="AY3" i="5"/>
  <c r="AZ3" i="5" s="1"/>
  <c r="AL7" i="5"/>
  <c r="AM6" i="5"/>
  <c r="AN6" i="5"/>
  <c r="AF5" i="5"/>
  <c r="AG4" i="5"/>
  <c r="AH4" i="5"/>
  <c r="S5" i="5"/>
  <c r="R5" i="5"/>
  <c r="Q6" i="5"/>
  <c r="AI7" i="5"/>
  <c r="AJ6" i="5"/>
  <c r="AK6" i="5"/>
  <c r="P11" i="6" l="1"/>
  <c r="Q10" i="6"/>
  <c r="R10" i="6" s="1"/>
  <c r="F8" i="6"/>
  <c r="E9" i="6"/>
  <c r="F9" i="6" s="1"/>
  <c r="BW7" i="5"/>
  <c r="BG4" i="5"/>
  <c r="BN7" i="5"/>
  <c r="BX6" i="5"/>
  <c r="BY6" i="5" s="1"/>
  <c r="BT6" i="5"/>
  <c r="BU5" i="5"/>
  <c r="BV5" i="5" s="1"/>
  <c r="BQ6" i="5"/>
  <c r="BR5" i="5"/>
  <c r="BS5" i="5" s="1"/>
  <c r="S6" i="5"/>
  <c r="R6" i="5"/>
  <c r="Q7" i="5"/>
  <c r="AI8" i="5"/>
  <c r="AJ7" i="5"/>
  <c r="AK7" i="5"/>
  <c r="AL8" i="5"/>
  <c r="AN7" i="5"/>
  <c r="AM7" i="5"/>
  <c r="BD4" i="5"/>
  <c r="BA4" i="5"/>
  <c r="BB4" i="5" s="1"/>
  <c r="BC4" i="5" s="1"/>
  <c r="AX4" i="5"/>
  <c r="AO8" i="5"/>
  <c r="AQ7" i="5"/>
  <c r="AP7" i="5"/>
  <c r="AF6" i="5"/>
  <c r="AG5" i="5"/>
  <c r="AH5" i="5"/>
  <c r="W7" i="5"/>
  <c r="Y6" i="5"/>
  <c r="X6" i="5"/>
  <c r="T7" i="5"/>
  <c r="U6" i="5"/>
  <c r="V6" i="5"/>
  <c r="Z7" i="5"/>
  <c r="AB6" i="5"/>
  <c r="AA6" i="5"/>
  <c r="P12" i="6" l="1"/>
  <c r="Q11" i="6"/>
  <c r="R11" i="6"/>
  <c r="G9" i="6"/>
  <c r="H9" i="6" s="1"/>
  <c r="E10" i="6"/>
  <c r="F10" i="6" s="1"/>
  <c r="G8" i="6"/>
  <c r="H8" i="6" s="1"/>
  <c r="BN8" i="5"/>
  <c r="BW8" i="5"/>
  <c r="BX8" i="5" s="1"/>
  <c r="BY8" i="5" s="1"/>
  <c r="AX5" i="5"/>
  <c r="AY5" i="5" s="1"/>
  <c r="AZ5" i="5" s="1"/>
  <c r="BQ7" i="5"/>
  <c r="BR6" i="5"/>
  <c r="BS6" i="5" s="1"/>
  <c r="BG5" i="5"/>
  <c r="BH4" i="5"/>
  <c r="BI4" i="5" s="1"/>
  <c r="BX7" i="5"/>
  <c r="BY7" i="5" s="1"/>
  <c r="BO7" i="5"/>
  <c r="BP7" i="5" s="1"/>
  <c r="BN9" i="5"/>
  <c r="BO8" i="5"/>
  <c r="BP8" i="5" s="1"/>
  <c r="BT7" i="5"/>
  <c r="BU6" i="5"/>
  <c r="BV6" i="5" s="1"/>
  <c r="BD5" i="5"/>
  <c r="BE5" i="5" s="1"/>
  <c r="BF5" i="5" s="1"/>
  <c r="W8" i="5"/>
  <c r="X7" i="5"/>
  <c r="Y7" i="5"/>
  <c r="Z8" i="5"/>
  <c r="AB7" i="5"/>
  <c r="AA7" i="5"/>
  <c r="S7" i="5"/>
  <c r="Q8" i="5"/>
  <c r="R7" i="5"/>
  <c r="AL9" i="5"/>
  <c r="AN8" i="5"/>
  <c r="AM8" i="5"/>
  <c r="AO9" i="5"/>
  <c r="AP8" i="5"/>
  <c r="AQ8" i="5"/>
  <c r="BA5" i="5"/>
  <c r="BB5" i="5" s="1"/>
  <c r="BC5" i="5" s="1"/>
  <c r="AY4" i="5"/>
  <c r="AZ4" i="5" s="1"/>
  <c r="T8" i="5"/>
  <c r="U7" i="5"/>
  <c r="V7" i="5"/>
  <c r="AF7" i="5"/>
  <c r="AH6" i="5"/>
  <c r="AG6" i="5"/>
  <c r="AI9" i="5"/>
  <c r="AK8" i="5"/>
  <c r="AJ8" i="5"/>
  <c r="BE4" i="5"/>
  <c r="BF4" i="5" s="1"/>
  <c r="Q12" i="6" l="1"/>
  <c r="R12" i="6" s="1"/>
  <c r="P13" i="6"/>
  <c r="E11" i="6"/>
  <c r="F11" i="6" s="1"/>
  <c r="G10" i="6"/>
  <c r="H10" i="6" s="1"/>
  <c r="BW9" i="5"/>
  <c r="BG6" i="5"/>
  <c r="BQ8" i="5"/>
  <c r="BR7" i="5"/>
  <c r="BS7" i="5" s="1"/>
  <c r="BT8" i="5"/>
  <c r="BU7" i="5"/>
  <c r="BV7" i="5" s="1"/>
  <c r="BD6" i="5"/>
  <c r="BE6" i="5" s="1"/>
  <c r="BF6" i="5" s="1"/>
  <c r="BH6" i="5"/>
  <c r="BI6" i="5" s="1"/>
  <c r="BN10" i="5"/>
  <c r="BX9" i="5"/>
  <c r="BY9" i="5" s="1"/>
  <c r="BO9" i="5"/>
  <c r="BP9" i="5" s="1"/>
  <c r="BH5" i="5"/>
  <c r="BI5" i="5" s="1"/>
  <c r="Z9" i="5"/>
  <c r="AB8" i="5"/>
  <c r="AA8" i="5"/>
  <c r="W9" i="5"/>
  <c r="X8" i="5"/>
  <c r="Y8" i="5"/>
  <c r="T9" i="5"/>
  <c r="U8" i="5"/>
  <c r="V8" i="5"/>
  <c r="AO10" i="5"/>
  <c r="AQ9" i="5"/>
  <c r="AP9" i="5"/>
  <c r="S8" i="5"/>
  <c r="Q9" i="5"/>
  <c r="R8" i="5"/>
  <c r="BA6" i="5"/>
  <c r="BB6" i="5" s="1"/>
  <c r="BC6" i="5" s="1"/>
  <c r="AX6" i="5"/>
  <c r="AX7" i="5" s="1"/>
  <c r="AI10" i="5"/>
  <c r="AJ9" i="5"/>
  <c r="AK9" i="5"/>
  <c r="AL10" i="5"/>
  <c r="AM9" i="5"/>
  <c r="AN9" i="5"/>
  <c r="AF8" i="5"/>
  <c r="AH7" i="5"/>
  <c r="AG7" i="5"/>
  <c r="P14" i="6" l="1"/>
  <c r="Q13" i="6"/>
  <c r="R13" i="6" s="1"/>
  <c r="E12" i="6"/>
  <c r="F12" i="6" s="1"/>
  <c r="BW10" i="5"/>
  <c r="BT9" i="5"/>
  <c r="BU8" i="5"/>
  <c r="BV8" i="5" s="1"/>
  <c r="BN11" i="5"/>
  <c r="BX10" i="5"/>
  <c r="BY10" i="5" s="1"/>
  <c r="BO10" i="5"/>
  <c r="BP10" i="5" s="1"/>
  <c r="BG7" i="5"/>
  <c r="BG8" i="5" s="1"/>
  <c r="BQ9" i="5"/>
  <c r="BR8" i="5"/>
  <c r="BS8" i="5" s="1"/>
  <c r="W10" i="5"/>
  <c r="X9" i="5"/>
  <c r="Y9" i="5"/>
  <c r="BA7" i="5"/>
  <c r="AY7" i="5"/>
  <c r="AZ7" i="5" s="1"/>
  <c r="Z10" i="5"/>
  <c r="AB9" i="5"/>
  <c r="AA9" i="5"/>
  <c r="AY6" i="5"/>
  <c r="AZ6" i="5" s="1"/>
  <c r="AO11" i="5"/>
  <c r="AQ10" i="5"/>
  <c r="AP10" i="5"/>
  <c r="AL11" i="5"/>
  <c r="AN10" i="5"/>
  <c r="AM10" i="5"/>
  <c r="T10" i="5"/>
  <c r="V9" i="5"/>
  <c r="U9" i="5"/>
  <c r="AF9" i="5"/>
  <c r="AG8" i="5"/>
  <c r="AH8" i="5"/>
  <c r="AI11" i="5"/>
  <c r="AJ10" i="5"/>
  <c r="AK10" i="5"/>
  <c r="S9" i="5"/>
  <c r="R9" i="5"/>
  <c r="Q10" i="5"/>
  <c r="BD7" i="5"/>
  <c r="BE7" i="5" s="1"/>
  <c r="BF7" i="5" s="1"/>
  <c r="Q14" i="6" l="1"/>
  <c r="R14" i="6" s="1"/>
  <c r="P15" i="6"/>
  <c r="G11" i="6"/>
  <c r="H11" i="6" s="1"/>
  <c r="E13" i="6"/>
  <c r="F13" i="6" s="1"/>
  <c r="BH7" i="5"/>
  <c r="BI7" i="5" s="1"/>
  <c r="BQ10" i="5"/>
  <c r="BR9" i="5"/>
  <c r="BS9" i="5" s="1"/>
  <c r="AX8" i="5"/>
  <c r="AY8" i="5" s="1"/>
  <c r="AZ8" i="5" s="1"/>
  <c r="BH8" i="5"/>
  <c r="BI8" i="5" s="1"/>
  <c r="BO11" i="5"/>
  <c r="BP11" i="5" s="1"/>
  <c r="BT10" i="5"/>
  <c r="BU9" i="5"/>
  <c r="BV9" i="5" s="1"/>
  <c r="BW11" i="5"/>
  <c r="BX11" i="5" s="1"/>
  <c r="BY11" i="5" s="1"/>
  <c r="BA8" i="5"/>
  <c r="BB8" i="5" s="1"/>
  <c r="BC8" i="5" s="1"/>
  <c r="AI12" i="5"/>
  <c r="AK11" i="5"/>
  <c r="AJ11" i="5"/>
  <c r="T11" i="5"/>
  <c r="V10" i="5"/>
  <c r="U10" i="5"/>
  <c r="AO12" i="5"/>
  <c r="AP11" i="5"/>
  <c r="AQ11" i="5"/>
  <c r="BD8" i="5"/>
  <c r="BE8" i="5" s="1"/>
  <c r="BF8" i="5" s="1"/>
  <c r="BB7" i="5"/>
  <c r="BC7" i="5" s="1"/>
  <c r="S10" i="5"/>
  <c r="Q11" i="5"/>
  <c r="R10" i="5"/>
  <c r="AF10" i="5"/>
  <c r="AG9" i="5"/>
  <c r="AH9" i="5"/>
  <c r="AL12" i="5"/>
  <c r="AN11" i="5"/>
  <c r="AM11" i="5"/>
  <c r="Z11" i="5"/>
  <c r="AA10" i="5"/>
  <c r="AB10" i="5"/>
  <c r="W11" i="5"/>
  <c r="X10" i="5"/>
  <c r="Y10" i="5"/>
  <c r="Q15" i="6" l="1"/>
  <c r="R15" i="6" s="1"/>
  <c r="P16" i="6"/>
  <c r="G12" i="6"/>
  <c r="H12" i="6" s="1"/>
  <c r="E14" i="6"/>
  <c r="F14" i="6" s="1"/>
  <c r="G13" i="6"/>
  <c r="H13" i="6" s="1"/>
  <c r="BA9" i="5"/>
  <c r="BD9" i="5"/>
  <c r="BE9" i="5" s="1"/>
  <c r="BF9" i="5" s="1"/>
  <c r="BG9" i="5"/>
  <c r="BG10" i="5" s="1"/>
  <c r="BW12" i="5"/>
  <c r="BW13" i="5" s="1"/>
  <c r="BQ11" i="5"/>
  <c r="BR10" i="5"/>
  <c r="BS10" i="5" s="1"/>
  <c r="BT11" i="5"/>
  <c r="BU10" i="5"/>
  <c r="BV10" i="5" s="1"/>
  <c r="BN12" i="5"/>
  <c r="BN13" i="5" s="1"/>
  <c r="AF11" i="5"/>
  <c r="AH10" i="5"/>
  <c r="AG10" i="5"/>
  <c r="T12" i="5"/>
  <c r="V11" i="5"/>
  <c r="U11" i="5"/>
  <c r="AI13" i="5"/>
  <c r="AK12" i="5"/>
  <c r="AJ12" i="5"/>
  <c r="Z12" i="5"/>
  <c r="AA11" i="5"/>
  <c r="AB11" i="5"/>
  <c r="W12" i="5"/>
  <c r="X11" i="5"/>
  <c r="Y11" i="5"/>
  <c r="Q12" i="5"/>
  <c r="S11" i="5"/>
  <c r="R11" i="5"/>
  <c r="AO13" i="5"/>
  <c r="AP12" i="5"/>
  <c r="AQ12" i="5"/>
  <c r="AL13" i="5"/>
  <c r="AM12" i="5"/>
  <c r="AN12" i="5"/>
  <c r="BB9" i="5"/>
  <c r="BC9" i="5" s="1"/>
  <c r="AX9" i="5"/>
  <c r="AX10" i="5" s="1"/>
  <c r="P17" i="6" l="1"/>
  <c r="Q16" i="6"/>
  <c r="R16" i="6" s="1"/>
  <c r="E15" i="6"/>
  <c r="F15" i="6" s="1"/>
  <c r="BO12" i="5"/>
  <c r="BP12" i="5" s="1"/>
  <c r="BQ12" i="5"/>
  <c r="BR11" i="5"/>
  <c r="BS11" i="5" s="1"/>
  <c r="BT12" i="5"/>
  <c r="BU11" i="5"/>
  <c r="BV11" i="5" s="1"/>
  <c r="BH10" i="5"/>
  <c r="BI10" i="5" s="1"/>
  <c r="BA10" i="5"/>
  <c r="BB10" i="5" s="1"/>
  <c r="BC10" i="5" s="1"/>
  <c r="BX12" i="5"/>
  <c r="BY12" i="5" s="1"/>
  <c r="BX13" i="5"/>
  <c r="BY13" i="5" s="1"/>
  <c r="BO13" i="5"/>
  <c r="BP13" i="5" s="1"/>
  <c r="BH9" i="5"/>
  <c r="BI9" i="5" s="1"/>
  <c r="AL14" i="5"/>
  <c r="AN13" i="5"/>
  <c r="AM13" i="5"/>
  <c r="W13" i="5"/>
  <c r="X12" i="5"/>
  <c r="Y12" i="5"/>
  <c r="AO14" i="5"/>
  <c r="AQ13" i="5"/>
  <c r="AP13" i="5"/>
  <c r="AY9" i="5"/>
  <c r="AZ9" i="5" s="1"/>
  <c r="AY10" i="5"/>
  <c r="AZ10" i="5" s="1"/>
  <c r="Q13" i="5"/>
  <c r="S12" i="5"/>
  <c r="R12" i="5"/>
  <c r="Z13" i="5"/>
  <c r="AA12" i="5"/>
  <c r="AB12" i="5"/>
  <c r="AI14" i="5"/>
  <c r="AK13" i="5"/>
  <c r="AJ13" i="5"/>
  <c r="T13" i="5"/>
  <c r="V12" i="5"/>
  <c r="U12" i="5"/>
  <c r="BD10" i="5"/>
  <c r="AF12" i="5"/>
  <c r="AH11" i="5"/>
  <c r="AG11" i="5"/>
  <c r="Q17" i="6" l="1"/>
  <c r="R17" i="6" s="1"/>
  <c r="P18" i="6"/>
  <c r="G14" i="6"/>
  <c r="H14" i="6" s="1"/>
  <c r="E16" i="6"/>
  <c r="F16" i="6" s="1"/>
  <c r="BD11" i="5"/>
  <c r="BW14" i="5"/>
  <c r="BW15" i="5" s="1"/>
  <c r="BT13" i="5"/>
  <c r="BU12" i="5"/>
  <c r="BV12" i="5" s="1"/>
  <c r="AX11" i="5"/>
  <c r="AY11" i="5" s="1"/>
  <c r="AZ11" i="5" s="1"/>
  <c r="BN14" i="5"/>
  <c r="BG11" i="5"/>
  <c r="BH11" i="5" s="1"/>
  <c r="BI11" i="5" s="1"/>
  <c r="BQ13" i="5"/>
  <c r="BR12" i="5"/>
  <c r="BS12" i="5" s="1"/>
  <c r="BE10" i="5"/>
  <c r="BF10" i="5" s="1"/>
  <c r="Q14" i="5"/>
  <c r="S13" i="5"/>
  <c r="R13" i="5"/>
  <c r="AF13" i="5"/>
  <c r="AG12" i="5"/>
  <c r="AH12" i="5"/>
  <c r="W14" i="5"/>
  <c r="Y13" i="5"/>
  <c r="X13" i="5"/>
  <c r="Z14" i="5"/>
  <c r="AA13" i="5"/>
  <c r="AB13" i="5"/>
  <c r="T14" i="5"/>
  <c r="U13" i="5"/>
  <c r="V13" i="5"/>
  <c r="AO15" i="5"/>
  <c r="AQ14" i="5"/>
  <c r="AP14" i="5"/>
  <c r="AI15" i="5"/>
  <c r="AJ14" i="5"/>
  <c r="AK14" i="5"/>
  <c r="BE11" i="5"/>
  <c r="BF11" i="5" s="1"/>
  <c r="BA11" i="5"/>
  <c r="AL15" i="5"/>
  <c r="AN14" i="5"/>
  <c r="AM14" i="5"/>
  <c r="Q18" i="6" l="1"/>
  <c r="R18" i="6"/>
  <c r="P19" i="6"/>
  <c r="G16" i="6"/>
  <c r="H16" i="6" s="1"/>
  <c r="E17" i="6"/>
  <c r="F17" i="6" s="1"/>
  <c r="G15" i="6"/>
  <c r="H15" i="6" s="1"/>
  <c r="BN15" i="5"/>
  <c r="BA12" i="5"/>
  <c r="BT14" i="5"/>
  <c r="BU13" i="5"/>
  <c r="BV13" i="5" s="1"/>
  <c r="BX14" i="5"/>
  <c r="BY14" i="5" s="1"/>
  <c r="BO14" i="5"/>
  <c r="BP14" i="5" s="1"/>
  <c r="BQ14" i="5"/>
  <c r="BR13" i="5"/>
  <c r="BS13" i="5" s="1"/>
  <c r="BG12" i="5"/>
  <c r="BG13" i="5" s="1"/>
  <c r="BX15" i="5"/>
  <c r="BY15" i="5" s="1"/>
  <c r="BO15" i="5"/>
  <c r="BP15" i="5" s="1"/>
  <c r="AL16" i="5"/>
  <c r="AN15" i="5"/>
  <c r="AM15" i="5"/>
  <c r="Q15" i="5"/>
  <c r="S14" i="5"/>
  <c r="R14" i="5"/>
  <c r="T15" i="5"/>
  <c r="U14" i="5"/>
  <c r="V14" i="5"/>
  <c r="Z15" i="5"/>
  <c r="AB14" i="5"/>
  <c r="AA14" i="5"/>
  <c r="BB11" i="5"/>
  <c r="BC11" i="5" s="1"/>
  <c r="W15" i="5"/>
  <c r="Y14" i="5"/>
  <c r="X14" i="5"/>
  <c r="AI16" i="5"/>
  <c r="AJ15" i="5"/>
  <c r="AK15" i="5"/>
  <c r="AF14" i="5"/>
  <c r="AG13" i="5"/>
  <c r="AH13" i="5"/>
  <c r="AO16" i="5"/>
  <c r="AQ15" i="5"/>
  <c r="AP15" i="5"/>
  <c r="BB12" i="5"/>
  <c r="BC12" i="5" s="1"/>
  <c r="BD12" i="5"/>
  <c r="BD13" i="5" s="1"/>
  <c r="AX12" i="5"/>
  <c r="AX13" i="5" s="1"/>
  <c r="P20" i="6" l="1"/>
  <c r="Q19" i="6"/>
  <c r="R19" i="6" s="1"/>
  <c r="G17" i="6"/>
  <c r="H17" i="6" s="1"/>
  <c r="E18" i="6"/>
  <c r="F18" i="6" s="1"/>
  <c r="BQ15" i="5"/>
  <c r="BR14" i="5"/>
  <c r="BS14" i="5" s="1"/>
  <c r="BH13" i="5"/>
  <c r="BI13" i="5" s="1"/>
  <c r="BH12" i="5"/>
  <c r="BI12" i="5" s="1"/>
  <c r="BW16" i="5"/>
  <c r="BW17" i="5" s="1"/>
  <c r="BT15" i="5"/>
  <c r="BU14" i="5"/>
  <c r="BV14" i="5" s="1"/>
  <c r="BN16" i="5"/>
  <c r="BO16" i="5" s="1"/>
  <c r="BP16" i="5" s="1"/>
  <c r="AY12" i="5"/>
  <c r="AZ12" i="5" s="1"/>
  <c r="AF15" i="5"/>
  <c r="AH14" i="5"/>
  <c r="AG14" i="5"/>
  <c r="AO17" i="5"/>
  <c r="AP16" i="5"/>
  <c r="AQ16" i="5"/>
  <c r="W16" i="5"/>
  <c r="X15" i="5"/>
  <c r="Y15" i="5"/>
  <c r="BE12" i="5"/>
  <c r="BF12" i="5" s="1"/>
  <c r="BE13" i="5"/>
  <c r="BF13" i="5" s="1"/>
  <c r="AY13" i="5"/>
  <c r="AZ13" i="5" s="1"/>
  <c r="BA13" i="5"/>
  <c r="BB13" i="5" s="1"/>
  <c r="BC13" i="5" s="1"/>
  <c r="T16" i="5"/>
  <c r="U15" i="5"/>
  <c r="V15" i="5"/>
  <c r="Q16" i="5"/>
  <c r="S15" i="5"/>
  <c r="R15" i="5"/>
  <c r="Z16" i="5"/>
  <c r="AB15" i="5"/>
  <c r="AA15" i="5"/>
  <c r="AI17" i="5"/>
  <c r="AJ16" i="5"/>
  <c r="AK16" i="5"/>
  <c r="AL17" i="5"/>
  <c r="AM16" i="5"/>
  <c r="AN16" i="5"/>
  <c r="Q20" i="6" l="1"/>
  <c r="R20" i="6" s="1"/>
  <c r="P21" i="6"/>
  <c r="E19" i="6"/>
  <c r="F19" i="6" s="1"/>
  <c r="BX16" i="5"/>
  <c r="BY16" i="5" s="1"/>
  <c r="BX17" i="5"/>
  <c r="BY17" i="5" s="1"/>
  <c r="BN17" i="5"/>
  <c r="BN18" i="5" s="1"/>
  <c r="BQ16" i="5"/>
  <c r="BR15" i="5"/>
  <c r="BS15" i="5" s="1"/>
  <c r="BT16" i="5"/>
  <c r="BU15" i="5"/>
  <c r="BV15" i="5" s="1"/>
  <c r="BG14" i="5"/>
  <c r="AL18" i="5"/>
  <c r="AN17" i="5"/>
  <c r="AM17" i="5"/>
  <c r="AI18" i="5"/>
  <c r="AJ17" i="5"/>
  <c r="AK17" i="5"/>
  <c r="AF16" i="5"/>
  <c r="AH15" i="5"/>
  <c r="AG15" i="5"/>
  <c r="BD14" i="5"/>
  <c r="AX14" i="5"/>
  <c r="Q17" i="5"/>
  <c r="S16" i="5"/>
  <c r="R16" i="5"/>
  <c r="AO18" i="5"/>
  <c r="AP17" i="5"/>
  <c r="AQ17" i="5"/>
  <c r="T17" i="5"/>
  <c r="U16" i="5"/>
  <c r="V16" i="5"/>
  <c r="Z17" i="5"/>
  <c r="AB16" i="5"/>
  <c r="AA16" i="5"/>
  <c r="BA14" i="5"/>
  <c r="W17" i="5"/>
  <c r="X16" i="5"/>
  <c r="Y16" i="5"/>
  <c r="Q21" i="6" l="1"/>
  <c r="R21" i="6"/>
  <c r="P22" i="6"/>
  <c r="E20" i="6"/>
  <c r="F20" i="6" s="1"/>
  <c r="G19" i="6"/>
  <c r="H19" i="6" s="1"/>
  <c r="G18" i="6"/>
  <c r="H18" i="6" s="1"/>
  <c r="BQ17" i="5"/>
  <c r="BR16" i="5"/>
  <c r="BS16" i="5" s="1"/>
  <c r="BA15" i="5"/>
  <c r="BB15" i="5" s="1"/>
  <c r="BC15" i="5" s="1"/>
  <c r="BG15" i="5"/>
  <c r="BH14" i="5"/>
  <c r="BI14" i="5" s="1"/>
  <c r="BB14" i="5"/>
  <c r="BC14" i="5" s="1"/>
  <c r="BO17" i="5"/>
  <c r="BP17" i="5" s="1"/>
  <c r="AX15" i="5"/>
  <c r="AY15" i="5" s="1"/>
  <c r="AZ15" i="5" s="1"/>
  <c r="BD15" i="5"/>
  <c r="BE15" i="5" s="1"/>
  <c r="BF15" i="5" s="1"/>
  <c r="BN19" i="5"/>
  <c r="BO18" i="5"/>
  <c r="BP18" i="5" s="1"/>
  <c r="BT17" i="5"/>
  <c r="BU16" i="5"/>
  <c r="BV16" i="5" s="1"/>
  <c r="BW18" i="5"/>
  <c r="AI19" i="5"/>
  <c r="AJ18" i="5"/>
  <c r="AK18" i="5"/>
  <c r="T18" i="5"/>
  <c r="U17" i="5"/>
  <c r="V17" i="5"/>
  <c r="Q18" i="5"/>
  <c r="S17" i="5"/>
  <c r="R17" i="5"/>
  <c r="W18" i="5"/>
  <c r="X17" i="5"/>
  <c r="Y17" i="5"/>
  <c r="AY14" i="5"/>
  <c r="AZ14" i="5" s="1"/>
  <c r="AF17" i="5"/>
  <c r="AH16" i="5"/>
  <c r="AG16" i="5"/>
  <c r="BE14" i="5"/>
  <c r="BF14" i="5" s="1"/>
  <c r="BA16" i="5"/>
  <c r="AO19" i="5"/>
  <c r="AP18" i="5"/>
  <c r="AQ18" i="5"/>
  <c r="Z18" i="5"/>
  <c r="AB17" i="5"/>
  <c r="AA17" i="5"/>
  <c r="AL19" i="5"/>
  <c r="AN18" i="5"/>
  <c r="AM18" i="5"/>
  <c r="P23" i="6" l="1"/>
  <c r="Q22" i="6"/>
  <c r="R22" i="6" s="1"/>
  <c r="E21" i="6"/>
  <c r="F21" i="6" s="1"/>
  <c r="G20" i="6"/>
  <c r="H20" i="6" s="1"/>
  <c r="BW19" i="5"/>
  <c r="BT18" i="5"/>
  <c r="BU17" i="5"/>
  <c r="BV17" i="5" s="1"/>
  <c r="BD16" i="5"/>
  <c r="BE16" i="5" s="1"/>
  <c r="BF16" i="5" s="1"/>
  <c r="BG16" i="5"/>
  <c r="BX18" i="5"/>
  <c r="BY18" i="5" s="1"/>
  <c r="BQ18" i="5"/>
  <c r="BR17" i="5"/>
  <c r="BS17" i="5" s="1"/>
  <c r="BX19" i="5"/>
  <c r="BY19" i="5" s="1"/>
  <c r="BO19" i="5"/>
  <c r="BP19" i="5" s="1"/>
  <c r="BH15" i="5"/>
  <c r="BI15" i="5" s="1"/>
  <c r="AX16" i="5"/>
  <c r="AF18" i="5"/>
  <c r="AH17" i="5"/>
  <c r="AG17" i="5"/>
  <c r="Z19" i="5"/>
  <c r="AA18" i="5"/>
  <c r="AB18" i="5"/>
  <c r="W19" i="5"/>
  <c r="X18" i="5"/>
  <c r="Y18" i="5"/>
  <c r="AL20" i="5"/>
  <c r="AN19" i="5"/>
  <c r="AM19" i="5"/>
  <c r="Q19" i="5"/>
  <c r="S18" i="5"/>
  <c r="R18" i="5"/>
  <c r="BB16" i="5"/>
  <c r="BC16" i="5" s="1"/>
  <c r="T19" i="5"/>
  <c r="V18" i="5"/>
  <c r="U18" i="5"/>
  <c r="AO20" i="5"/>
  <c r="AQ19" i="5"/>
  <c r="AP19" i="5"/>
  <c r="AI20" i="5"/>
  <c r="AJ19" i="5"/>
  <c r="AK19" i="5"/>
  <c r="Q23" i="6" l="1"/>
  <c r="R23" i="6"/>
  <c r="P24" i="6"/>
  <c r="E22" i="6"/>
  <c r="F22" i="6" s="1"/>
  <c r="BG17" i="5"/>
  <c r="BH17" i="5" s="1"/>
  <c r="BI17" i="5" s="1"/>
  <c r="BW20" i="5"/>
  <c r="AX17" i="5"/>
  <c r="AY17" i="5" s="1"/>
  <c r="AZ17" i="5" s="1"/>
  <c r="AY16" i="5"/>
  <c r="AZ16" i="5" s="1"/>
  <c r="BN20" i="5"/>
  <c r="BN21" i="5" s="1"/>
  <c r="BQ19" i="5"/>
  <c r="BR18" i="5"/>
  <c r="BS18" i="5" s="1"/>
  <c r="BA17" i="5"/>
  <c r="BB17" i="5" s="1"/>
  <c r="BC17" i="5" s="1"/>
  <c r="BH16" i="5"/>
  <c r="BI16" i="5" s="1"/>
  <c r="BT19" i="5"/>
  <c r="BU18" i="5"/>
  <c r="BV18" i="5" s="1"/>
  <c r="Z20" i="5"/>
  <c r="AA19" i="5"/>
  <c r="AB19" i="5"/>
  <c r="T20" i="5"/>
  <c r="V19" i="5"/>
  <c r="U19" i="5"/>
  <c r="AL21" i="5"/>
  <c r="AM20" i="5"/>
  <c r="AN20" i="5"/>
  <c r="AO21" i="5"/>
  <c r="AP20" i="5"/>
  <c r="AQ20" i="5"/>
  <c r="W20" i="5"/>
  <c r="X19" i="5"/>
  <c r="Y19" i="5"/>
  <c r="Q20" i="5"/>
  <c r="S19" i="5"/>
  <c r="R19" i="5"/>
  <c r="AI21" i="5"/>
  <c r="AJ20" i="5"/>
  <c r="AK20" i="5"/>
  <c r="AF19" i="5"/>
  <c r="AH18" i="5"/>
  <c r="AG18" i="5"/>
  <c r="BD17" i="5"/>
  <c r="Q24" i="6" l="1"/>
  <c r="P25" i="6"/>
  <c r="R24" i="6"/>
  <c r="G21" i="6"/>
  <c r="H21" i="6" s="1"/>
  <c r="E23" i="6"/>
  <c r="F23" i="6" s="1"/>
  <c r="G22" i="6"/>
  <c r="H22" i="6" s="1"/>
  <c r="BW21" i="5"/>
  <c r="AX18" i="5"/>
  <c r="AY18" i="5" s="1"/>
  <c r="AZ18" i="5" s="1"/>
  <c r="BO20" i="5"/>
  <c r="BP20" i="5" s="1"/>
  <c r="BQ20" i="5"/>
  <c r="BR19" i="5"/>
  <c r="BS19" i="5" s="1"/>
  <c r="BG18" i="5"/>
  <c r="BH18" i="5" s="1"/>
  <c r="BI18" i="5" s="1"/>
  <c r="BT20" i="5"/>
  <c r="BU19" i="5"/>
  <c r="BV19" i="5" s="1"/>
  <c r="BX20" i="5"/>
  <c r="BY20" i="5" s="1"/>
  <c r="BD18" i="5"/>
  <c r="BE18" i="5" s="1"/>
  <c r="BF18" i="5" s="1"/>
  <c r="BW22" i="5"/>
  <c r="BX21" i="5"/>
  <c r="BY21" i="5" s="1"/>
  <c r="BO21" i="5"/>
  <c r="BP21" i="5" s="1"/>
  <c r="AF20" i="5"/>
  <c r="AH19" i="5"/>
  <c r="AG19" i="5"/>
  <c r="W21" i="5"/>
  <c r="X20" i="5"/>
  <c r="Y20" i="5"/>
  <c r="AI22" i="5"/>
  <c r="AJ21" i="5"/>
  <c r="AK21" i="5"/>
  <c r="T21" i="5"/>
  <c r="V20" i="5"/>
  <c r="U20" i="5"/>
  <c r="Q21" i="5"/>
  <c r="S20" i="5"/>
  <c r="R20" i="5"/>
  <c r="Z21" i="5"/>
  <c r="AA20" i="5"/>
  <c r="AB20" i="5"/>
  <c r="BE17" i="5"/>
  <c r="BF17" i="5" s="1"/>
  <c r="AO22" i="5"/>
  <c r="AQ21" i="5"/>
  <c r="AP21" i="5"/>
  <c r="AL22" i="5"/>
  <c r="AN21" i="5"/>
  <c r="AM21" i="5"/>
  <c r="BA18" i="5"/>
  <c r="Q25" i="6" l="1"/>
  <c r="R25" i="6" s="1"/>
  <c r="P26" i="6"/>
  <c r="G23" i="6"/>
  <c r="H23" i="6" s="1"/>
  <c r="E24" i="6"/>
  <c r="F24" i="6" s="1"/>
  <c r="BA19" i="5"/>
  <c r="BG19" i="5"/>
  <c r="BQ21" i="5"/>
  <c r="BR20" i="5"/>
  <c r="BS20" i="5" s="1"/>
  <c r="BT21" i="5"/>
  <c r="BU20" i="5"/>
  <c r="BV20" i="5" s="1"/>
  <c r="AX19" i="5"/>
  <c r="AY19" i="5" s="1"/>
  <c r="AZ19" i="5" s="1"/>
  <c r="BH19" i="5"/>
  <c r="BI19" i="5" s="1"/>
  <c r="BX22" i="5"/>
  <c r="BY22" i="5" s="1"/>
  <c r="BN22" i="5"/>
  <c r="Z22" i="5"/>
  <c r="AA21" i="5"/>
  <c r="AB21" i="5"/>
  <c r="BB19" i="5"/>
  <c r="BC19" i="5" s="1"/>
  <c r="AL23" i="5"/>
  <c r="AN22" i="5"/>
  <c r="AM22" i="5"/>
  <c r="W22" i="5"/>
  <c r="Y21" i="5"/>
  <c r="X21" i="5"/>
  <c r="AI23" i="5"/>
  <c r="AK22" i="5"/>
  <c r="AJ22" i="5"/>
  <c r="AO23" i="5"/>
  <c r="AQ22" i="5"/>
  <c r="AP22" i="5"/>
  <c r="Q22" i="5"/>
  <c r="S21" i="5"/>
  <c r="R21" i="5"/>
  <c r="BB18" i="5"/>
  <c r="BC18" i="5" s="1"/>
  <c r="AF21" i="5"/>
  <c r="AH20" i="5"/>
  <c r="AG20" i="5"/>
  <c r="T22" i="5"/>
  <c r="U21" i="5"/>
  <c r="V21" i="5"/>
  <c r="BD19" i="5"/>
  <c r="BD20" i="5" s="1"/>
  <c r="Q26" i="6" l="1"/>
  <c r="R26" i="6" s="1"/>
  <c r="P27" i="6"/>
  <c r="E25" i="6"/>
  <c r="F25" i="6" s="1"/>
  <c r="BT22" i="5"/>
  <c r="BU21" i="5"/>
  <c r="BV21" i="5" s="1"/>
  <c r="BQ22" i="5"/>
  <c r="BR21" i="5"/>
  <c r="BS21" i="5" s="1"/>
  <c r="BW23" i="5"/>
  <c r="BW24" i="5" s="1"/>
  <c r="BN23" i="5"/>
  <c r="BN24" i="5" s="1"/>
  <c r="BO22" i="5"/>
  <c r="BP22" i="5" s="1"/>
  <c r="BG20" i="5"/>
  <c r="BH20" i="5" s="1"/>
  <c r="BI20" i="5" s="1"/>
  <c r="AI24" i="5"/>
  <c r="AK23" i="5"/>
  <c r="AJ23" i="5"/>
  <c r="T23" i="5"/>
  <c r="U22" i="5"/>
  <c r="V22" i="5"/>
  <c r="BE20" i="5"/>
  <c r="BF20" i="5" s="1"/>
  <c r="AO24" i="5"/>
  <c r="AQ23" i="5"/>
  <c r="AP23" i="5"/>
  <c r="Z23" i="5"/>
  <c r="AB22" i="5"/>
  <c r="AA22" i="5"/>
  <c r="BE19" i="5"/>
  <c r="BF19" i="5" s="1"/>
  <c r="Q23" i="5"/>
  <c r="S22" i="5"/>
  <c r="R22" i="5"/>
  <c r="BA20" i="5"/>
  <c r="W23" i="5"/>
  <c r="Y22" i="5"/>
  <c r="X22" i="5"/>
  <c r="AF22" i="5"/>
  <c r="AH21" i="5"/>
  <c r="AG21" i="5"/>
  <c r="AL24" i="5"/>
  <c r="AN23" i="5"/>
  <c r="AM23" i="5"/>
  <c r="AX20" i="5"/>
  <c r="AX21" i="5" s="1"/>
  <c r="P28" i="6" l="1"/>
  <c r="Q27" i="6"/>
  <c r="R27" i="6"/>
  <c r="E26" i="6"/>
  <c r="F26" i="6" s="1"/>
  <c r="G24" i="6"/>
  <c r="H24" i="6" s="1"/>
  <c r="BO23" i="5"/>
  <c r="BP23" i="5" s="1"/>
  <c r="BG21" i="5"/>
  <c r="BH21" i="5" s="1"/>
  <c r="BI21" i="5" s="1"/>
  <c r="BX23" i="5"/>
  <c r="BY23" i="5" s="1"/>
  <c r="BQ23" i="5"/>
  <c r="BR22" i="5"/>
  <c r="BS22" i="5" s="1"/>
  <c r="BT23" i="5"/>
  <c r="BU22" i="5"/>
  <c r="BV22" i="5" s="1"/>
  <c r="BX24" i="5"/>
  <c r="BY24" i="5" s="1"/>
  <c r="BO24" i="5"/>
  <c r="BP24" i="5" s="1"/>
  <c r="BA21" i="5"/>
  <c r="BB21" i="5" s="1"/>
  <c r="BC21" i="5" s="1"/>
  <c r="AO25" i="5"/>
  <c r="AQ24" i="5"/>
  <c r="AP24" i="5"/>
  <c r="T24" i="5"/>
  <c r="U23" i="5"/>
  <c r="V23" i="5"/>
  <c r="AF23" i="5"/>
  <c r="AG22" i="5"/>
  <c r="AH22" i="5"/>
  <c r="AY20" i="5"/>
  <c r="AZ20" i="5" s="1"/>
  <c r="W24" i="5"/>
  <c r="X23" i="5"/>
  <c r="Y23" i="5"/>
  <c r="AY21" i="5"/>
  <c r="AZ21" i="5" s="1"/>
  <c r="Z24" i="5"/>
  <c r="AA23" i="5"/>
  <c r="AB23" i="5"/>
  <c r="AL25" i="5"/>
  <c r="AN24" i="5"/>
  <c r="AM24" i="5"/>
  <c r="Q24" i="5"/>
  <c r="S23" i="5"/>
  <c r="R23" i="5"/>
  <c r="BD21" i="5"/>
  <c r="BB20" i="5"/>
  <c r="BC20" i="5" s="1"/>
  <c r="AI25" i="5"/>
  <c r="AK24" i="5"/>
  <c r="AJ24" i="5"/>
  <c r="P29" i="6" l="1"/>
  <c r="Q28" i="6"/>
  <c r="R28" i="6" s="1"/>
  <c r="E27" i="6"/>
  <c r="F27" i="6" s="1"/>
  <c r="G25" i="6"/>
  <c r="H25" i="6" s="1"/>
  <c r="BN25" i="5"/>
  <c r="BN26" i="5" s="1"/>
  <c r="BG22" i="5"/>
  <c r="BT24" i="5"/>
  <c r="BU23" i="5"/>
  <c r="BV23" i="5" s="1"/>
  <c r="BQ24" i="5"/>
  <c r="BR23" i="5"/>
  <c r="BS23" i="5" s="1"/>
  <c r="BW25" i="5"/>
  <c r="BW26" i="5" s="1"/>
  <c r="Z25" i="5"/>
  <c r="AA24" i="5"/>
  <c r="AB24" i="5"/>
  <c r="AO26" i="5"/>
  <c r="AP25" i="5"/>
  <c r="AQ25" i="5"/>
  <c r="AL26" i="5"/>
  <c r="AN25" i="5"/>
  <c r="AM25" i="5"/>
  <c r="T25" i="5"/>
  <c r="U24" i="5"/>
  <c r="V24" i="5"/>
  <c r="Q25" i="5"/>
  <c r="S24" i="5"/>
  <c r="R24" i="5"/>
  <c r="BA22" i="5"/>
  <c r="BB22" i="5" s="1"/>
  <c r="BC22" i="5" s="1"/>
  <c r="AI26" i="5"/>
  <c r="AK25" i="5"/>
  <c r="AJ25" i="5"/>
  <c r="BD22" i="5"/>
  <c r="W25" i="5"/>
  <c r="X24" i="5"/>
  <c r="Y24" i="5"/>
  <c r="BE21" i="5"/>
  <c r="BF21" i="5" s="1"/>
  <c r="AF24" i="5"/>
  <c r="AG23" i="5"/>
  <c r="AH23" i="5"/>
  <c r="AX22" i="5"/>
  <c r="AX23" i="5" s="1"/>
  <c r="Q29" i="6" l="1"/>
  <c r="R29" i="6"/>
  <c r="P30" i="6"/>
  <c r="E28" i="6"/>
  <c r="F28" i="6" s="1"/>
  <c r="G27" i="6"/>
  <c r="H27" i="6" s="1"/>
  <c r="G26" i="6"/>
  <c r="H26" i="6" s="1"/>
  <c r="BQ25" i="5"/>
  <c r="BR24" i="5"/>
  <c r="BS24" i="5" s="1"/>
  <c r="BT25" i="5"/>
  <c r="BU24" i="5"/>
  <c r="BV24" i="5" s="1"/>
  <c r="BW27" i="5"/>
  <c r="BG23" i="5"/>
  <c r="BG24" i="5" s="1"/>
  <c r="BH22" i="5"/>
  <c r="BI22" i="5" s="1"/>
  <c r="BN27" i="5"/>
  <c r="BO25" i="5"/>
  <c r="BP25" i="5" s="1"/>
  <c r="BD23" i="5"/>
  <c r="BE23" i="5" s="1"/>
  <c r="BF23" i="5" s="1"/>
  <c r="BX25" i="5"/>
  <c r="BY25" i="5" s="1"/>
  <c r="BX26" i="5"/>
  <c r="BY26" i="5" s="1"/>
  <c r="BO26" i="5"/>
  <c r="BP26" i="5" s="1"/>
  <c r="AF25" i="5"/>
  <c r="AH24" i="5"/>
  <c r="AG24" i="5"/>
  <c r="AI27" i="5"/>
  <c r="AJ26" i="5"/>
  <c r="AK26" i="5"/>
  <c r="AO27" i="5"/>
  <c r="AP26" i="5"/>
  <c r="AQ26" i="5"/>
  <c r="AY22" i="5"/>
  <c r="AZ22" i="5" s="1"/>
  <c r="AY23" i="5"/>
  <c r="AZ23" i="5" s="1"/>
  <c r="T26" i="5"/>
  <c r="U25" i="5"/>
  <c r="V25" i="5"/>
  <c r="BA23" i="5"/>
  <c r="BB23" i="5" s="1"/>
  <c r="BC23" i="5" s="1"/>
  <c r="AL27" i="5"/>
  <c r="AN26" i="5"/>
  <c r="AM26" i="5"/>
  <c r="W26" i="5"/>
  <c r="X25" i="5"/>
  <c r="Y25" i="5"/>
  <c r="Q26" i="5"/>
  <c r="S25" i="5"/>
  <c r="R25" i="5"/>
  <c r="BE22" i="5"/>
  <c r="BF22" i="5" s="1"/>
  <c r="Z26" i="5"/>
  <c r="AB25" i="5"/>
  <c r="AA25" i="5"/>
  <c r="Q30" i="6" l="1"/>
  <c r="R30" i="6" s="1"/>
  <c r="P31" i="6"/>
  <c r="E29" i="6"/>
  <c r="F29" i="6" s="1"/>
  <c r="G28" i="6"/>
  <c r="H28" i="6" s="1"/>
  <c r="AX24" i="5"/>
  <c r="AY24" i="5" s="1"/>
  <c r="AZ24" i="5" s="1"/>
  <c r="BH24" i="5"/>
  <c r="BI24" i="5" s="1"/>
  <c r="BT26" i="5"/>
  <c r="BU25" i="5"/>
  <c r="BV25" i="5" s="1"/>
  <c r="BH23" i="5"/>
  <c r="BI23" i="5" s="1"/>
  <c r="BX27" i="5"/>
  <c r="BY27" i="5" s="1"/>
  <c r="BO27" i="5"/>
  <c r="BP27" i="5" s="1"/>
  <c r="BQ26" i="5"/>
  <c r="BR25" i="5"/>
  <c r="BS25" i="5" s="1"/>
  <c r="AO28" i="5"/>
  <c r="AQ27" i="5"/>
  <c r="AP27" i="5"/>
  <c r="AL28" i="5"/>
  <c r="AN27" i="5"/>
  <c r="AM27" i="5"/>
  <c r="AI28" i="5"/>
  <c r="AK27" i="5"/>
  <c r="AJ27" i="5"/>
  <c r="Q27" i="5"/>
  <c r="S26" i="5"/>
  <c r="R26" i="5"/>
  <c r="AF26" i="5"/>
  <c r="AG25" i="5"/>
  <c r="AH25" i="5"/>
  <c r="W27" i="5"/>
  <c r="X26" i="5"/>
  <c r="Y26" i="5"/>
  <c r="Z27" i="5"/>
  <c r="AA26" i="5"/>
  <c r="AB26" i="5"/>
  <c r="BG25" i="5"/>
  <c r="BA24" i="5"/>
  <c r="T27" i="5"/>
  <c r="V26" i="5"/>
  <c r="U26" i="5"/>
  <c r="BD24" i="5"/>
  <c r="P32" i="6" l="1"/>
  <c r="Q31" i="6"/>
  <c r="R31" i="6" s="1"/>
  <c r="E30" i="6"/>
  <c r="F30" i="6" s="1"/>
  <c r="BD25" i="5"/>
  <c r="BE24" i="5"/>
  <c r="BF24" i="5" s="1"/>
  <c r="BT27" i="5"/>
  <c r="BU26" i="5"/>
  <c r="BV26" i="5" s="1"/>
  <c r="BQ27" i="5"/>
  <c r="BR26" i="5"/>
  <c r="BS26" i="5" s="1"/>
  <c r="BH25" i="5"/>
  <c r="BI25" i="5" s="1"/>
  <c r="BN28" i="5"/>
  <c r="BN29" i="5" s="1"/>
  <c r="BW28" i="5"/>
  <c r="BW29" i="5" s="1"/>
  <c r="AI29" i="5"/>
  <c r="AK28" i="5"/>
  <c r="AJ28" i="5"/>
  <c r="AF27" i="5"/>
  <c r="AH26" i="5"/>
  <c r="AG26" i="5"/>
  <c r="AL29" i="5"/>
  <c r="AN28" i="5"/>
  <c r="AM28" i="5"/>
  <c r="Z28" i="5"/>
  <c r="AA27" i="5"/>
  <c r="AB27" i="5"/>
  <c r="BA25" i="5"/>
  <c r="Q28" i="5"/>
  <c r="S27" i="5"/>
  <c r="R27" i="5"/>
  <c r="AO29" i="5"/>
  <c r="AQ28" i="5"/>
  <c r="AP28" i="5"/>
  <c r="BG26" i="5"/>
  <c r="BE25" i="5"/>
  <c r="BF25" i="5" s="1"/>
  <c r="T28" i="5"/>
  <c r="V27" i="5"/>
  <c r="U27" i="5"/>
  <c r="BB24" i="5"/>
  <c r="BC24" i="5" s="1"/>
  <c r="W28" i="5"/>
  <c r="X27" i="5"/>
  <c r="Y27" i="5"/>
  <c r="AX25" i="5"/>
  <c r="Q32" i="6" l="1"/>
  <c r="R32" i="6" s="1"/>
  <c r="P33" i="6"/>
  <c r="E31" i="6"/>
  <c r="F31" i="6" s="1"/>
  <c r="G29" i="6"/>
  <c r="H29" i="6" s="1"/>
  <c r="BO28" i="5"/>
  <c r="BP28" i="5" s="1"/>
  <c r="AX26" i="5"/>
  <c r="BA26" i="5"/>
  <c r="BQ28" i="5"/>
  <c r="BR27" i="5"/>
  <c r="BS27" i="5" s="1"/>
  <c r="BT28" i="5"/>
  <c r="BU27" i="5"/>
  <c r="BV27" i="5" s="1"/>
  <c r="BB25" i="5"/>
  <c r="BC25" i="5" s="1"/>
  <c r="BX28" i="5"/>
  <c r="BY28" i="5" s="1"/>
  <c r="BH26" i="5"/>
  <c r="BI26" i="5" s="1"/>
  <c r="BW30" i="5"/>
  <c r="BX29" i="5"/>
  <c r="BY29" i="5" s="1"/>
  <c r="BO29" i="5"/>
  <c r="BP29" i="5" s="1"/>
  <c r="AL30" i="5"/>
  <c r="AN29" i="5"/>
  <c r="AM29" i="5"/>
  <c r="AY25" i="5"/>
  <c r="AZ25" i="5" s="1"/>
  <c r="BG27" i="5"/>
  <c r="BB26" i="5"/>
  <c r="BC26" i="5" s="1"/>
  <c r="AY26" i="5"/>
  <c r="AZ26" i="5" s="1"/>
  <c r="AF28" i="5"/>
  <c r="AH27" i="5"/>
  <c r="AG27" i="5"/>
  <c r="AO30" i="5"/>
  <c r="AQ29" i="5"/>
  <c r="AP29" i="5"/>
  <c r="Q29" i="5"/>
  <c r="S28" i="5"/>
  <c r="R28" i="5"/>
  <c r="Y28" i="5"/>
  <c r="W29" i="5"/>
  <c r="X28" i="5"/>
  <c r="BD26" i="5"/>
  <c r="Z29" i="5"/>
  <c r="AA28" i="5"/>
  <c r="AB28" i="5"/>
  <c r="T29" i="5"/>
  <c r="V28" i="5"/>
  <c r="U28" i="5"/>
  <c r="AI30" i="5"/>
  <c r="AJ29" i="5"/>
  <c r="AK29" i="5"/>
  <c r="Q33" i="6" l="1"/>
  <c r="R33" i="6" s="1"/>
  <c r="P34" i="6"/>
  <c r="E32" i="6"/>
  <c r="F32" i="6" s="1"/>
  <c r="G31" i="6"/>
  <c r="H31" i="6" s="1"/>
  <c r="G30" i="6"/>
  <c r="H30" i="6" s="1"/>
  <c r="BN30" i="5"/>
  <c r="BH27" i="5"/>
  <c r="BI27" i="5" s="1"/>
  <c r="BD27" i="5"/>
  <c r="BE27" i="5" s="1"/>
  <c r="BF27" i="5" s="1"/>
  <c r="BT29" i="5"/>
  <c r="BU28" i="5"/>
  <c r="BV28" i="5" s="1"/>
  <c r="AX27" i="5"/>
  <c r="AY27" i="5" s="1"/>
  <c r="AZ27" i="5" s="1"/>
  <c r="BX30" i="5"/>
  <c r="BY30" i="5" s="1"/>
  <c r="BQ29" i="5"/>
  <c r="BR28" i="5"/>
  <c r="BS28" i="5" s="1"/>
  <c r="Q30" i="5"/>
  <c r="S29" i="5"/>
  <c r="R29" i="5"/>
  <c r="BE26" i="5"/>
  <c r="BF26" i="5" s="1"/>
  <c r="W30" i="5"/>
  <c r="Y29" i="5"/>
  <c r="X29" i="5"/>
  <c r="Z30" i="5"/>
  <c r="AA29" i="5"/>
  <c r="AB29" i="5"/>
  <c r="AI31" i="5"/>
  <c r="AK30" i="5"/>
  <c r="AJ30" i="5"/>
  <c r="BG28" i="5"/>
  <c r="AO31" i="5"/>
  <c r="AP30" i="5"/>
  <c r="AQ30" i="5"/>
  <c r="BA27" i="5"/>
  <c r="T30" i="5"/>
  <c r="U29" i="5"/>
  <c r="V29" i="5"/>
  <c r="AF29" i="5"/>
  <c r="AH28" i="5"/>
  <c r="AG28" i="5"/>
  <c r="AL31" i="5"/>
  <c r="AN30" i="5"/>
  <c r="AM30" i="5"/>
  <c r="P35" i="6" l="1"/>
  <c r="Q34" i="6"/>
  <c r="R34" i="6"/>
  <c r="E33" i="6"/>
  <c r="F33" i="6" s="1"/>
  <c r="BT30" i="5"/>
  <c r="BU29" i="5"/>
  <c r="BV29" i="5" s="1"/>
  <c r="BN31" i="5"/>
  <c r="BN32" i="5" s="1"/>
  <c r="BO30" i="5"/>
  <c r="BP30" i="5" s="1"/>
  <c r="BD28" i="5"/>
  <c r="BE28" i="5" s="1"/>
  <c r="BF28" i="5" s="1"/>
  <c r="BH28" i="5"/>
  <c r="BI28" i="5" s="1"/>
  <c r="AX28" i="5"/>
  <c r="AY28" i="5" s="1"/>
  <c r="AZ28" i="5" s="1"/>
  <c r="BQ30" i="5"/>
  <c r="BR29" i="5"/>
  <c r="BS29" i="5" s="1"/>
  <c r="BW31" i="5"/>
  <c r="BW32" i="5" s="1"/>
  <c r="T31" i="5"/>
  <c r="U30" i="5"/>
  <c r="V30" i="5"/>
  <c r="BA28" i="5"/>
  <c r="W31" i="5"/>
  <c r="Y30" i="5"/>
  <c r="X30" i="5"/>
  <c r="AI32" i="5"/>
  <c r="AJ31" i="5"/>
  <c r="AK31" i="5"/>
  <c r="AF30" i="5"/>
  <c r="AH29" i="5"/>
  <c r="AG29" i="5"/>
  <c r="Z31" i="5"/>
  <c r="AA30" i="5"/>
  <c r="AB30" i="5"/>
  <c r="AL32" i="5"/>
  <c r="AN31" i="5"/>
  <c r="AM31" i="5"/>
  <c r="AO32" i="5"/>
  <c r="AP31" i="5"/>
  <c r="AQ31" i="5"/>
  <c r="BB27" i="5"/>
  <c r="BC27" i="5" s="1"/>
  <c r="Q31" i="5"/>
  <c r="S30" i="5"/>
  <c r="R30" i="5"/>
  <c r="P36" i="6" l="1"/>
  <c r="Q35" i="6"/>
  <c r="R35" i="6"/>
  <c r="E34" i="6"/>
  <c r="F34" i="6" s="1"/>
  <c r="G32" i="6"/>
  <c r="H32" i="6" s="1"/>
  <c r="AX29" i="5"/>
  <c r="AY29" i="5" s="1"/>
  <c r="AZ29" i="5" s="1"/>
  <c r="BA29" i="5"/>
  <c r="BA30" i="5" s="1"/>
  <c r="BO31" i="5"/>
  <c r="BP31" i="5" s="1"/>
  <c r="BT31" i="5"/>
  <c r="BU30" i="5"/>
  <c r="BV30" i="5" s="1"/>
  <c r="BX31" i="5"/>
  <c r="BY31" i="5" s="1"/>
  <c r="BQ31" i="5"/>
  <c r="BR30" i="5"/>
  <c r="BS30" i="5" s="1"/>
  <c r="BW33" i="5"/>
  <c r="BX32" i="5"/>
  <c r="BY32" i="5" s="1"/>
  <c r="BO32" i="5"/>
  <c r="BP32" i="5" s="1"/>
  <c r="BG29" i="5"/>
  <c r="AL33" i="5"/>
  <c r="AN32" i="5"/>
  <c r="AM32" i="5"/>
  <c r="BB28" i="5"/>
  <c r="BC28" i="5" s="1"/>
  <c r="W32" i="5"/>
  <c r="X31" i="5"/>
  <c r="Y31" i="5"/>
  <c r="AF31" i="5"/>
  <c r="AH30" i="5"/>
  <c r="AG30" i="5"/>
  <c r="AO33" i="5"/>
  <c r="AP32" i="5"/>
  <c r="AQ32" i="5"/>
  <c r="AI33" i="5"/>
  <c r="AJ32" i="5"/>
  <c r="AK32" i="5"/>
  <c r="T32" i="5"/>
  <c r="U31" i="5"/>
  <c r="V31" i="5"/>
  <c r="Z32" i="5"/>
  <c r="AA31" i="5"/>
  <c r="AB31" i="5"/>
  <c r="Q32" i="5"/>
  <c r="S31" i="5"/>
  <c r="R31" i="5"/>
  <c r="BD29" i="5"/>
  <c r="Q36" i="6" l="1"/>
  <c r="R36" i="6"/>
  <c r="P37" i="6"/>
  <c r="E35" i="6"/>
  <c r="F35" i="6" s="1"/>
  <c r="G33" i="6"/>
  <c r="H33" i="6" s="1"/>
  <c r="BB29" i="5"/>
  <c r="BC29" i="5" s="1"/>
  <c r="BX33" i="5"/>
  <c r="BY33" i="5" s="1"/>
  <c r="BG30" i="5"/>
  <c r="BH29" i="5"/>
  <c r="BI29" i="5" s="1"/>
  <c r="BT32" i="5"/>
  <c r="BU31" i="5"/>
  <c r="BV31" i="5" s="1"/>
  <c r="BQ32" i="5"/>
  <c r="BR31" i="5"/>
  <c r="BS31" i="5" s="1"/>
  <c r="BN33" i="5"/>
  <c r="BN34" i="5" s="1"/>
  <c r="BD30" i="5"/>
  <c r="BE30" i="5" s="1"/>
  <c r="BF30" i="5" s="1"/>
  <c r="AX30" i="5"/>
  <c r="AY30" i="5" s="1"/>
  <c r="AZ30" i="5" s="1"/>
  <c r="Z33" i="5"/>
  <c r="AA32" i="5"/>
  <c r="AB32" i="5"/>
  <c r="AO34" i="5"/>
  <c r="AQ33" i="5"/>
  <c r="AP33" i="5"/>
  <c r="BE29" i="5"/>
  <c r="BF29" i="5" s="1"/>
  <c r="Q33" i="5"/>
  <c r="S32" i="5"/>
  <c r="R32" i="5"/>
  <c r="AI34" i="5"/>
  <c r="AJ33" i="5"/>
  <c r="AK33" i="5"/>
  <c r="T33" i="5"/>
  <c r="U32" i="5"/>
  <c r="V32" i="5"/>
  <c r="BB30" i="5"/>
  <c r="BC30" i="5" s="1"/>
  <c r="AF32" i="5"/>
  <c r="AH31" i="5"/>
  <c r="AG31" i="5"/>
  <c r="W33" i="5"/>
  <c r="X32" i="5"/>
  <c r="Y32" i="5"/>
  <c r="AL34" i="5"/>
  <c r="AN33" i="5"/>
  <c r="AM33" i="5"/>
  <c r="P38" i="6" l="1"/>
  <c r="Q37" i="6"/>
  <c r="R37" i="6"/>
  <c r="E36" i="6"/>
  <c r="F36" i="6" s="1"/>
  <c r="G34" i="6"/>
  <c r="H34" i="6" s="1"/>
  <c r="AX31" i="5"/>
  <c r="AY31" i="5" s="1"/>
  <c r="AZ31" i="5" s="1"/>
  <c r="BO33" i="5"/>
  <c r="BP33" i="5" s="1"/>
  <c r="BG31" i="5"/>
  <c r="BH31" i="5" s="1"/>
  <c r="BI31" i="5" s="1"/>
  <c r="BT33" i="5"/>
  <c r="BU32" i="5"/>
  <c r="BV32" i="5" s="1"/>
  <c r="BN35" i="5"/>
  <c r="BO34" i="5"/>
  <c r="BP34" i="5" s="1"/>
  <c r="BH30" i="5"/>
  <c r="BI30" i="5" s="1"/>
  <c r="BQ33" i="5"/>
  <c r="BR32" i="5"/>
  <c r="BS32" i="5" s="1"/>
  <c r="BW34" i="5"/>
  <c r="BX34" i="5" s="1"/>
  <c r="BY34" i="5" s="1"/>
  <c r="AL35" i="5"/>
  <c r="AN34" i="5"/>
  <c r="AM34" i="5"/>
  <c r="AI35" i="5"/>
  <c r="AJ34" i="5"/>
  <c r="AK34" i="5"/>
  <c r="Q34" i="5"/>
  <c r="S33" i="5"/>
  <c r="R33" i="5"/>
  <c r="AO35" i="5"/>
  <c r="AQ34" i="5"/>
  <c r="AP34" i="5"/>
  <c r="BA31" i="5"/>
  <c r="BB31" i="5" s="1"/>
  <c r="BC31" i="5" s="1"/>
  <c r="AF33" i="5"/>
  <c r="AH32" i="5"/>
  <c r="AG32" i="5"/>
  <c r="W34" i="5"/>
  <c r="X33" i="5"/>
  <c r="Y33" i="5"/>
  <c r="Z34" i="5"/>
  <c r="AB33" i="5"/>
  <c r="AA33" i="5"/>
  <c r="T34" i="5"/>
  <c r="U33" i="5"/>
  <c r="V33" i="5"/>
  <c r="BD31" i="5"/>
  <c r="BD32" i="5" s="1"/>
  <c r="Q38" i="6" l="1"/>
  <c r="R38" i="6" s="1"/>
  <c r="P39" i="6"/>
  <c r="G35" i="6"/>
  <c r="H35" i="6" s="1"/>
  <c r="E37" i="6"/>
  <c r="F37" i="6" s="1"/>
  <c r="BO35" i="5"/>
  <c r="BP35" i="5" s="1"/>
  <c r="BW35" i="5"/>
  <c r="BG32" i="5"/>
  <c r="BG33" i="5" s="1"/>
  <c r="BQ34" i="5"/>
  <c r="BR33" i="5"/>
  <c r="BS33" i="5" s="1"/>
  <c r="BT34" i="5"/>
  <c r="BU33" i="5"/>
  <c r="BV33" i="5" s="1"/>
  <c r="BE31" i="5"/>
  <c r="BF31" i="5" s="1"/>
  <c r="W35" i="5"/>
  <c r="X34" i="5"/>
  <c r="Y34" i="5"/>
  <c r="AF34" i="5"/>
  <c r="AH33" i="5"/>
  <c r="AG33" i="5"/>
  <c r="BA32" i="5"/>
  <c r="BB32" i="5" s="1"/>
  <c r="BC32" i="5" s="1"/>
  <c r="AO36" i="5"/>
  <c r="AQ35" i="5"/>
  <c r="AP35" i="5"/>
  <c r="Q35" i="5"/>
  <c r="S34" i="5"/>
  <c r="R34" i="5"/>
  <c r="BE32" i="5"/>
  <c r="BF32" i="5" s="1"/>
  <c r="AX32" i="5"/>
  <c r="AY32" i="5" s="1"/>
  <c r="AZ32" i="5" s="1"/>
  <c r="T35" i="5"/>
  <c r="V34" i="5"/>
  <c r="U34" i="5"/>
  <c r="AI36" i="5"/>
  <c r="AJ35" i="5"/>
  <c r="AK35" i="5"/>
  <c r="Z35" i="5"/>
  <c r="AA34" i="5"/>
  <c r="AB34" i="5"/>
  <c r="AL36" i="5"/>
  <c r="AN35" i="5"/>
  <c r="AM35" i="5"/>
  <c r="Q39" i="6" l="1"/>
  <c r="R39" i="6"/>
  <c r="P40" i="6"/>
  <c r="G36" i="6"/>
  <c r="H36" i="6" s="1"/>
  <c r="E38" i="6"/>
  <c r="F38" i="6" s="1"/>
  <c r="G37" i="6"/>
  <c r="H37" i="6" s="1"/>
  <c r="BW36" i="5"/>
  <c r="BD33" i="5"/>
  <c r="BH33" i="5"/>
  <c r="BI33" i="5" s="1"/>
  <c r="BQ35" i="5"/>
  <c r="BR34" i="5"/>
  <c r="BS34" i="5" s="1"/>
  <c r="BX35" i="5"/>
  <c r="BY35" i="5" s="1"/>
  <c r="BW37" i="5"/>
  <c r="BX36" i="5"/>
  <c r="BY36" i="5" s="1"/>
  <c r="BH32" i="5"/>
  <c r="BI32" i="5" s="1"/>
  <c r="BT35" i="5"/>
  <c r="BU34" i="5"/>
  <c r="BV34" i="5" s="1"/>
  <c r="BN36" i="5"/>
  <c r="AI37" i="5"/>
  <c r="AK36" i="5"/>
  <c r="AJ36" i="5"/>
  <c r="AL37" i="5"/>
  <c r="AM36" i="5"/>
  <c r="AN36" i="5"/>
  <c r="W36" i="5"/>
  <c r="X35" i="5"/>
  <c r="Y35" i="5"/>
  <c r="Q36" i="5"/>
  <c r="S35" i="5"/>
  <c r="R35" i="5"/>
  <c r="Z36" i="5"/>
  <c r="AA35" i="5"/>
  <c r="AB35" i="5"/>
  <c r="AO37" i="5"/>
  <c r="AQ36" i="5"/>
  <c r="AP36" i="5"/>
  <c r="BE33" i="5"/>
  <c r="BF33" i="5" s="1"/>
  <c r="AF35" i="5"/>
  <c r="AH34" i="5"/>
  <c r="AG34" i="5"/>
  <c r="T36" i="5"/>
  <c r="V35" i="5"/>
  <c r="U35" i="5"/>
  <c r="AX33" i="5"/>
  <c r="BA33" i="5"/>
  <c r="P41" i="6" l="1"/>
  <c r="Q40" i="6"/>
  <c r="R40" i="6"/>
  <c r="E39" i="6"/>
  <c r="F39" i="6" s="1"/>
  <c r="AX34" i="5"/>
  <c r="AY34" i="5" s="1"/>
  <c r="AZ34" i="5" s="1"/>
  <c r="BQ36" i="5"/>
  <c r="BR35" i="5"/>
  <c r="BS35" i="5" s="1"/>
  <c r="BX37" i="5"/>
  <c r="BY37" i="5" s="1"/>
  <c r="BN37" i="5"/>
  <c r="BN38" i="5" s="1"/>
  <c r="AY33" i="5"/>
  <c r="AZ33" i="5" s="1"/>
  <c r="BT36" i="5"/>
  <c r="BU35" i="5"/>
  <c r="BV35" i="5" s="1"/>
  <c r="BA34" i="5"/>
  <c r="BB34" i="5" s="1"/>
  <c r="BC34" i="5" s="1"/>
  <c r="BO36" i="5"/>
  <c r="BP36" i="5" s="1"/>
  <c r="BG34" i="5"/>
  <c r="W37" i="5"/>
  <c r="Y36" i="5"/>
  <c r="X36" i="5"/>
  <c r="AF36" i="5"/>
  <c r="AG35" i="5"/>
  <c r="AH35" i="5"/>
  <c r="Q37" i="5"/>
  <c r="S36" i="5"/>
  <c r="R36" i="5"/>
  <c r="BB33" i="5"/>
  <c r="BC33" i="5" s="1"/>
  <c r="AI38" i="5"/>
  <c r="AK37" i="5"/>
  <c r="AJ37" i="5"/>
  <c r="Z37" i="5"/>
  <c r="AA36" i="5"/>
  <c r="AB36" i="5"/>
  <c r="AL38" i="5"/>
  <c r="AM37" i="5"/>
  <c r="AN37" i="5"/>
  <c r="T37" i="5"/>
  <c r="V36" i="5"/>
  <c r="U36" i="5"/>
  <c r="AO38" i="5"/>
  <c r="AQ37" i="5"/>
  <c r="AP37" i="5"/>
  <c r="BD34" i="5"/>
  <c r="Q41" i="6" l="1"/>
  <c r="R41" i="6"/>
  <c r="P42" i="6"/>
  <c r="G38" i="6"/>
  <c r="H38" i="6" s="1"/>
  <c r="E40" i="6"/>
  <c r="F40" i="6" s="1"/>
  <c r="BA35" i="5"/>
  <c r="BT37" i="5"/>
  <c r="BU36" i="5"/>
  <c r="BV36" i="5" s="1"/>
  <c r="BO37" i="5"/>
  <c r="BP37" i="5" s="1"/>
  <c r="BG35" i="5"/>
  <c r="BH35" i="5" s="1"/>
  <c r="BI35" i="5" s="1"/>
  <c r="BD35" i="5"/>
  <c r="BE35" i="5" s="1"/>
  <c r="BF35" i="5" s="1"/>
  <c r="BQ37" i="5"/>
  <c r="BR36" i="5"/>
  <c r="BS36" i="5" s="1"/>
  <c r="BO38" i="5"/>
  <c r="BP38" i="5" s="1"/>
  <c r="BH34" i="5"/>
  <c r="BI34" i="5" s="1"/>
  <c r="AX35" i="5"/>
  <c r="AY35" i="5" s="1"/>
  <c r="AZ35" i="5" s="1"/>
  <c r="BW38" i="5"/>
  <c r="BX38" i="5" s="1"/>
  <c r="BY38" i="5" s="1"/>
  <c r="BE34" i="5"/>
  <c r="BF34" i="5" s="1"/>
  <c r="Z38" i="5"/>
  <c r="AA37" i="5"/>
  <c r="AB37" i="5"/>
  <c r="Q38" i="5"/>
  <c r="S37" i="5"/>
  <c r="R37" i="5"/>
  <c r="AO39" i="5"/>
  <c r="AP38" i="5"/>
  <c r="AQ38" i="5"/>
  <c r="AF37" i="5"/>
  <c r="AH36" i="5"/>
  <c r="AG36" i="5"/>
  <c r="T38" i="5"/>
  <c r="U37" i="5"/>
  <c r="V37" i="5"/>
  <c r="BB35" i="5"/>
  <c r="BC35" i="5" s="1"/>
  <c r="AI39" i="5"/>
  <c r="AJ38" i="5"/>
  <c r="AK38" i="5"/>
  <c r="AL39" i="5"/>
  <c r="AM38" i="5"/>
  <c r="AN38" i="5"/>
  <c r="W38" i="5"/>
  <c r="Y37" i="5"/>
  <c r="X37" i="5"/>
  <c r="Q42" i="6" l="1"/>
  <c r="R42" i="6"/>
  <c r="P43" i="6"/>
  <c r="E41" i="6"/>
  <c r="F41" i="6" s="1"/>
  <c r="G39" i="6"/>
  <c r="H39" i="6" s="1"/>
  <c r="BG36" i="5"/>
  <c r="BQ38" i="5"/>
  <c r="BR37" i="5"/>
  <c r="BS37" i="5" s="1"/>
  <c r="BW39" i="5"/>
  <c r="BX39" i="5"/>
  <c r="BY39" i="5" s="1"/>
  <c r="BT38" i="5"/>
  <c r="BU37" i="5"/>
  <c r="BV37" i="5" s="1"/>
  <c r="BH36" i="5"/>
  <c r="BI36" i="5" s="1"/>
  <c r="BN39" i="5"/>
  <c r="BO39" i="5" s="1"/>
  <c r="BP39" i="5" s="1"/>
  <c r="T39" i="5"/>
  <c r="U38" i="5"/>
  <c r="V38" i="5"/>
  <c r="AF38" i="5"/>
  <c r="AH37" i="5"/>
  <c r="AG37" i="5"/>
  <c r="AI40" i="5"/>
  <c r="AJ39" i="5"/>
  <c r="AK39" i="5"/>
  <c r="Q39" i="5"/>
  <c r="S38" i="5"/>
  <c r="R38" i="5"/>
  <c r="AL40" i="5"/>
  <c r="AN39" i="5"/>
  <c r="AM39" i="5"/>
  <c r="AO40" i="5"/>
  <c r="AQ39" i="5"/>
  <c r="AP39" i="5"/>
  <c r="W39" i="5"/>
  <c r="Y38" i="5"/>
  <c r="X38" i="5"/>
  <c r="Z39" i="5"/>
  <c r="AA38" i="5"/>
  <c r="AB38" i="5"/>
  <c r="AX36" i="5"/>
  <c r="BA36" i="5"/>
  <c r="BD36" i="5"/>
  <c r="P44" i="6" l="1"/>
  <c r="Q43" i="6"/>
  <c r="R43" i="6" s="1"/>
  <c r="G40" i="6"/>
  <c r="H40" i="6" s="1"/>
  <c r="E42" i="6"/>
  <c r="F42" i="6" s="1"/>
  <c r="BA37" i="5"/>
  <c r="BD37" i="5"/>
  <c r="AX37" i="5"/>
  <c r="AY37" i="5" s="1"/>
  <c r="AZ37" i="5" s="1"/>
  <c r="BT39" i="5"/>
  <c r="BU38" i="5"/>
  <c r="BV38" i="5" s="1"/>
  <c r="AY36" i="5"/>
  <c r="AZ36" i="5" s="1"/>
  <c r="BB36" i="5"/>
  <c r="BC36" i="5" s="1"/>
  <c r="BW40" i="5"/>
  <c r="BW41" i="5" s="1"/>
  <c r="BG37" i="5"/>
  <c r="BH37" i="5" s="1"/>
  <c r="BI37" i="5" s="1"/>
  <c r="BN40" i="5"/>
  <c r="BO40" i="5" s="1"/>
  <c r="BP40" i="5" s="1"/>
  <c r="BQ39" i="5"/>
  <c r="BR38" i="5"/>
  <c r="BS38" i="5" s="1"/>
  <c r="AI41" i="5"/>
  <c r="AJ40" i="5"/>
  <c r="AK40" i="5"/>
  <c r="W40" i="5"/>
  <c r="X39" i="5"/>
  <c r="Y39" i="5"/>
  <c r="BE37" i="5"/>
  <c r="BF37" i="5" s="1"/>
  <c r="BB37" i="5"/>
  <c r="BC37" i="5" s="1"/>
  <c r="AO41" i="5"/>
  <c r="AP40" i="5"/>
  <c r="AQ40" i="5"/>
  <c r="Z40" i="5"/>
  <c r="AA39" i="5"/>
  <c r="AB39" i="5"/>
  <c r="Q40" i="5"/>
  <c r="S39" i="5"/>
  <c r="R39" i="5"/>
  <c r="BE36" i="5"/>
  <c r="BF36" i="5" s="1"/>
  <c r="AF39" i="5"/>
  <c r="AG38" i="5"/>
  <c r="AH38" i="5"/>
  <c r="AL41" i="5"/>
  <c r="AN40" i="5"/>
  <c r="AM40" i="5"/>
  <c r="T40" i="5"/>
  <c r="U39" i="5"/>
  <c r="V39" i="5"/>
  <c r="Q44" i="6" l="1"/>
  <c r="R44" i="6" s="1"/>
  <c r="P45" i="6"/>
  <c r="E43" i="6"/>
  <c r="F43" i="6" s="1"/>
  <c r="G41" i="6"/>
  <c r="H41" i="6" s="1"/>
  <c r="BX40" i="5"/>
  <c r="BY40" i="5" s="1"/>
  <c r="BW42" i="5"/>
  <c r="BX41" i="5"/>
  <c r="BY41" i="5" s="1"/>
  <c r="BN41" i="5"/>
  <c r="BN42" i="5" s="1"/>
  <c r="BQ40" i="5"/>
  <c r="BR39" i="5"/>
  <c r="BS39" i="5" s="1"/>
  <c r="BG38" i="5"/>
  <c r="BT40" i="5"/>
  <c r="BU39" i="5"/>
  <c r="BV39" i="5" s="1"/>
  <c r="Z41" i="5"/>
  <c r="AA40" i="5"/>
  <c r="AB40" i="5"/>
  <c r="T41" i="5"/>
  <c r="U40" i="5"/>
  <c r="V40" i="5"/>
  <c r="AF40" i="5"/>
  <c r="AG39" i="5"/>
  <c r="AH39" i="5"/>
  <c r="BD38" i="5"/>
  <c r="BD39" i="5" s="1"/>
  <c r="W41" i="5"/>
  <c r="X40" i="5"/>
  <c r="Y40" i="5"/>
  <c r="AX38" i="5"/>
  <c r="Q41" i="5"/>
  <c r="S40" i="5"/>
  <c r="R40" i="5"/>
  <c r="BA38" i="5"/>
  <c r="AO42" i="5"/>
  <c r="AP41" i="5"/>
  <c r="AQ41" i="5"/>
  <c r="AL42" i="5"/>
  <c r="AN41" i="5"/>
  <c r="AM41" i="5"/>
  <c r="AI42" i="5"/>
  <c r="AK41" i="5"/>
  <c r="AJ41" i="5"/>
  <c r="Q45" i="6" l="1"/>
  <c r="R45" i="6"/>
  <c r="P46" i="6"/>
  <c r="G42" i="6"/>
  <c r="H42" i="6" s="1"/>
  <c r="E44" i="6"/>
  <c r="F44" i="6" s="1"/>
  <c r="G43" i="6"/>
  <c r="H43" i="6" s="1"/>
  <c r="AX39" i="5"/>
  <c r="AY39" i="5" s="1"/>
  <c r="AZ39" i="5" s="1"/>
  <c r="BQ41" i="5"/>
  <c r="BR40" i="5"/>
  <c r="BS40" i="5" s="1"/>
  <c r="BO41" i="5"/>
  <c r="BP41" i="5" s="1"/>
  <c r="AY38" i="5"/>
  <c r="AZ38" i="5" s="1"/>
  <c r="BX42" i="5"/>
  <c r="BY42" i="5" s="1"/>
  <c r="BO42" i="5"/>
  <c r="BP42" i="5" s="1"/>
  <c r="BT41" i="5"/>
  <c r="BU40" i="5"/>
  <c r="BV40" i="5" s="1"/>
  <c r="BA39" i="5"/>
  <c r="BB39" i="5" s="1"/>
  <c r="BC39" i="5" s="1"/>
  <c r="BG39" i="5"/>
  <c r="BH38" i="5"/>
  <c r="BI38" i="5" s="1"/>
  <c r="W42" i="5"/>
  <c r="X41" i="5"/>
  <c r="Y41" i="5"/>
  <c r="BB38" i="5"/>
  <c r="BC38" i="5" s="1"/>
  <c r="AO43" i="5"/>
  <c r="AP42" i="5"/>
  <c r="AQ42" i="5"/>
  <c r="AI43" i="5"/>
  <c r="AJ42" i="5"/>
  <c r="AK42" i="5"/>
  <c r="T42" i="5"/>
  <c r="U41" i="5"/>
  <c r="V41" i="5"/>
  <c r="BE39" i="5"/>
  <c r="BF39" i="5" s="1"/>
  <c r="AF41" i="5"/>
  <c r="AG40" i="5"/>
  <c r="AH40" i="5"/>
  <c r="BE38" i="5"/>
  <c r="BF38" i="5" s="1"/>
  <c r="Q42" i="5"/>
  <c r="S41" i="5"/>
  <c r="R41" i="5"/>
  <c r="AL43" i="5"/>
  <c r="AN42" i="5"/>
  <c r="AM42" i="5"/>
  <c r="Z42" i="5"/>
  <c r="AB41" i="5"/>
  <c r="AA41" i="5"/>
  <c r="Q46" i="6" l="1"/>
  <c r="R46" i="6" s="1"/>
  <c r="P47" i="6"/>
  <c r="E45" i="6"/>
  <c r="F45" i="6" s="1"/>
  <c r="G44" i="6"/>
  <c r="H44" i="6" s="1"/>
  <c r="BG40" i="5"/>
  <c r="BT42" i="5"/>
  <c r="BU41" i="5"/>
  <c r="BV41" i="5" s="1"/>
  <c r="BQ42" i="5"/>
  <c r="BR41" i="5"/>
  <c r="BS41" i="5" s="1"/>
  <c r="AX40" i="5"/>
  <c r="AY40" i="5" s="1"/>
  <c r="AZ40" i="5" s="1"/>
  <c r="BW43" i="5"/>
  <c r="BH39" i="5"/>
  <c r="BI39" i="5" s="1"/>
  <c r="BN43" i="5"/>
  <c r="BN44" i="5" s="1"/>
  <c r="Z43" i="5"/>
  <c r="AA42" i="5"/>
  <c r="AB42" i="5"/>
  <c r="AO44" i="5"/>
  <c r="AQ43" i="5"/>
  <c r="AP43" i="5"/>
  <c r="T43" i="5"/>
  <c r="V42" i="5"/>
  <c r="U42" i="5"/>
  <c r="AL44" i="5"/>
  <c r="AN43" i="5"/>
  <c r="AM43" i="5"/>
  <c r="AI44" i="5"/>
  <c r="AJ43" i="5"/>
  <c r="AK43" i="5"/>
  <c r="W43" i="5"/>
  <c r="X42" i="5"/>
  <c r="Y42" i="5"/>
  <c r="AF42" i="5"/>
  <c r="AH41" i="5"/>
  <c r="AG41" i="5"/>
  <c r="Q43" i="5"/>
  <c r="S42" i="5"/>
  <c r="R42" i="5"/>
  <c r="BA40" i="5"/>
  <c r="BD40" i="5"/>
  <c r="Q47" i="6" l="1"/>
  <c r="R47" i="6" s="1"/>
  <c r="P48" i="6"/>
  <c r="E46" i="6"/>
  <c r="F46" i="6" s="1"/>
  <c r="BW44" i="5"/>
  <c r="BO43" i="5"/>
  <c r="BP43" i="5" s="1"/>
  <c r="BA41" i="5"/>
  <c r="BB41" i="5" s="1"/>
  <c r="BC41" i="5" s="1"/>
  <c r="BD41" i="5"/>
  <c r="BE41" i="5" s="1"/>
  <c r="BF41" i="5" s="1"/>
  <c r="BX43" i="5"/>
  <c r="BY43" i="5" s="1"/>
  <c r="BG41" i="5"/>
  <c r="BH41" i="5" s="1"/>
  <c r="BI41" i="5" s="1"/>
  <c r="BQ43" i="5"/>
  <c r="BR42" i="5"/>
  <c r="BS42" i="5" s="1"/>
  <c r="BW45" i="5"/>
  <c r="BX44" i="5"/>
  <c r="BY44" i="5" s="1"/>
  <c r="BO44" i="5"/>
  <c r="BP44" i="5" s="1"/>
  <c r="BT43" i="5"/>
  <c r="BU42" i="5"/>
  <c r="BV42" i="5" s="1"/>
  <c r="BH40" i="5"/>
  <c r="BI40" i="5" s="1"/>
  <c r="Q44" i="5"/>
  <c r="S43" i="5"/>
  <c r="R43" i="5"/>
  <c r="AO45" i="5"/>
  <c r="AQ44" i="5"/>
  <c r="AP44" i="5"/>
  <c r="T44" i="5"/>
  <c r="V43" i="5"/>
  <c r="U43" i="5"/>
  <c r="AI45" i="5"/>
  <c r="AJ44" i="5"/>
  <c r="AK44" i="5"/>
  <c r="AF43" i="5"/>
  <c r="AH42" i="5"/>
  <c r="AG42" i="5"/>
  <c r="BE40" i="5"/>
  <c r="BF40" i="5" s="1"/>
  <c r="AL45" i="5"/>
  <c r="AN44" i="5"/>
  <c r="AM44" i="5"/>
  <c r="Z44" i="5"/>
  <c r="AA43" i="5"/>
  <c r="AB43" i="5"/>
  <c r="BB40" i="5"/>
  <c r="BC40" i="5" s="1"/>
  <c r="W44" i="5"/>
  <c r="X43" i="5"/>
  <c r="Y43" i="5"/>
  <c r="AX41" i="5"/>
  <c r="AY41" i="5" s="1"/>
  <c r="AZ41" i="5" s="1"/>
  <c r="Q48" i="6" l="1"/>
  <c r="R48" i="6" s="1"/>
  <c r="P49" i="6"/>
  <c r="G45" i="6"/>
  <c r="H45" i="6" s="1"/>
  <c r="E47" i="6"/>
  <c r="F47" i="6" s="1"/>
  <c r="BG42" i="5"/>
  <c r="BX45" i="5"/>
  <c r="BY45" i="5" s="1"/>
  <c r="BN45" i="5"/>
  <c r="BN46" i="5" s="1"/>
  <c r="BA42" i="5"/>
  <c r="BB42" i="5" s="1"/>
  <c r="BC42" i="5" s="1"/>
  <c r="BH42" i="5"/>
  <c r="BI42" i="5" s="1"/>
  <c r="BT44" i="5"/>
  <c r="BU43" i="5"/>
  <c r="BV43" i="5" s="1"/>
  <c r="BQ44" i="5"/>
  <c r="BR43" i="5"/>
  <c r="BS43" i="5" s="1"/>
  <c r="T45" i="5"/>
  <c r="V44" i="5"/>
  <c r="U44" i="5"/>
  <c r="AO46" i="5"/>
  <c r="AQ45" i="5"/>
  <c r="AP45" i="5"/>
  <c r="W45" i="5"/>
  <c r="Y44" i="5"/>
  <c r="X44" i="5"/>
  <c r="AL46" i="5"/>
  <c r="AM45" i="5"/>
  <c r="AN45" i="5"/>
  <c r="AF44" i="5"/>
  <c r="AG43" i="5"/>
  <c r="AH43" i="5"/>
  <c r="BD42" i="5"/>
  <c r="BD43" i="5" s="1"/>
  <c r="AI46" i="5"/>
  <c r="AK45" i="5"/>
  <c r="AJ45" i="5"/>
  <c r="AX42" i="5"/>
  <c r="AY42" i="5" s="1"/>
  <c r="AZ42" i="5" s="1"/>
  <c r="Z45" i="5"/>
  <c r="AA44" i="5"/>
  <c r="AB44" i="5"/>
  <c r="Q45" i="5"/>
  <c r="S44" i="5"/>
  <c r="R44" i="5"/>
  <c r="Q49" i="6" l="1"/>
  <c r="R49" i="6" s="1"/>
  <c r="P50" i="6"/>
  <c r="G46" i="6"/>
  <c r="H46" i="6" s="1"/>
  <c r="E48" i="6"/>
  <c r="F48" i="6" s="1"/>
  <c r="AX43" i="5"/>
  <c r="AY43" i="5" s="1"/>
  <c r="AZ43" i="5" s="1"/>
  <c r="BO46" i="5"/>
  <c r="BP46" i="5" s="1"/>
  <c r="BO45" i="5"/>
  <c r="BP45" i="5" s="1"/>
  <c r="BQ45" i="5"/>
  <c r="BR44" i="5"/>
  <c r="BS44" i="5" s="1"/>
  <c r="BW46" i="5"/>
  <c r="BW47" i="5" s="1"/>
  <c r="BT45" i="5"/>
  <c r="BU44" i="5"/>
  <c r="BV44" i="5" s="1"/>
  <c r="BG43" i="5"/>
  <c r="AI47" i="5"/>
  <c r="AJ46" i="5"/>
  <c r="AK46" i="5"/>
  <c r="AF45" i="5"/>
  <c r="AH44" i="5"/>
  <c r="AG44" i="5"/>
  <c r="Q46" i="5"/>
  <c r="S45" i="5"/>
  <c r="R45" i="5"/>
  <c r="AO47" i="5"/>
  <c r="AQ46" i="5"/>
  <c r="AP46" i="5"/>
  <c r="W46" i="5"/>
  <c r="Y45" i="5"/>
  <c r="X45" i="5"/>
  <c r="BE42" i="5"/>
  <c r="BF42" i="5" s="1"/>
  <c r="T46" i="5"/>
  <c r="U45" i="5"/>
  <c r="V45" i="5"/>
  <c r="AL47" i="5"/>
  <c r="AM46" i="5"/>
  <c r="AN46" i="5"/>
  <c r="Z46" i="5"/>
  <c r="AA45" i="5"/>
  <c r="AB45" i="5"/>
  <c r="BE43" i="5"/>
  <c r="BF43" i="5" s="1"/>
  <c r="BA43" i="5"/>
  <c r="Q50" i="6" l="1"/>
  <c r="R50" i="6"/>
  <c r="P51" i="6"/>
  <c r="G47" i="6"/>
  <c r="H47" i="6" s="1"/>
  <c r="E49" i="6"/>
  <c r="F49" i="6" s="1"/>
  <c r="BQ46" i="5"/>
  <c r="BR45" i="5"/>
  <c r="BS45" i="5" s="1"/>
  <c r="BD44" i="5"/>
  <c r="BE44" i="5" s="1"/>
  <c r="BF44" i="5" s="1"/>
  <c r="BX46" i="5"/>
  <c r="BY46" i="5" s="1"/>
  <c r="BG44" i="5"/>
  <c r="BG45" i="5" s="1"/>
  <c r="BH43" i="5"/>
  <c r="BI43" i="5" s="1"/>
  <c r="BW48" i="5"/>
  <c r="BX47" i="5"/>
  <c r="BY47" i="5" s="1"/>
  <c r="BA44" i="5"/>
  <c r="BB44" i="5" s="1"/>
  <c r="BC44" i="5" s="1"/>
  <c r="BT46" i="5"/>
  <c r="BU45" i="5"/>
  <c r="BV45" i="5" s="1"/>
  <c r="BN47" i="5"/>
  <c r="Z47" i="5"/>
  <c r="AA46" i="5"/>
  <c r="AB46" i="5"/>
  <c r="Q47" i="5"/>
  <c r="S46" i="5"/>
  <c r="R46" i="5"/>
  <c r="BB43" i="5"/>
  <c r="BC43" i="5" s="1"/>
  <c r="AL48" i="5"/>
  <c r="AM47" i="5"/>
  <c r="AN47" i="5"/>
  <c r="AF46" i="5"/>
  <c r="AH45" i="5"/>
  <c r="AG45" i="5"/>
  <c r="T47" i="5"/>
  <c r="U46" i="5"/>
  <c r="V46" i="5"/>
  <c r="AO48" i="5"/>
  <c r="AQ47" i="5"/>
  <c r="AP47" i="5"/>
  <c r="W47" i="5"/>
  <c r="Y46" i="5"/>
  <c r="X46" i="5"/>
  <c r="AX44" i="5"/>
  <c r="AX45" i="5" s="1"/>
  <c r="AI48" i="5"/>
  <c r="AJ47" i="5"/>
  <c r="AK47" i="5"/>
  <c r="P52" i="6" l="1"/>
  <c r="Q51" i="6"/>
  <c r="R51" i="6"/>
  <c r="E50" i="6"/>
  <c r="F50" i="6" s="1"/>
  <c r="G48" i="6"/>
  <c r="H48" i="6" s="1"/>
  <c r="BN48" i="5"/>
  <c r="AY44" i="5"/>
  <c r="AZ44" i="5" s="1"/>
  <c r="BX48" i="5"/>
  <c r="BY48" i="5" s="1"/>
  <c r="BO48" i="5"/>
  <c r="BP48" i="5" s="1"/>
  <c r="BO47" i="5"/>
  <c r="BP47" i="5" s="1"/>
  <c r="BQ47" i="5"/>
  <c r="BR46" i="5"/>
  <c r="BS46" i="5" s="1"/>
  <c r="BD45" i="5"/>
  <c r="BE45" i="5" s="1"/>
  <c r="BF45" i="5" s="1"/>
  <c r="BH45" i="5"/>
  <c r="BI45" i="5" s="1"/>
  <c r="BT47" i="5"/>
  <c r="BU46" i="5"/>
  <c r="BV46" i="5" s="1"/>
  <c r="BH44" i="5"/>
  <c r="BI44" i="5" s="1"/>
  <c r="AF47" i="5"/>
  <c r="AH46" i="5"/>
  <c r="AG46" i="5"/>
  <c r="AO49" i="5"/>
  <c r="AP48" i="5"/>
  <c r="AQ48" i="5"/>
  <c r="AI49" i="5"/>
  <c r="AK48" i="5"/>
  <c r="AJ48" i="5"/>
  <c r="Q48" i="5"/>
  <c r="S47" i="5"/>
  <c r="R47" i="5"/>
  <c r="T48" i="5"/>
  <c r="U47" i="5"/>
  <c r="V47" i="5"/>
  <c r="AY45" i="5"/>
  <c r="AZ45" i="5" s="1"/>
  <c r="W48" i="5"/>
  <c r="X47" i="5"/>
  <c r="Y47" i="5"/>
  <c r="BA45" i="5"/>
  <c r="BB45" i="5" s="1"/>
  <c r="BC45" i="5" s="1"/>
  <c r="AL49" i="5"/>
  <c r="AN48" i="5"/>
  <c r="AM48" i="5"/>
  <c r="Z48" i="5"/>
  <c r="AA47" i="5"/>
  <c r="AB47" i="5"/>
  <c r="Q52" i="6" l="1"/>
  <c r="R52" i="6"/>
  <c r="P53" i="6"/>
  <c r="E51" i="6"/>
  <c r="F51" i="6" s="1"/>
  <c r="G49" i="6"/>
  <c r="H49" i="6" s="1"/>
  <c r="BQ48" i="5"/>
  <c r="BR47" i="5"/>
  <c r="BS47" i="5" s="1"/>
  <c r="BT48" i="5"/>
  <c r="BU47" i="5"/>
  <c r="BV47" i="5" s="1"/>
  <c r="BN49" i="5"/>
  <c r="BN50" i="5" s="1"/>
  <c r="BG46" i="5"/>
  <c r="BH46" i="5" s="1"/>
  <c r="BI46" i="5" s="1"/>
  <c r="BW49" i="5"/>
  <c r="BW50" i="5" s="1"/>
  <c r="W49" i="5"/>
  <c r="X48" i="5"/>
  <c r="Y48" i="5"/>
  <c r="AI50" i="5"/>
  <c r="AK49" i="5"/>
  <c r="AJ49" i="5"/>
  <c r="AF48" i="5"/>
  <c r="AH47" i="5"/>
  <c r="AG47" i="5"/>
  <c r="T49" i="5"/>
  <c r="U48" i="5"/>
  <c r="V48" i="5"/>
  <c r="Z49" i="5"/>
  <c r="AA48" i="5"/>
  <c r="AB48" i="5"/>
  <c r="AO50" i="5"/>
  <c r="AP49" i="5"/>
  <c r="AQ49" i="5"/>
  <c r="Q49" i="5"/>
  <c r="S48" i="5"/>
  <c r="R48" i="5"/>
  <c r="AL50" i="5"/>
  <c r="AM49" i="5"/>
  <c r="AN49" i="5"/>
  <c r="BA46" i="5"/>
  <c r="BB46" i="5" s="1"/>
  <c r="BC46" i="5" s="1"/>
  <c r="AX46" i="5"/>
  <c r="BD46" i="5"/>
  <c r="Q53" i="6" l="1"/>
  <c r="R53" i="6"/>
  <c r="P54" i="6"/>
  <c r="G50" i="6"/>
  <c r="H50" i="6" s="1"/>
  <c r="E52" i="6"/>
  <c r="F52" i="6" s="1"/>
  <c r="BD47" i="5"/>
  <c r="BX49" i="5"/>
  <c r="BY49" i="5" s="1"/>
  <c r="BT49" i="5"/>
  <c r="BU48" i="5"/>
  <c r="BV48" i="5" s="1"/>
  <c r="BO49" i="5"/>
  <c r="BP49" i="5" s="1"/>
  <c r="BO50" i="5"/>
  <c r="BP50" i="5" s="1"/>
  <c r="BX50" i="5"/>
  <c r="BY50" i="5" s="1"/>
  <c r="AX47" i="5"/>
  <c r="AY47" i="5" s="1"/>
  <c r="AZ47" i="5" s="1"/>
  <c r="BG47" i="5"/>
  <c r="BH47" i="5" s="1"/>
  <c r="BI47" i="5" s="1"/>
  <c r="BQ49" i="5"/>
  <c r="BR48" i="5"/>
  <c r="BS48" i="5" s="1"/>
  <c r="Q50" i="5"/>
  <c r="S49" i="5"/>
  <c r="R49" i="5"/>
  <c r="BA47" i="5"/>
  <c r="AF49" i="5"/>
  <c r="AH48" i="5"/>
  <c r="AG48" i="5"/>
  <c r="AY46" i="5"/>
  <c r="AZ46" i="5" s="1"/>
  <c r="BE47" i="5"/>
  <c r="BF47" i="5" s="1"/>
  <c r="T50" i="5"/>
  <c r="U49" i="5"/>
  <c r="V49" i="5"/>
  <c r="AO51" i="5"/>
  <c r="AP50" i="5"/>
  <c r="AQ50" i="5"/>
  <c r="AI51" i="5"/>
  <c r="AJ50" i="5"/>
  <c r="AK50" i="5"/>
  <c r="AL51" i="5"/>
  <c r="AN50" i="5"/>
  <c r="AM50" i="5"/>
  <c r="Z50" i="5"/>
  <c r="AB49" i="5"/>
  <c r="AA49" i="5"/>
  <c r="BE46" i="5"/>
  <c r="BF46" i="5" s="1"/>
  <c r="W50" i="5"/>
  <c r="X49" i="5"/>
  <c r="Y49" i="5"/>
  <c r="Q54" i="6" l="1"/>
  <c r="R54" i="6" s="1"/>
  <c r="P55" i="6"/>
  <c r="G51" i="6"/>
  <c r="H51" i="6" s="1"/>
  <c r="E53" i="6"/>
  <c r="F53" i="6" s="1"/>
  <c r="BA48" i="5"/>
  <c r="BB48" i="5" s="1"/>
  <c r="BC48" i="5" s="1"/>
  <c r="BN51" i="5"/>
  <c r="BN52" i="5" s="1"/>
  <c r="BQ50" i="5"/>
  <c r="BR49" i="5"/>
  <c r="BS49" i="5" s="1"/>
  <c r="BD48" i="5"/>
  <c r="BE48" i="5" s="1"/>
  <c r="BF48" i="5" s="1"/>
  <c r="BG48" i="5"/>
  <c r="BG49" i="5" s="1"/>
  <c r="BW51" i="5"/>
  <c r="BW52" i="5" s="1"/>
  <c r="BT50" i="5"/>
  <c r="BU49" i="5"/>
  <c r="BV49" i="5" s="1"/>
  <c r="T51" i="5"/>
  <c r="V50" i="5"/>
  <c r="U50" i="5"/>
  <c r="AI52" i="5"/>
  <c r="AJ51" i="5"/>
  <c r="AK51" i="5"/>
  <c r="AO52" i="5"/>
  <c r="AQ51" i="5"/>
  <c r="AP51" i="5"/>
  <c r="Q51" i="5"/>
  <c r="S50" i="5"/>
  <c r="R50" i="5"/>
  <c r="AL52" i="5"/>
  <c r="AN51" i="5"/>
  <c r="AM51" i="5"/>
  <c r="W51" i="5"/>
  <c r="X50" i="5"/>
  <c r="Y50" i="5"/>
  <c r="AF50" i="5"/>
  <c r="AH49" i="5"/>
  <c r="AG49" i="5"/>
  <c r="BB47" i="5"/>
  <c r="BC47" i="5" s="1"/>
  <c r="Z51" i="5"/>
  <c r="AA50" i="5"/>
  <c r="AB50" i="5"/>
  <c r="AX48" i="5"/>
  <c r="Q55" i="6" l="1"/>
  <c r="R55" i="6"/>
  <c r="P56" i="6"/>
  <c r="E54" i="6"/>
  <c r="F54" i="6" s="1"/>
  <c r="G52" i="6"/>
  <c r="BX51" i="5"/>
  <c r="BY51" i="5" s="1"/>
  <c r="AX49" i="5"/>
  <c r="AY49" i="5" s="1"/>
  <c r="AZ49" i="5" s="1"/>
  <c r="BH48" i="5"/>
  <c r="BI48" i="5" s="1"/>
  <c r="BH49" i="5"/>
  <c r="BI49" i="5" s="1"/>
  <c r="BQ51" i="5"/>
  <c r="BR50" i="5"/>
  <c r="BS50" i="5" s="1"/>
  <c r="BO51" i="5"/>
  <c r="BP51" i="5" s="1"/>
  <c r="BT51" i="5"/>
  <c r="BU50" i="5"/>
  <c r="BV50" i="5" s="1"/>
  <c r="BO52" i="5"/>
  <c r="BP52" i="5" s="1"/>
  <c r="BX52" i="5"/>
  <c r="BY52" i="5" s="1"/>
  <c r="AL53" i="5"/>
  <c r="AM52" i="5"/>
  <c r="AN52" i="5"/>
  <c r="T52" i="5"/>
  <c r="V51" i="5"/>
  <c r="U51" i="5"/>
  <c r="AI53" i="5"/>
  <c r="AK52" i="5"/>
  <c r="AJ52" i="5"/>
  <c r="AF51" i="5"/>
  <c r="AH50" i="5"/>
  <c r="AG50" i="5"/>
  <c r="Q52" i="5"/>
  <c r="S51" i="5"/>
  <c r="R51" i="5"/>
  <c r="W52" i="5"/>
  <c r="X51" i="5"/>
  <c r="Y51" i="5"/>
  <c r="BA49" i="5"/>
  <c r="AY48" i="5"/>
  <c r="AZ48" i="5" s="1"/>
  <c r="Z52" i="5"/>
  <c r="AA51" i="5"/>
  <c r="AB51" i="5"/>
  <c r="AO53" i="5"/>
  <c r="AQ52" i="5"/>
  <c r="AP52" i="5"/>
  <c r="BD49" i="5"/>
  <c r="BD50" i="5" s="1"/>
  <c r="Q56" i="6" l="1"/>
  <c r="R56" i="6"/>
  <c r="P57" i="6"/>
  <c r="G53" i="6"/>
  <c r="G54" i="6"/>
  <c r="E55" i="6"/>
  <c r="F55" i="6" s="1"/>
  <c r="BQ52" i="5"/>
  <c r="BR51" i="5"/>
  <c r="BS51" i="5" s="1"/>
  <c r="BT52" i="5"/>
  <c r="BU51" i="5"/>
  <c r="BV51" i="5" s="1"/>
  <c r="BA50" i="5"/>
  <c r="BB50" i="5" s="1"/>
  <c r="BC50" i="5" s="1"/>
  <c r="BW53" i="5"/>
  <c r="BX53" i="5" s="1"/>
  <c r="BY53" i="5" s="1"/>
  <c r="BN53" i="5"/>
  <c r="BN54" i="5" s="1"/>
  <c r="BG50" i="5"/>
  <c r="BH50" i="5" s="1"/>
  <c r="BI50" i="5" s="1"/>
  <c r="AI54" i="5"/>
  <c r="AK53" i="5"/>
  <c r="AJ53" i="5"/>
  <c r="BE50" i="5"/>
  <c r="BF50" i="5" s="1"/>
  <c r="AO54" i="5"/>
  <c r="AQ53" i="5"/>
  <c r="AP53" i="5"/>
  <c r="AX50" i="5"/>
  <c r="AY50" i="5" s="1"/>
  <c r="AZ50" i="5" s="1"/>
  <c r="AF52" i="5"/>
  <c r="AG51" i="5"/>
  <c r="AH51" i="5"/>
  <c r="Z53" i="5"/>
  <c r="AA52" i="5"/>
  <c r="AB52" i="5"/>
  <c r="Q53" i="5"/>
  <c r="S52" i="5"/>
  <c r="R52" i="5"/>
  <c r="BB49" i="5"/>
  <c r="BC49" i="5" s="1"/>
  <c r="BE49" i="5"/>
  <c r="BF49" i="5" s="1"/>
  <c r="W53" i="5"/>
  <c r="Y52" i="5"/>
  <c r="X52" i="5"/>
  <c r="T53" i="5"/>
  <c r="V52" i="5"/>
  <c r="U52" i="5"/>
  <c r="AL54" i="5"/>
  <c r="AM53" i="5"/>
  <c r="AN53" i="5"/>
  <c r="Q57" i="6" l="1"/>
  <c r="R57" i="6" s="1"/>
  <c r="P58" i="6"/>
  <c r="E56" i="6"/>
  <c r="F56" i="6" s="1"/>
  <c r="G55" i="6"/>
  <c r="BO53" i="5"/>
  <c r="BP53" i="5" s="1"/>
  <c r="BT53" i="5"/>
  <c r="BU52" i="5"/>
  <c r="BV52" i="5" s="1"/>
  <c r="AX51" i="5"/>
  <c r="AY51" i="5" s="1"/>
  <c r="AZ51" i="5" s="1"/>
  <c r="BG51" i="5"/>
  <c r="BO54" i="5"/>
  <c r="BP54" i="5" s="1"/>
  <c r="BN55" i="5"/>
  <c r="BH51" i="5"/>
  <c r="BI51" i="5" s="1"/>
  <c r="BW54" i="5"/>
  <c r="BX54" i="5" s="1"/>
  <c r="BY54" i="5" s="1"/>
  <c r="BQ53" i="5"/>
  <c r="BR52" i="5"/>
  <c r="BS52" i="5" s="1"/>
  <c r="AL55" i="5"/>
  <c r="AM54" i="5"/>
  <c r="AN54" i="5"/>
  <c r="AF53" i="5"/>
  <c r="AH52" i="5"/>
  <c r="AG52" i="5"/>
  <c r="Q54" i="5"/>
  <c r="S53" i="5"/>
  <c r="R53" i="5"/>
  <c r="AI55" i="5"/>
  <c r="AJ54" i="5"/>
  <c r="AK54" i="5"/>
  <c r="T54" i="5"/>
  <c r="U53" i="5"/>
  <c r="V53" i="5"/>
  <c r="BA51" i="5"/>
  <c r="W54" i="5"/>
  <c r="Y53" i="5"/>
  <c r="X53" i="5"/>
  <c r="Z54" i="5"/>
  <c r="AA53" i="5"/>
  <c r="AB53" i="5"/>
  <c r="AO55" i="5"/>
  <c r="AQ54" i="5"/>
  <c r="AP54" i="5"/>
  <c r="BD51" i="5"/>
  <c r="Q58" i="6" l="1"/>
  <c r="R58" i="6"/>
  <c r="P59" i="6"/>
  <c r="E57" i="6"/>
  <c r="F57" i="6" s="1"/>
  <c r="BG52" i="5"/>
  <c r="BH52" i="5" s="1"/>
  <c r="BI52" i="5" s="1"/>
  <c r="BD52" i="5"/>
  <c r="BO55" i="5"/>
  <c r="BP55" i="5" s="1"/>
  <c r="BQ54" i="5"/>
  <c r="BR53" i="5"/>
  <c r="BS53" i="5" s="1"/>
  <c r="BW55" i="5"/>
  <c r="BX55" i="5" s="1"/>
  <c r="BY55" i="5" s="1"/>
  <c r="BT54" i="5"/>
  <c r="BU53" i="5"/>
  <c r="BV53" i="5" s="1"/>
  <c r="BE51" i="5"/>
  <c r="BF51" i="5" s="1"/>
  <c r="AI56" i="5"/>
  <c r="AK55" i="5"/>
  <c r="AJ55" i="5"/>
  <c r="BA52" i="5"/>
  <c r="AF54" i="5"/>
  <c r="AG53" i="5"/>
  <c r="AH53" i="5"/>
  <c r="Q55" i="5"/>
  <c r="S54" i="5"/>
  <c r="R54" i="5"/>
  <c r="T55" i="5"/>
  <c r="U54" i="5"/>
  <c r="V54" i="5"/>
  <c r="BE52" i="5"/>
  <c r="BF52" i="5" s="1"/>
  <c r="W55" i="5"/>
  <c r="Y54" i="5"/>
  <c r="X54" i="5"/>
  <c r="AO56" i="5"/>
  <c r="AQ55" i="5"/>
  <c r="AP55" i="5"/>
  <c r="Z55" i="5"/>
  <c r="AA54" i="5"/>
  <c r="AB54" i="5"/>
  <c r="AX52" i="5"/>
  <c r="AY52" i="5" s="1"/>
  <c r="AZ52" i="5" s="1"/>
  <c r="BB51" i="5"/>
  <c r="BC51" i="5" s="1"/>
  <c r="AL56" i="5"/>
  <c r="AN55" i="5"/>
  <c r="AM55" i="5"/>
  <c r="P60" i="6" l="1"/>
  <c r="Q59" i="6"/>
  <c r="R59" i="6" s="1"/>
  <c r="E58" i="6"/>
  <c r="F58" i="6" s="1"/>
  <c r="G56" i="6"/>
  <c r="BQ55" i="5"/>
  <c r="BR54" i="5"/>
  <c r="BS54" i="5" s="1"/>
  <c r="BN56" i="5"/>
  <c r="BN57" i="5" s="1"/>
  <c r="BT55" i="5"/>
  <c r="BU54" i="5"/>
  <c r="BV54" i="5" s="1"/>
  <c r="BW56" i="5"/>
  <c r="BX56" i="5" s="1"/>
  <c r="BY56" i="5" s="1"/>
  <c r="BG53" i="5"/>
  <c r="BH53" i="5" s="1"/>
  <c r="BI53" i="5" s="1"/>
  <c r="AL57" i="5"/>
  <c r="AN56" i="5"/>
  <c r="AM56" i="5"/>
  <c r="BA53" i="5"/>
  <c r="BB53" i="5" s="1"/>
  <c r="BC53" i="5" s="1"/>
  <c r="AO57" i="5"/>
  <c r="AQ56" i="5"/>
  <c r="AP56" i="5"/>
  <c r="AF55" i="5"/>
  <c r="AG54" i="5"/>
  <c r="AH54" i="5"/>
  <c r="T56" i="5"/>
  <c r="U55" i="5"/>
  <c r="V55" i="5"/>
  <c r="Z56" i="5"/>
  <c r="AA55" i="5"/>
  <c r="AB55" i="5"/>
  <c r="BB52" i="5"/>
  <c r="BC52" i="5" s="1"/>
  <c r="AI57" i="5"/>
  <c r="AJ56" i="5"/>
  <c r="AK56" i="5"/>
  <c r="BD53" i="5"/>
  <c r="BE53" i="5" s="1"/>
  <c r="BF53" i="5" s="1"/>
  <c r="AX53" i="5"/>
  <c r="AY53" i="5" s="1"/>
  <c r="AZ53" i="5" s="1"/>
  <c r="W56" i="5"/>
  <c r="X55" i="5"/>
  <c r="Y55" i="5"/>
  <c r="Q56" i="5"/>
  <c r="S55" i="5"/>
  <c r="R55" i="5"/>
  <c r="Q60" i="6" l="1"/>
  <c r="R60" i="6" s="1"/>
  <c r="P61" i="6"/>
  <c r="E59" i="6"/>
  <c r="F59" i="6" s="1"/>
  <c r="G57" i="6"/>
  <c r="G58" i="6"/>
  <c r="BT56" i="5"/>
  <c r="BU55" i="5"/>
  <c r="BV55" i="5" s="1"/>
  <c r="BN58" i="5"/>
  <c r="BO57" i="5"/>
  <c r="BP57" i="5" s="1"/>
  <c r="BO56" i="5"/>
  <c r="BP56" i="5" s="1"/>
  <c r="BG54" i="5"/>
  <c r="BW57" i="5"/>
  <c r="BX57" i="5" s="1"/>
  <c r="BY57" i="5" s="1"/>
  <c r="BQ56" i="5"/>
  <c r="BR55" i="5"/>
  <c r="BS55" i="5" s="1"/>
  <c r="AI58" i="5"/>
  <c r="AK57" i="5"/>
  <c r="AJ57" i="5"/>
  <c r="Q57" i="5"/>
  <c r="S56" i="5"/>
  <c r="R56" i="5"/>
  <c r="AF56" i="5"/>
  <c r="AH55" i="5"/>
  <c r="AG55" i="5"/>
  <c r="W57" i="5"/>
  <c r="X56" i="5"/>
  <c r="Y56" i="5"/>
  <c r="AX54" i="5"/>
  <c r="AY54" i="5" s="1"/>
  <c r="AZ54" i="5" s="1"/>
  <c r="Z57" i="5"/>
  <c r="AA56" i="5"/>
  <c r="AB56" i="5"/>
  <c r="T57" i="5"/>
  <c r="U56" i="5"/>
  <c r="V56" i="5"/>
  <c r="BA54" i="5"/>
  <c r="BD54" i="5"/>
  <c r="AO58" i="5"/>
  <c r="AQ57" i="5"/>
  <c r="AP57" i="5"/>
  <c r="AL58" i="5"/>
  <c r="AN57" i="5"/>
  <c r="AM57" i="5"/>
  <c r="P62" i="6" l="1"/>
  <c r="R61" i="6"/>
  <c r="Q61" i="6"/>
  <c r="E60" i="6"/>
  <c r="F60" i="6" s="1"/>
  <c r="BG55" i="5"/>
  <c r="BH55" i="5" s="1"/>
  <c r="BI55" i="5" s="1"/>
  <c r="BQ57" i="5"/>
  <c r="BR56" i="5"/>
  <c r="BS56" i="5" s="1"/>
  <c r="BO58" i="5"/>
  <c r="BP58" i="5" s="1"/>
  <c r="BA55" i="5"/>
  <c r="BB55" i="5" s="1"/>
  <c r="BC55" i="5" s="1"/>
  <c r="BH54" i="5"/>
  <c r="BI54" i="5" s="1"/>
  <c r="BW58" i="5"/>
  <c r="BX58" i="5" s="1"/>
  <c r="BY58" i="5" s="1"/>
  <c r="BT57" i="5"/>
  <c r="BU56" i="5"/>
  <c r="BV56" i="5" s="1"/>
  <c r="AL59" i="5"/>
  <c r="AN58" i="5"/>
  <c r="AM58" i="5"/>
  <c r="Q58" i="5"/>
  <c r="S57" i="5"/>
  <c r="R57" i="5"/>
  <c r="AF57" i="5"/>
  <c r="AH56" i="5"/>
  <c r="AG56" i="5"/>
  <c r="AO59" i="5"/>
  <c r="AQ58" i="5"/>
  <c r="AP58" i="5"/>
  <c r="Z58" i="5"/>
  <c r="AB57" i="5"/>
  <c r="AA57" i="5"/>
  <c r="BB54" i="5"/>
  <c r="BC54" i="5" s="1"/>
  <c r="W58" i="5"/>
  <c r="X57" i="5"/>
  <c r="Y57" i="5"/>
  <c r="T58" i="5"/>
  <c r="U57" i="5"/>
  <c r="V57" i="5"/>
  <c r="BD55" i="5"/>
  <c r="BD56" i="5" s="1"/>
  <c r="AX55" i="5"/>
  <c r="AX56" i="5" s="1"/>
  <c r="BE54" i="5"/>
  <c r="BF54" i="5" s="1"/>
  <c r="AI59" i="5"/>
  <c r="AJ58" i="5"/>
  <c r="AK58" i="5"/>
  <c r="Q62" i="6" l="1"/>
  <c r="R62" i="6" s="1"/>
  <c r="P63" i="6"/>
  <c r="E61" i="6"/>
  <c r="F61" i="6" s="1"/>
  <c r="G59" i="6"/>
  <c r="G60" i="6"/>
  <c r="BQ58" i="5"/>
  <c r="BR57" i="5"/>
  <c r="BS57" i="5" s="1"/>
  <c r="BW59" i="5"/>
  <c r="BW60" i="5" s="1"/>
  <c r="BT58" i="5"/>
  <c r="BU57" i="5"/>
  <c r="BV57" i="5" s="1"/>
  <c r="BG56" i="5"/>
  <c r="BN59" i="5"/>
  <c r="BN60" i="5" s="1"/>
  <c r="AL60" i="5"/>
  <c r="AN59" i="5"/>
  <c r="AM59" i="5"/>
  <c r="AI60" i="5"/>
  <c r="AJ59" i="5"/>
  <c r="AK59" i="5"/>
  <c r="BE55" i="5"/>
  <c r="BF55" i="5" s="1"/>
  <c r="AO60" i="5"/>
  <c r="AQ59" i="5"/>
  <c r="AP59" i="5"/>
  <c r="W59" i="5"/>
  <c r="X58" i="5"/>
  <c r="Y58" i="5"/>
  <c r="Z59" i="5"/>
  <c r="AA58" i="5"/>
  <c r="AB58" i="5"/>
  <c r="BE56" i="5"/>
  <c r="BF56" i="5" s="1"/>
  <c r="AY56" i="5"/>
  <c r="AZ56" i="5" s="1"/>
  <c r="AY55" i="5"/>
  <c r="AZ55" i="5" s="1"/>
  <c r="AF58" i="5"/>
  <c r="AH57" i="5"/>
  <c r="AG57" i="5"/>
  <c r="T59" i="5"/>
  <c r="V58" i="5"/>
  <c r="U58" i="5"/>
  <c r="Q59" i="5"/>
  <c r="S58" i="5"/>
  <c r="R58" i="5"/>
  <c r="BA56" i="5"/>
  <c r="BB56" i="5" s="1"/>
  <c r="BC56" i="5" s="1"/>
  <c r="Q63" i="6" l="1"/>
  <c r="R63" i="6"/>
  <c r="P64" i="6"/>
  <c r="G61" i="6"/>
  <c r="E62" i="6"/>
  <c r="F62" i="6" s="1"/>
  <c r="BO59" i="5"/>
  <c r="BP59" i="5" s="1"/>
  <c r="BQ59" i="5"/>
  <c r="BR58" i="5"/>
  <c r="BS58" i="5" s="1"/>
  <c r="BT59" i="5"/>
  <c r="BU58" i="5"/>
  <c r="BV58" i="5" s="1"/>
  <c r="BD57" i="5"/>
  <c r="BE57" i="5" s="1"/>
  <c r="BF57" i="5" s="1"/>
  <c r="BW61" i="5"/>
  <c r="BX59" i="5"/>
  <c r="BY59" i="5" s="1"/>
  <c r="BA57" i="5"/>
  <c r="BB57" i="5" s="1"/>
  <c r="BC57" i="5" s="1"/>
  <c r="AX57" i="5"/>
  <c r="AY57" i="5" s="1"/>
  <c r="AZ57" i="5" s="1"/>
  <c r="BN61" i="5"/>
  <c r="BX60" i="5"/>
  <c r="BY60" i="5" s="1"/>
  <c r="BO60" i="5"/>
  <c r="BP60" i="5" s="1"/>
  <c r="BG57" i="5"/>
  <c r="BH56" i="5"/>
  <c r="BI56" i="5" s="1"/>
  <c r="AO61" i="5"/>
  <c r="AQ60" i="5"/>
  <c r="AP60" i="5"/>
  <c r="Z60" i="5"/>
  <c r="AA59" i="5"/>
  <c r="AB59" i="5"/>
  <c r="Q60" i="5"/>
  <c r="S59" i="5"/>
  <c r="R59" i="5"/>
  <c r="AI61" i="5"/>
  <c r="AK60" i="5"/>
  <c r="AJ60" i="5"/>
  <c r="T60" i="5"/>
  <c r="V59" i="5"/>
  <c r="U59" i="5"/>
  <c r="W60" i="5"/>
  <c r="X59" i="5"/>
  <c r="Y59" i="5"/>
  <c r="AF59" i="5"/>
  <c r="AH58" i="5"/>
  <c r="AG58" i="5"/>
  <c r="AL61" i="5"/>
  <c r="AN60" i="5"/>
  <c r="AM60" i="5"/>
  <c r="Q64" i="6" l="1"/>
  <c r="R64" i="6"/>
  <c r="P65" i="6"/>
  <c r="E63" i="6"/>
  <c r="F63" i="6" s="1"/>
  <c r="BG58" i="5"/>
  <c r="BD58" i="5"/>
  <c r="AX58" i="5"/>
  <c r="AY58" i="5" s="1"/>
  <c r="AZ58" i="5" s="1"/>
  <c r="BH58" i="5"/>
  <c r="BI58" i="5" s="1"/>
  <c r="BT60" i="5"/>
  <c r="BU59" i="5"/>
  <c r="BV59" i="5" s="1"/>
  <c r="BQ60" i="5"/>
  <c r="BR59" i="5"/>
  <c r="BS59" i="5" s="1"/>
  <c r="BA58" i="5"/>
  <c r="BB58" i="5" s="1"/>
  <c r="BC58" i="5" s="1"/>
  <c r="BX61" i="5"/>
  <c r="BY61" i="5" s="1"/>
  <c r="BO61" i="5"/>
  <c r="BP61" i="5" s="1"/>
  <c r="BH57" i="5"/>
  <c r="BI57" i="5" s="1"/>
  <c r="Q61" i="5"/>
  <c r="S60" i="5"/>
  <c r="R60" i="5"/>
  <c r="AI62" i="5"/>
  <c r="AK61" i="5"/>
  <c r="AJ61" i="5"/>
  <c r="AF60" i="5"/>
  <c r="AG59" i="5"/>
  <c r="AH59" i="5"/>
  <c r="T61" i="5"/>
  <c r="V60" i="5"/>
  <c r="U60" i="5"/>
  <c r="AL62" i="5"/>
  <c r="AM61" i="5"/>
  <c r="AN61" i="5"/>
  <c r="Z61" i="5"/>
  <c r="AA60" i="5"/>
  <c r="AB60" i="5"/>
  <c r="BG59" i="5"/>
  <c r="BE58" i="5"/>
  <c r="BF58" i="5" s="1"/>
  <c r="W61" i="5"/>
  <c r="Y60" i="5"/>
  <c r="X60" i="5"/>
  <c r="AO62" i="5"/>
  <c r="AP61" i="5"/>
  <c r="AQ61" i="5"/>
  <c r="Q65" i="6" l="1"/>
  <c r="R65" i="6"/>
  <c r="P66" i="6"/>
  <c r="E64" i="6"/>
  <c r="F64" i="6" s="1"/>
  <c r="G63" i="6"/>
  <c r="G62" i="6"/>
  <c r="BQ61" i="5"/>
  <c r="BR60" i="5"/>
  <c r="BS60" i="5" s="1"/>
  <c r="BT61" i="5"/>
  <c r="BU60" i="5"/>
  <c r="BV60" i="5" s="1"/>
  <c r="BN62" i="5"/>
  <c r="BN63" i="5" s="1"/>
  <c r="BH59" i="5"/>
  <c r="BI59" i="5" s="1"/>
  <c r="BW62" i="5"/>
  <c r="BW63" i="5" s="1"/>
  <c r="AI63" i="5"/>
  <c r="AJ62" i="5"/>
  <c r="AK62" i="5"/>
  <c r="AO63" i="5"/>
  <c r="AQ62" i="5"/>
  <c r="AP62" i="5"/>
  <c r="T62" i="5"/>
  <c r="U61" i="5"/>
  <c r="V61" i="5"/>
  <c r="BG60" i="5"/>
  <c r="BD59" i="5"/>
  <c r="Z62" i="5"/>
  <c r="AA61" i="5"/>
  <c r="AB61" i="5"/>
  <c r="W62" i="5"/>
  <c r="Y61" i="5"/>
  <c r="X61" i="5"/>
  <c r="AF61" i="5"/>
  <c r="AH60" i="5"/>
  <c r="AG60" i="5"/>
  <c r="Q62" i="5"/>
  <c r="S61" i="5"/>
  <c r="R61" i="5"/>
  <c r="AL63" i="5"/>
  <c r="AM62" i="5"/>
  <c r="AN62" i="5"/>
  <c r="BA59" i="5"/>
  <c r="AX59" i="5"/>
  <c r="Q66" i="6" l="1"/>
  <c r="R66" i="6" s="1"/>
  <c r="P67" i="6"/>
  <c r="E65" i="6"/>
  <c r="F65" i="6" s="1"/>
  <c r="BD60" i="5"/>
  <c r="AX60" i="5"/>
  <c r="AY60" i="5" s="1"/>
  <c r="AZ60" i="5" s="1"/>
  <c r="BA60" i="5"/>
  <c r="BB60" i="5" s="1"/>
  <c r="BC60" i="5" s="1"/>
  <c r="BO62" i="5"/>
  <c r="BP62" i="5" s="1"/>
  <c r="BQ62" i="5"/>
  <c r="BR61" i="5"/>
  <c r="BS61" i="5" s="1"/>
  <c r="BT62" i="5"/>
  <c r="BU61" i="5"/>
  <c r="BV61" i="5" s="1"/>
  <c r="BX62" i="5"/>
  <c r="BY62" i="5" s="1"/>
  <c r="BH60" i="5"/>
  <c r="BI60" i="5" s="1"/>
  <c r="BX63" i="5"/>
  <c r="BY63" i="5" s="1"/>
  <c r="BO63" i="5"/>
  <c r="BP63" i="5" s="1"/>
  <c r="Q63" i="5"/>
  <c r="S62" i="5"/>
  <c r="R62" i="5"/>
  <c r="T63" i="5"/>
  <c r="U62" i="5"/>
  <c r="V62" i="5"/>
  <c r="AF62" i="5"/>
  <c r="AH61" i="5"/>
  <c r="AG61" i="5"/>
  <c r="AY59" i="5"/>
  <c r="AZ59" i="5" s="1"/>
  <c r="BB59" i="5"/>
  <c r="BC59" i="5" s="1"/>
  <c r="AO64" i="5"/>
  <c r="AQ63" i="5"/>
  <c r="AP63" i="5"/>
  <c r="BE59" i="5"/>
  <c r="BF59" i="5" s="1"/>
  <c r="W63" i="5"/>
  <c r="Y62" i="5"/>
  <c r="X62" i="5"/>
  <c r="BE60" i="5"/>
  <c r="BF60" i="5" s="1"/>
  <c r="Z63" i="5"/>
  <c r="AA62" i="5"/>
  <c r="AB62" i="5"/>
  <c r="AL64" i="5"/>
  <c r="AM63" i="5"/>
  <c r="AN63" i="5"/>
  <c r="AI64" i="5"/>
  <c r="AJ63" i="5"/>
  <c r="AK63" i="5"/>
  <c r="P68" i="6" l="1"/>
  <c r="Q67" i="6"/>
  <c r="R67" i="6" s="1"/>
  <c r="E66" i="6"/>
  <c r="F66" i="6" s="1"/>
  <c r="G65" i="6"/>
  <c r="G64" i="6"/>
  <c r="BT63" i="5"/>
  <c r="BU62" i="5"/>
  <c r="BV62" i="5" s="1"/>
  <c r="BN64" i="5"/>
  <c r="BN65" i="5" s="1"/>
  <c r="BQ63" i="5"/>
  <c r="BR62" i="5"/>
  <c r="BS62" i="5" s="1"/>
  <c r="BW64" i="5"/>
  <c r="BW65" i="5" s="1"/>
  <c r="BG61" i="5"/>
  <c r="AI65" i="5"/>
  <c r="AJ64" i="5"/>
  <c r="AK64" i="5"/>
  <c r="AF63" i="5"/>
  <c r="AH62" i="5"/>
  <c r="AG62" i="5"/>
  <c r="AO65" i="5"/>
  <c r="AP64" i="5"/>
  <c r="AQ64" i="5"/>
  <c r="BD61" i="5"/>
  <c r="BD62" i="5" s="1"/>
  <c r="Z64" i="5"/>
  <c r="AA63" i="5"/>
  <c r="AB63" i="5"/>
  <c r="W64" i="5"/>
  <c r="X63" i="5"/>
  <c r="Y63" i="5"/>
  <c r="Q64" i="5"/>
  <c r="S63" i="5"/>
  <c r="R63" i="5"/>
  <c r="AL65" i="5"/>
  <c r="AN64" i="5"/>
  <c r="AM64" i="5"/>
  <c r="T64" i="5"/>
  <c r="U63" i="5"/>
  <c r="V63" i="5"/>
  <c r="AX61" i="5"/>
  <c r="BA61" i="5"/>
  <c r="P69" i="6" l="1"/>
  <c r="Q68" i="6"/>
  <c r="R68" i="6" s="1"/>
  <c r="E67" i="6"/>
  <c r="F67" i="6" s="1"/>
  <c r="BG62" i="5"/>
  <c r="BH62" i="5" s="1"/>
  <c r="BI62" i="5" s="1"/>
  <c r="BA62" i="5"/>
  <c r="BB62" i="5" s="1"/>
  <c r="BC62" i="5" s="1"/>
  <c r="AX62" i="5"/>
  <c r="AY62" i="5" s="1"/>
  <c r="AZ62" i="5" s="1"/>
  <c r="BO64" i="5"/>
  <c r="BP64" i="5" s="1"/>
  <c r="BQ64" i="5"/>
  <c r="BR63" i="5"/>
  <c r="BS63" i="5" s="1"/>
  <c r="BT64" i="5"/>
  <c r="BU63" i="5"/>
  <c r="BV63" i="5" s="1"/>
  <c r="BW66" i="5"/>
  <c r="BN66" i="5"/>
  <c r="BG63" i="5"/>
  <c r="BX64" i="5"/>
  <c r="BY64" i="5" s="1"/>
  <c r="BH61" i="5"/>
  <c r="BI61" i="5" s="1"/>
  <c r="BX65" i="5"/>
  <c r="BY65" i="5" s="1"/>
  <c r="BO65" i="5"/>
  <c r="BP65" i="5" s="1"/>
  <c r="AL66" i="5"/>
  <c r="AN65" i="5"/>
  <c r="AM65" i="5"/>
  <c r="AO66" i="5"/>
  <c r="AQ65" i="5"/>
  <c r="AP65" i="5"/>
  <c r="T65" i="5"/>
  <c r="U64" i="5"/>
  <c r="V64" i="5"/>
  <c r="Q65" i="5"/>
  <c r="S64" i="5"/>
  <c r="R64" i="5"/>
  <c r="BB61" i="5"/>
  <c r="BC61" i="5" s="1"/>
  <c r="BE61" i="5"/>
  <c r="BF61" i="5" s="1"/>
  <c r="W65" i="5"/>
  <c r="X64" i="5"/>
  <c r="Y64" i="5"/>
  <c r="BE62" i="5"/>
  <c r="BF62" i="5" s="1"/>
  <c r="BA63" i="5"/>
  <c r="Z65" i="5"/>
  <c r="AA64" i="5"/>
  <c r="AB64" i="5"/>
  <c r="AY61" i="5"/>
  <c r="AZ61" i="5" s="1"/>
  <c r="AF64" i="5"/>
  <c r="AG63" i="5"/>
  <c r="AH63" i="5"/>
  <c r="AI66" i="5"/>
  <c r="AK65" i="5"/>
  <c r="AJ65" i="5"/>
  <c r="Q69" i="6" l="1"/>
  <c r="R69" i="6" s="1"/>
  <c r="P70" i="6"/>
  <c r="E68" i="6"/>
  <c r="F68" i="6" s="1"/>
  <c r="G67" i="6"/>
  <c r="G66" i="6"/>
  <c r="BT65" i="5"/>
  <c r="BU64" i="5"/>
  <c r="BV64" i="5" s="1"/>
  <c r="BD63" i="5"/>
  <c r="BE63" i="5" s="1"/>
  <c r="BF63" i="5" s="1"/>
  <c r="BH63" i="5"/>
  <c r="BI63" i="5" s="1"/>
  <c r="BQ65" i="5"/>
  <c r="BR64" i="5"/>
  <c r="BS64" i="5" s="1"/>
  <c r="AX63" i="5"/>
  <c r="AY63" i="5" s="1"/>
  <c r="AZ63" i="5" s="1"/>
  <c r="BX66" i="5"/>
  <c r="BY66" i="5" s="1"/>
  <c r="BO66" i="5"/>
  <c r="BP66" i="5" s="1"/>
  <c r="T66" i="5"/>
  <c r="U65" i="5"/>
  <c r="V65" i="5"/>
  <c r="Q66" i="5"/>
  <c r="S65" i="5"/>
  <c r="R65" i="5"/>
  <c r="AI67" i="5"/>
  <c r="AJ66" i="5"/>
  <c r="AK66" i="5"/>
  <c r="AF65" i="5"/>
  <c r="AH64" i="5"/>
  <c r="AG64" i="5"/>
  <c r="BB63" i="5"/>
  <c r="BC63" i="5" s="1"/>
  <c r="AO67" i="5"/>
  <c r="AP66" i="5"/>
  <c r="AQ66" i="5"/>
  <c r="Z66" i="5"/>
  <c r="AB65" i="5"/>
  <c r="AA65" i="5"/>
  <c r="W66" i="5"/>
  <c r="X65" i="5"/>
  <c r="Y65" i="5"/>
  <c r="AL67" i="5"/>
  <c r="AN66" i="5"/>
  <c r="AM66" i="5"/>
  <c r="Q70" i="6" l="1"/>
  <c r="R70" i="6" s="1"/>
  <c r="P71" i="6"/>
  <c r="E69" i="6"/>
  <c r="F69" i="6" s="1"/>
  <c r="BW67" i="5"/>
  <c r="BQ66" i="5"/>
  <c r="BR65" i="5"/>
  <c r="BS65" i="5" s="1"/>
  <c r="AX64" i="5"/>
  <c r="AY64" i="5" s="1"/>
  <c r="AZ64" i="5" s="1"/>
  <c r="BG64" i="5"/>
  <c r="BT66" i="5"/>
  <c r="BU65" i="5"/>
  <c r="BV65" i="5" s="1"/>
  <c r="BN67" i="5"/>
  <c r="BN68" i="5" s="1"/>
  <c r="Q67" i="5"/>
  <c r="S66" i="5"/>
  <c r="R66" i="5"/>
  <c r="BA64" i="5"/>
  <c r="BB64" i="5" s="1"/>
  <c r="BC64" i="5" s="1"/>
  <c r="Z67" i="5"/>
  <c r="AA66" i="5"/>
  <c r="AB66" i="5"/>
  <c r="AF66" i="5"/>
  <c r="AH65" i="5"/>
  <c r="AG65" i="5"/>
  <c r="W67" i="5"/>
  <c r="X66" i="5"/>
  <c r="Y66" i="5"/>
  <c r="AI68" i="5"/>
  <c r="AJ67" i="5"/>
  <c r="AK67" i="5"/>
  <c r="T67" i="5"/>
  <c r="V66" i="5"/>
  <c r="U66" i="5"/>
  <c r="AL68" i="5"/>
  <c r="AN67" i="5"/>
  <c r="AM67" i="5"/>
  <c r="AO68" i="5"/>
  <c r="AQ67" i="5"/>
  <c r="AP67" i="5"/>
  <c r="BD64" i="5"/>
  <c r="P72" i="6" l="1"/>
  <c r="Q71" i="6"/>
  <c r="R71" i="6" s="1"/>
  <c r="G68" i="6"/>
  <c r="E70" i="6"/>
  <c r="F70" i="6" s="1"/>
  <c r="BW68" i="5"/>
  <c r="BO67" i="5"/>
  <c r="BP67" i="5" s="1"/>
  <c r="BD65" i="5"/>
  <c r="BE65" i="5" s="1"/>
  <c r="BF65" i="5" s="1"/>
  <c r="BG65" i="5"/>
  <c r="BH65" i="5" s="1"/>
  <c r="BI65" i="5" s="1"/>
  <c r="BH64" i="5"/>
  <c r="BI64" i="5" s="1"/>
  <c r="BQ67" i="5"/>
  <c r="BR66" i="5"/>
  <c r="BS66" i="5" s="1"/>
  <c r="BX67" i="5"/>
  <c r="BY67" i="5" s="1"/>
  <c r="BT67" i="5"/>
  <c r="BU66" i="5"/>
  <c r="BV66" i="5" s="1"/>
  <c r="BN69" i="5"/>
  <c r="BX68" i="5"/>
  <c r="BY68" i="5" s="1"/>
  <c r="BO68" i="5"/>
  <c r="BP68" i="5" s="1"/>
  <c r="Z68" i="5"/>
  <c r="AA67" i="5"/>
  <c r="AB67" i="5"/>
  <c r="BE64" i="5"/>
  <c r="BF64" i="5" s="1"/>
  <c r="AI69" i="5"/>
  <c r="AK68" i="5"/>
  <c r="AJ68" i="5"/>
  <c r="BA65" i="5"/>
  <c r="BB65" i="5" s="1"/>
  <c r="BC65" i="5" s="1"/>
  <c r="T68" i="5"/>
  <c r="V67" i="5"/>
  <c r="U67" i="5"/>
  <c r="Q68" i="5"/>
  <c r="S67" i="5"/>
  <c r="R67" i="5"/>
  <c r="AO69" i="5"/>
  <c r="AQ68" i="5"/>
  <c r="AP68" i="5"/>
  <c r="W68" i="5"/>
  <c r="X67" i="5"/>
  <c r="Y67" i="5"/>
  <c r="AL69" i="5"/>
  <c r="AM68" i="5"/>
  <c r="AN68" i="5"/>
  <c r="AF67" i="5"/>
  <c r="AH66" i="5"/>
  <c r="AG66" i="5"/>
  <c r="AX65" i="5"/>
  <c r="Q72" i="6" l="1"/>
  <c r="R72" i="6"/>
  <c r="P73" i="6"/>
  <c r="G69" i="6"/>
  <c r="G70" i="6"/>
  <c r="E71" i="6"/>
  <c r="F71" i="6" s="1"/>
  <c r="BG66" i="5"/>
  <c r="BO69" i="5"/>
  <c r="BP69" i="5" s="1"/>
  <c r="BH66" i="5"/>
  <c r="BI66" i="5" s="1"/>
  <c r="BQ68" i="5"/>
  <c r="BR67" i="5"/>
  <c r="BS67" i="5" s="1"/>
  <c r="BT68" i="5"/>
  <c r="BU67" i="5"/>
  <c r="BV67" i="5" s="1"/>
  <c r="BW69" i="5"/>
  <c r="AX66" i="5"/>
  <c r="AY66" i="5" s="1"/>
  <c r="AZ66" i="5" s="1"/>
  <c r="BG67" i="5"/>
  <c r="W69" i="5"/>
  <c r="Y68" i="5"/>
  <c r="X68" i="5"/>
  <c r="AF68" i="5"/>
  <c r="AG67" i="5"/>
  <c r="AH67" i="5"/>
  <c r="AO70" i="5"/>
  <c r="AP69" i="5"/>
  <c r="AQ69" i="5"/>
  <c r="AI70" i="5"/>
  <c r="AK69" i="5"/>
  <c r="AJ69" i="5"/>
  <c r="Z69" i="5"/>
  <c r="AA68" i="5"/>
  <c r="AB68" i="5"/>
  <c r="T69" i="5"/>
  <c r="V68" i="5"/>
  <c r="U68" i="5"/>
  <c r="BA66" i="5"/>
  <c r="AL70" i="5"/>
  <c r="AN69" i="5"/>
  <c r="AM69" i="5"/>
  <c r="Q69" i="5"/>
  <c r="S68" i="5"/>
  <c r="R68" i="5"/>
  <c r="AY65" i="5"/>
  <c r="AZ65" i="5" s="1"/>
  <c r="BD66" i="5"/>
  <c r="Q73" i="6" l="1"/>
  <c r="R73" i="6" s="1"/>
  <c r="P74" i="6"/>
  <c r="E72" i="6"/>
  <c r="F72" i="6" s="1"/>
  <c r="BW70" i="5"/>
  <c r="BX69" i="5"/>
  <c r="BY69" i="5" s="1"/>
  <c r="BD67" i="5"/>
  <c r="BA67" i="5"/>
  <c r="BB67" i="5" s="1"/>
  <c r="BC67" i="5" s="1"/>
  <c r="AX67" i="5"/>
  <c r="AY67" i="5" s="1"/>
  <c r="AZ67" i="5" s="1"/>
  <c r="BT69" i="5"/>
  <c r="BU68" i="5"/>
  <c r="BV68" i="5" s="1"/>
  <c r="BQ69" i="5"/>
  <c r="BR68" i="5"/>
  <c r="BS68" i="5" s="1"/>
  <c r="BW71" i="5"/>
  <c r="BX70" i="5"/>
  <c r="BY70" i="5" s="1"/>
  <c r="BH67" i="5"/>
  <c r="BI67" i="5" s="1"/>
  <c r="BN70" i="5"/>
  <c r="BO70" i="5" s="1"/>
  <c r="BP70" i="5" s="1"/>
  <c r="AI71" i="5"/>
  <c r="AK70" i="5"/>
  <c r="AJ70" i="5"/>
  <c r="W70" i="5"/>
  <c r="Y69" i="5"/>
  <c r="X69" i="5"/>
  <c r="T70" i="5"/>
  <c r="U69" i="5"/>
  <c r="V69" i="5"/>
  <c r="Q70" i="5"/>
  <c r="S69" i="5"/>
  <c r="R69" i="5"/>
  <c r="BB66" i="5"/>
  <c r="BC66" i="5" s="1"/>
  <c r="Z70" i="5"/>
  <c r="AA69" i="5"/>
  <c r="AB69" i="5"/>
  <c r="BE66" i="5"/>
  <c r="BF66" i="5" s="1"/>
  <c r="AO71" i="5"/>
  <c r="AQ70" i="5"/>
  <c r="AP70" i="5"/>
  <c r="AL71" i="5"/>
  <c r="AM70" i="5"/>
  <c r="AN70" i="5"/>
  <c r="AF69" i="5"/>
  <c r="AH68" i="5"/>
  <c r="AG68" i="5"/>
  <c r="BE67" i="5"/>
  <c r="BF67" i="5" s="1"/>
  <c r="R74" i="6" l="1"/>
  <c r="P75" i="6"/>
  <c r="Q74" i="6"/>
  <c r="G71" i="6"/>
  <c r="E73" i="6"/>
  <c r="F73" i="6" s="1"/>
  <c r="BQ70" i="5"/>
  <c r="BR69" i="5"/>
  <c r="BS69" i="5" s="1"/>
  <c r="BX71" i="5"/>
  <c r="BY71" i="5" s="1"/>
  <c r="BN71" i="5"/>
  <c r="BN72" i="5" s="1"/>
  <c r="BT70" i="5"/>
  <c r="BU69" i="5"/>
  <c r="BV69" i="5" s="1"/>
  <c r="BG68" i="5"/>
  <c r="AL72" i="5"/>
  <c r="AN71" i="5"/>
  <c r="AM71" i="5"/>
  <c r="AI72" i="5"/>
  <c r="AJ71" i="5"/>
  <c r="AK71" i="5"/>
  <c r="AX68" i="5"/>
  <c r="BD68" i="5"/>
  <c r="Z71" i="5"/>
  <c r="AA70" i="5"/>
  <c r="AB70" i="5"/>
  <c r="W71" i="5"/>
  <c r="Y70" i="5"/>
  <c r="X70" i="5"/>
  <c r="AO72" i="5"/>
  <c r="AQ71" i="5"/>
  <c r="AP71" i="5"/>
  <c r="Q71" i="5"/>
  <c r="S70" i="5"/>
  <c r="R70" i="5"/>
  <c r="AF70" i="5"/>
  <c r="AH69" i="5"/>
  <c r="AG69" i="5"/>
  <c r="T71" i="5"/>
  <c r="U70" i="5"/>
  <c r="V70" i="5"/>
  <c r="BA68" i="5"/>
  <c r="P76" i="6" l="1"/>
  <c r="Q75" i="6"/>
  <c r="R75" i="6"/>
  <c r="E74" i="6"/>
  <c r="F74" i="6" s="1"/>
  <c r="G72" i="6"/>
  <c r="BD69" i="5"/>
  <c r="AX69" i="5"/>
  <c r="AY69" i="5" s="1"/>
  <c r="AZ69" i="5" s="1"/>
  <c r="BA69" i="5"/>
  <c r="BB69" i="5" s="1"/>
  <c r="BC69" i="5" s="1"/>
  <c r="BT71" i="5"/>
  <c r="BU70" i="5"/>
  <c r="BV70" i="5" s="1"/>
  <c r="BO71" i="5"/>
  <c r="BP71" i="5" s="1"/>
  <c r="BO72" i="5"/>
  <c r="BP72" i="5" s="1"/>
  <c r="BX72" i="5"/>
  <c r="BY72" i="5" s="1"/>
  <c r="BN73" i="5"/>
  <c r="BQ71" i="5"/>
  <c r="BR70" i="5"/>
  <c r="BS70" i="5" s="1"/>
  <c r="BG69" i="5"/>
  <c r="BH69" i="5" s="1"/>
  <c r="BI69" i="5" s="1"/>
  <c r="BH68" i="5"/>
  <c r="BI68" i="5" s="1"/>
  <c r="BW72" i="5"/>
  <c r="W72" i="5"/>
  <c r="X71" i="5"/>
  <c r="Y71" i="5"/>
  <c r="Q72" i="5"/>
  <c r="S71" i="5"/>
  <c r="R71" i="5"/>
  <c r="AL73" i="5"/>
  <c r="AM72" i="5"/>
  <c r="AN72" i="5"/>
  <c r="AO73" i="5"/>
  <c r="AQ72" i="5"/>
  <c r="AP72" i="5"/>
  <c r="BB68" i="5"/>
  <c r="BC68" i="5" s="1"/>
  <c r="BE68" i="5"/>
  <c r="BF68" i="5" s="1"/>
  <c r="AI73" i="5"/>
  <c r="AJ72" i="5"/>
  <c r="AK72" i="5"/>
  <c r="Z72" i="5"/>
  <c r="AA71" i="5"/>
  <c r="AB71" i="5"/>
  <c r="T72" i="5"/>
  <c r="U71" i="5"/>
  <c r="V71" i="5"/>
  <c r="AY68" i="5"/>
  <c r="AZ68" i="5" s="1"/>
  <c r="AF71" i="5"/>
  <c r="AH70" i="5"/>
  <c r="AG70" i="5"/>
  <c r="BE69" i="5"/>
  <c r="BF69" i="5" s="1"/>
  <c r="Q76" i="6" l="1"/>
  <c r="R76" i="6" s="1"/>
  <c r="P77" i="6"/>
  <c r="G73" i="6"/>
  <c r="E75" i="6"/>
  <c r="F75" i="6" s="1"/>
  <c r="BW73" i="5"/>
  <c r="BO73" i="5"/>
  <c r="BP73" i="5" s="1"/>
  <c r="BX73" i="5"/>
  <c r="BY73" i="5" s="1"/>
  <c r="BA70" i="5"/>
  <c r="BB70" i="5" s="1"/>
  <c r="BC70" i="5" s="1"/>
  <c r="BG70" i="5"/>
  <c r="BG71" i="5" s="1"/>
  <c r="BQ72" i="5"/>
  <c r="BR71" i="5"/>
  <c r="BS71" i="5" s="1"/>
  <c r="BT72" i="5"/>
  <c r="BU71" i="5"/>
  <c r="BV71" i="5" s="1"/>
  <c r="AF72" i="5"/>
  <c r="AH71" i="5"/>
  <c r="AG71" i="5"/>
  <c r="T73" i="5"/>
  <c r="U72" i="5"/>
  <c r="V72" i="5"/>
  <c r="AO74" i="5"/>
  <c r="AQ73" i="5"/>
  <c r="AP73" i="5"/>
  <c r="BD70" i="5"/>
  <c r="AI74" i="5"/>
  <c r="AK73" i="5"/>
  <c r="AJ73" i="5"/>
  <c r="AX70" i="5"/>
  <c r="AY70" i="5" s="1"/>
  <c r="AZ70" i="5" s="1"/>
  <c r="Z73" i="5"/>
  <c r="AA72" i="5"/>
  <c r="AB72" i="5"/>
  <c r="Q73" i="5"/>
  <c r="S72" i="5"/>
  <c r="R72" i="5"/>
  <c r="AL74" i="5"/>
  <c r="AN73" i="5"/>
  <c r="AM73" i="5"/>
  <c r="W73" i="5"/>
  <c r="X72" i="5"/>
  <c r="Y72" i="5"/>
  <c r="P78" i="6" l="1"/>
  <c r="Q77" i="6"/>
  <c r="R77" i="6" s="1"/>
  <c r="E76" i="6"/>
  <c r="F76" i="6" s="1"/>
  <c r="G75" i="6"/>
  <c r="G74" i="6"/>
  <c r="BH71" i="5"/>
  <c r="BI71" i="5" s="1"/>
  <c r="BD71" i="5"/>
  <c r="BQ73" i="5"/>
  <c r="BR72" i="5"/>
  <c r="BS72" i="5" s="1"/>
  <c r="BH70" i="5"/>
  <c r="BI70" i="5" s="1"/>
  <c r="BT73" i="5"/>
  <c r="BU72" i="5"/>
  <c r="BV72" i="5" s="1"/>
  <c r="BN74" i="5"/>
  <c r="BO74" i="5" s="1"/>
  <c r="BP74" i="5" s="1"/>
  <c r="BW74" i="5"/>
  <c r="BX74" i="5" s="1"/>
  <c r="BY74" i="5" s="1"/>
  <c r="AI75" i="5"/>
  <c r="AJ74" i="5"/>
  <c r="AK74" i="5"/>
  <c r="Q74" i="5"/>
  <c r="S73" i="5"/>
  <c r="R73" i="5"/>
  <c r="W74" i="5"/>
  <c r="X73" i="5"/>
  <c r="Y73" i="5"/>
  <c r="AO75" i="5"/>
  <c r="AQ74" i="5"/>
  <c r="AP74" i="5"/>
  <c r="AL75" i="5"/>
  <c r="AN74" i="5"/>
  <c r="AM74" i="5"/>
  <c r="AF73" i="5"/>
  <c r="AH72" i="5"/>
  <c r="AG72" i="5"/>
  <c r="BE70" i="5"/>
  <c r="BF70" i="5" s="1"/>
  <c r="BE71" i="5"/>
  <c r="BF71" i="5" s="1"/>
  <c r="Z74" i="5"/>
  <c r="AB73" i="5"/>
  <c r="AA73" i="5"/>
  <c r="AX71" i="5"/>
  <c r="AY71" i="5" s="1"/>
  <c r="AZ71" i="5" s="1"/>
  <c r="T74" i="5"/>
  <c r="U73" i="5"/>
  <c r="V73" i="5"/>
  <c r="BA71" i="5"/>
  <c r="Q78" i="6" l="1"/>
  <c r="R78" i="6" s="1"/>
  <c r="P79" i="6"/>
  <c r="E77" i="6"/>
  <c r="F77" i="6" s="1"/>
  <c r="G76" i="6"/>
  <c r="BQ74" i="5"/>
  <c r="BR73" i="5"/>
  <c r="BS73" i="5" s="1"/>
  <c r="BW75" i="5"/>
  <c r="BW76" i="5" s="1"/>
  <c r="BN75" i="5"/>
  <c r="BN76" i="5" s="1"/>
  <c r="BA72" i="5"/>
  <c r="BB72" i="5" s="1"/>
  <c r="BC72" i="5" s="1"/>
  <c r="BT74" i="5"/>
  <c r="BU73" i="5"/>
  <c r="BV73" i="5" s="1"/>
  <c r="BG72" i="5"/>
  <c r="BH72" i="5" s="1"/>
  <c r="BI72" i="5" s="1"/>
  <c r="BB71" i="5"/>
  <c r="BC71" i="5" s="1"/>
  <c r="W75" i="5"/>
  <c r="X74" i="5"/>
  <c r="Y74" i="5"/>
  <c r="AX72" i="5"/>
  <c r="Q75" i="5"/>
  <c r="S74" i="5"/>
  <c r="R74" i="5"/>
  <c r="BD72" i="5"/>
  <c r="BE72" i="5" s="1"/>
  <c r="BF72" i="5" s="1"/>
  <c r="AO76" i="5"/>
  <c r="AQ75" i="5"/>
  <c r="AP75" i="5"/>
  <c r="AF74" i="5"/>
  <c r="AH73" i="5"/>
  <c r="AG73" i="5"/>
  <c r="T75" i="5"/>
  <c r="V74" i="5"/>
  <c r="U74" i="5"/>
  <c r="AL76" i="5"/>
  <c r="AN75" i="5"/>
  <c r="AM75" i="5"/>
  <c r="Z75" i="5"/>
  <c r="AA74" i="5"/>
  <c r="AB74" i="5"/>
  <c r="AI76" i="5"/>
  <c r="AJ75" i="5"/>
  <c r="AK75" i="5"/>
  <c r="Q79" i="6" l="1"/>
  <c r="R79" i="6" s="1"/>
  <c r="P80" i="6"/>
  <c r="E78" i="6"/>
  <c r="F78" i="6" s="1"/>
  <c r="BQ75" i="5"/>
  <c r="BR74" i="5"/>
  <c r="BS74" i="5" s="1"/>
  <c r="BD73" i="5"/>
  <c r="BE73" i="5" s="1"/>
  <c r="BF73" i="5" s="1"/>
  <c r="BO75" i="5"/>
  <c r="BP75" i="5" s="1"/>
  <c r="BG73" i="5"/>
  <c r="BG74" i="5" s="1"/>
  <c r="BX75" i="5"/>
  <c r="BY75" i="5" s="1"/>
  <c r="BT75" i="5"/>
  <c r="BU74" i="5"/>
  <c r="BV74" i="5" s="1"/>
  <c r="BW77" i="5"/>
  <c r="BX76" i="5"/>
  <c r="BY76" i="5" s="1"/>
  <c r="BO76" i="5"/>
  <c r="BP76" i="5" s="1"/>
  <c r="AI77" i="5"/>
  <c r="AK76" i="5"/>
  <c r="AJ76" i="5"/>
  <c r="Q76" i="5"/>
  <c r="S75" i="5"/>
  <c r="R75" i="5"/>
  <c r="AL77" i="5"/>
  <c r="AM76" i="5"/>
  <c r="AN76" i="5"/>
  <c r="AO77" i="5"/>
  <c r="AP76" i="5"/>
  <c r="AQ76" i="5"/>
  <c r="T76" i="5"/>
  <c r="V75" i="5"/>
  <c r="U75" i="5"/>
  <c r="AF75" i="5"/>
  <c r="AH74" i="5"/>
  <c r="AG74" i="5"/>
  <c r="AX73" i="5"/>
  <c r="AY73" i="5" s="1"/>
  <c r="AZ73" i="5" s="1"/>
  <c r="BA73" i="5"/>
  <c r="Z76" i="5"/>
  <c r="AA75" i="5"/>
  <c r="AB75" i="5"/>
  <c r="W76" i="5"/>
  <c r="X75" i="5"/>
  <c r="Y75" i="5"/>
  <c r="AY72" i="5"/>
  <c r="AZ72" i="5" s="1"/>
  <c r="R80" i="6" l="1"/>
  <c r="P81" i="6"/>
  <c r="Q80" i="6"/>
  <c r="G77" i="6"/>
  <c r="E79" i="6"/>
  <c r="F79" i="6" s="1"/>
  <c r="BA74" i="5"/>
  <c r="AX74" i="5"/>
  <c r="AY74" i="5" s="1"/>
  <c r="AZ74" i="5" s="1"/>
  <c r="BH73" i="5"/>
  <c r="BI73" i="5" s="1"/>
  <c r="BT76" i="5"/>
  <c r="BU75" i="5"/>
  <c r="BV75" i="5" s="1"/>
  <c r="BH74" i="5"/>
  <c r="BI74" i="5" s="1"/>
  <c r="BQ76" i="5"/>
  <c r="BR75" i="5"/>
  <c r="BS75" i="5" s="1"/>
  <c r="BX77" i="5"/>
  <c r="BY77" i="5" s="1"/>
  <c r="BN77" i="5"/>
  <c r="BB73" i="5"/>
  <c r="BC73" i="5" s="1"/>
  <c r="W77" i="5"/>
  <c r="Y76" i="5"/>
  <c r="X76" i="5"/>
  <c r="AF76" i="5"/>
  <c r="AG75" i="5"/>
  <c r="AH75" i="5"/>
  <c r="AO78" i="5"/>
  <c r="AP77" i="5"/>
  <c r="AQ77" i="5"/>
  <c r="AL78" i="5"/>
  <c r="AN77" i="5"/>
  <c r="AM77" i="5"/>
  <c r="BB74" i="5"/>
  <c r="BC74" i="5" s="1"/>
  <c r="Q77" i="5"/>
  <c r="S76" i="5"/>
  <c r="R76" i="5"/>
  <c r="Z77" i="5"/>
  <c r="AA76" i="5"/>
  <c r="AB76" i="5"/>
  <c r="BD74" i="5"/>
  <c r="T77" i="5"/>
  <c r="V76" i="5"/>
  <c r="U76" i="5"/>
  <c r="AI78" i="5"/>
  <c r="AJ77" i="5"/>
  <c r="AK77" i="5"/>
  <c r="Q81" i="6" l="1"/>
  <c r="R81" i="6"/>
  <c r="P82" i="6"/>
  <c r="G78" i="6"/>
  <c r="E80" i="6"/>
  <c r="F80" i="6" s="1"/>
  <c r="G79" i="6"/>
  <c r="BT77" i="5"/>
  <c r="BU76" i="5"/>
  <c r="BV76" i="5" s="1"/>
  <c r="BQ77" i="5"/>
  <c r="BR76" i="5"/>
  <c r="BS76" i="5" s="1"/>
  <c r="BN78" i="5"/>
  <c r="BN79" i="5" s="1"/>
  <c r="BO77" i="5"/>
  <c r="BP77" i="5" s="1"/>
  <c r="BW78" i="5"/>
  <c r="BW79" i="5" s="1"/>
  <c r="BG75" i="5"/>
  <c r="BH75" i="5" s="1"/>
  <c r="BI75" i="5" s="1"/>
  <c r="AF77" i="5"/>
  <c r="AH76" i="5"/>
  <c r="AG76" i="5"/>
  <c r="T78" i="5"/>
  <c r="U77" i="5"/>
  <c r="V77" i="5"/>
  <c r="BD75" i="5"/>
  <c r="BE75" i="5" s="1"/>
  <c r="BF75" i="5" s="1"/>
  <c r="AO79" i="5"/>
  <c r="AQ78" i="5"/>
  <c r="AP78" i="5"/>
  <c r="Z78" i="5"/>
  <c r="AA77" i="5"/>
  <c r="AB77" i="5"/>
  <c r="AI79" i="5"/>
  <c r="AJ78" i="5"/>
  <c r="AK78" i="5"/>
  <c r="AL79" i="5"/>
  <c r="AM78" i="5"/>
  <c r="AN78" i="5"/>
  <c r="Q78" i="5"/>
  <c r="S77" i="5"/>
  <c r="R77" i="5"/>
  <c r="W78" i="5"/>
  <c r="Y77" i="5"/>
  <c r="X77" i="5"/>
  <c r="AX75" i="5"/>
  <c r="AX76" i="5" s="1"/>
  <c r="BE74" i="5"/>
  <c r="BF74" i="5" s="1"/>
  <c r="BA75" i="5"/>
  <c r="Q82" i="6" l="1"/>
  <c r="R82" i="6" s="1"/>
  <c r="P83" i="6"/>
  <c r="E81" i="6"/>
  <c r="F81" i="6" s="1"/>
  <c r="G80" i="6"/>
  <c r="BX78" i="5"/>
  <c r="BY78" i="5" s="1"/>
  <c r="BT78" i="5"/>
  <c r="BU77" i="5"/>
  <c r="BV77" i="5" s="1"/>
  <c r="AY75" i="5"/>
  <c r="AZ75" i="5" s="1"/>
  <c r="BQ78" i="5"/>
  <c r="BR77" i="5"/>
  <c r="BS77" i="5" s="1"/>
  <c r="BO78" i="5"/>
  <c r="BP78" i="5" s="1"/>
  <c r="BG76" i="5"/>
  <c r="BG77" i="5" s="1"/>
  <c r="BA76" i="5"/>
  <c r="BB76" i="5" s="1"/>
  <c r="BC76" i="5" s="1"/>
  <c r="BN80" i="5"/>
  <c r="BX79" i="5"/>
  <c r="BY79" i="5" s="1"/>
  <c r="BO79" i="5"/>
  <c r="BP79" i="5" s="1"/>
  <c r="T79" i="5"/>
  <c r="U78" i="5"/>
  <c r="V78" i="5"/>
  <c r="Q79" i="5"/>
  <c r="S78" i="5"/>
  <c r="R78" i="5"/>
  <c r="Z79" i="5"/>
  <c r="AA78" i="5"/>
  <c r="AB78" i="5"/>
  <c r="BB75" i="5"/>
  <c r="BC75" i="5" s="1"/>
  <c r="AL80" i="5"/>
  <c r="AM79" i="5"/>
  <c r="AN79" i="5"/>
  <c r="AO80" i="5"/>
  <c r="AQ79" i="5"/>
  <c r="AP79" i="5"/>
  <c r="BD76" i="5"/>
  <c r="BE76" i="5" s="1"/>
  <c r="BF76" i="5" s="1"/>
  <c r="AI80" i="5"/>
  <c r="AJ79" i="5"/>
  <c r="AK79" i="5"/>
  <c r="AY76" i="5"/>
  <c r="AZ76" i="5" s="1"/>
  <c r="W79" i="5"/>
  <c r="Y78" i="5"/>
  <c r="X78" i="5"/>
  <c r="AF78" i="5"/>
  <c r="AG77" i="5"/>
  <c r="AH77" i="5"/>
  <c r="P84" i="6" l="1"/>
  <c r="Q83" i="6"/>
  <c r="R83" i="6" s="1"/>
  <c r="E82" i="6"/>
  <c r="F82" i="6" s="1"/>
  <c r="G81" i="6"/>
  <c r="BW80" i="5"/>
  <c r="AX77" i="5"/>
  <c r="AY77" i="5" s="1"/>
  <c r="AZ77" i="5" s="1"/>
  <c r="BH77" i="5"/>
  <c r="BI77" i="5" s="1"/>
  <c r="BT79" i="5"/>
  <c r="BU78" i="5"/>
  <c r="BV78" i="5" s="1"/>
  <c r="BQ79" i="5"/>
  <c r="BR78" i="5"/>
  <c r="BS78" i="5" s="1"/>
  <c r="BW81" i="5"/>
  <c r="BX80" i="5"/>
  <c r="BY80" i="5" s="1"/>
  <c r="BO80" i="5"/>
  <c r="BP80" i="5" s="1"/>
  <c r="BH76" i="5"/>
  <c r="BI76" i="5" s="1"/>
  <c r="AF79" i="5"/>
  <c r="AG78" i="5"/>
  <c r="AH78" i="5"/>
  <c r="Q80" i="5"/>
  <c r="S79" i="5"/>
  <c r="R79" i="5"/>
  <c r="BA77" i="5"/>
  <c r="AI81" i="5"/>
  <c r="AJ80" i="5"/>
  <c r="AK80" i="5"/>
  <c r="BD77" i="5"/>
  <c r="Z80" i="5"/>
  <c r="AA79" i="5"/>
  <c r="AB79" i="5"/>
  <c r="AO81" i="5"/>
  <c r="AQ80" i="5"/>
  <c r="AP80" i="5"/>
  <c r="AL81" i="5"/>
  <c r="AM80" i="5"/>
  <c r="AN80" i="5"/>
  <c r="W80" i="5"/>
  <c r="X79" i="5"/>
  <c r="Y79" i="5"/>
  <c r="T80" i="5"/>
  <c r="U79" i="5"/>
  <c r="V79" i="5"/>
  <c r="Q84" i="6" l="1"/>
  <c r="R84" i="6"/>
  <c r="P85" i="6"/>
  <c r="E83" i="6"/>
  <c r="F83" i="6" s="1"/>
  <c r="BD78" i="5"/>
  <c r="BE78" i="5" s="1"/>
  <c r="BF78" i="5" s="1"/>
  <c r="BQ80" i="5"/>
  <c r="BR79" i="5"/>
  <c r="BS79" i="5" s="1"/>
  <c r="BT80" i="5"/>
  <c r="BU79" i="5"/>
  <c r="BV79" i="5" s="1"/>
  <c r="BX81" i="5"/>
  <c r="BY81" i="5" s="1"/>
  <c r="BA78" i="5"/>
  <c r="BB78" i="5" s="1"/>
  <c r="BC78" i="5" s="1"/>
  <c r="BN81" i="5"/>
  <c r="BO81" i="5" s="1"/>
  <c r="BP81" i="5" s="1"/>
  <c r="BG78" i="5"/>
  <c r="BH78" i="5" s="1"/>
  <c r="BI78" i="5" s="1"/>
  <c r="AL82" i="5"/>
  <c r="AN81" i="5"/>
  <c r="AM81" i="5"/>
  <c r="AF80" i="5"/>
  <c r="AH79" i="5"/>
  <c r="AG79" i="5"/>
  <c r="AI82" i="5"/>
  <c r="AK81" i="5"/>
  <c r="AJ81" i="5"/>
  <c r="W81" i="5"/>
  <c r="X80" i="5"/>
  <c r="Y80" i="5"/>
  <c r="T81" i="5"/>
  <c r="U80" i="5"/>
  <c r="V80" i="5"/>
  <c r="AO82" i="5"/>
  <c r="AP81" i="5"/>
  <c r="AQ81" i="5"/>
  <c r="BB77" i="5"/>
  <c r="BC77" i="5" s="1"/>
  <c r="BE77" i="5"/>
  <c r="BF77" i="5" s="1"/>
  <c r="Z81" i="5"/>
  <c r="AA80" i="5"/>
  <c r="AB80" i="5"/>
  <c r="Q81" i="5"/>
  <c r="S80" i="5"/>
  <c r="R80" i="5"/>
  <c r="AX78" i="5"/>
  <c r="AY78" i="5" s="1"/>
  <c r="AZ78" i="5" s="1"/>
  <c r="Q85" i="6" l="1"/>
  <c r="R85" i="6" s="1"/>
  <c r="P86" i="6"/>
  <c r="E84" i="6"/>
  <c r="F84" i="6" s="1"/>
  <c r="G82" i="6"/>
  <c r="BA79" i="5"/>
  <c r="BB79" i="5" s="1"/>
  <c r="BC79" i="5" s="1"/>
  <c r="BN82" i="5"/>
  <c r="BN83" i="5" s="1"/>
  <c r="BQ81" i="5"/>
  <c r="BR80" i="5"/>
  <c r="BS80" i="5" s="1"/>
  <c r="BT81" i="5"/>
  <c r="BU80" i="5"/>
  <c r="BV80" i="5" s="1"/>
  <c r="BG79" i="5"/>
  <c r="BH79" i="5" s="1"/>
  <c r="BI79" i="5" s="1"/>
  <c r="BW82" i="5"/>
  <c r="BW83" i="5" s="1"/>
  <c r="AO83" i="5"/>
  <c r="AQ82" i="5"/>
  <c r="AP82" i="5"/>
  <c r="AI83" i="5"/>
  <c r="AJ82" i="5"/>
  <c r="AK82" i="5"/>
  <c r="BE79" i="5"/>
  <c r="BF79" i="5" s="1"/>
  <c r="Z82" i="5"/>
  <c r="AB81" i="5"/>
  <c r="AA81" i="5"/>
  <c r="T82" i="5"/>
  <c r="U81" i="5"/>
  <c r="V81" i="5"/>
  <c r="AL83" i="5"/>
  <c r="AN82" i="5"/>
  <c r="AM82" i="5"/>
  <c r="Q82" i="5"/>
  <c r="S81" i="5"/>
  <c r="R81" i="5"/>
  <c r="AF81" i="5"/>
  <c r="AH80" i="5"/>
  <c r="AG80" i="5"/>
  <c r="W82" i="5"/>
  <c r="X81" i="5"/>
  <c r="Y81" i="5"/>
  <c r="AX79" i="5"/>
  <c r="BD79" i="5"/>
  <c r="R86" i="6" l="1"/>
  <c r="P87" i="6"/>
  <c r="Q86" i="6"/>
  <c r="E85" i="6"/>
  <c r="F85" i="6" s="1"/>
  <c r="G83" i="6"/>
  <c r="BD80" i="5"/>
  <c r="BO82" i="5"/>
  <c r="BP82" i="5" s="1"/>
  <c r="AX80" i="5"/>
  <c r="AY80" i="5" s="1"/>
  <c r="AZ80" i="5" s="1"/>
  <c r="BQ82" i="5"/>
  <c r="BR81" i="5"/>
  <c r="BS81" i="5" s="1"/>
  <c r="BW84" i="5"/>
  <c r="BN84" i="5"/>
  <c r="BX82" i="5"/>
  <c r="BY82" i="5" s="1"/>
  <c r="BT82" i="5"/>
  <c r="BU81" i="5"/>
  <c r="BV81" i="5" s="1"/>
  <c r="BG80" i="5"/>
  <c r="BX83" i="5"/>
  <c r="BY83" i="5" s="1"/>
  <c r="BO83" i="5"/>
  <c r="BP83" i="5" s="1"/>
  <c r="AF82" i="5"/>
  <c r="AH81" i="5"/>
  <c r="AG81" i="5"/>
  <c r="AI84" i="5"/>
  <c r="AJ83" i="5"/>
  <c r="AK83" i="5"/>
  <c r="AY79" i="5"/>
  <c r="AZ79" i="5" s="1"/>
  <c r="BE80" i="5"/>
  <c r="BF80" i="5" s="1"/>
  <c r="T83" i="5"/>
  <c r="V82" i="5"/>
  <c r="U82" i="5"/>
  <c r="Q83" i="5"/>
  <c r="S82" i="5"/>
  <c r="R82" i="5"/>
  <c r="W83" i="5"/>
  <c r="X82" i="5"/>
  <c r="Y82" i="5"/>
  <c r="Z83" i="5"/>
  <c r="AA82" i="5"/>
  <c r="AB82" i="5"/>
  <c r="AL84" i="5"/>
  <c r="AN83" i="5"/>
  <c r="AM83" i="5"/>
  <c r="BA80" i="5"/>
  <c r="AO84" i="5"/>
  <c r="AQ83" i="5"/>
  <c r="AP83" i="5"/>
  <c r="Q87" i="6" l="1"/>
  <c r="R87" i="6"/>
  <c r="P88" i="6"/>
  <c r="G84" i="6"/>
  <c r="E86" i="6"/>
  <c r="F86" i="6" s="1"/>
  <c r="G85" i="6"/>
  <c r="BG81" i="5"/>
  <c r="BA81" i="5"/>
  <c r="BB81" i="5" s="1"/>
  <c r="BC81" i="5" s="1"/>
  <c r="BQ83" i="5"/>
  <c r="BR82" i="5"/>
  <c r="BS82" i="5" s="1"/>
  <c r="BT83" i="5"/>
  <c r="BU82" i="5"/>
  <c r="BV82" i="5" s="1"/>
  <c r="BH81" i="5"/>
  <c r="BI81" i="5" s="1"/>
  <c r="AX81" i="5"/>
  <c r="AY81" i="5" s="1"/>
  <c r="AZ81" i="5" s="1"/>
  <c r="BX84" i="5"/>
  <c r="BY84" i="5" s="1"/>
  <c r="BO84" i="5"/>
  <c r="BP84" i="5" s="1"/>
  <c r="BH80" i="5"/>
  <c r="BI80" i="5" s="1"/>
  <c r="Z84" i="5"/>
  <c r="AA83" i="5"/>
  <c r="AB83" i="5"/>
  <c r="AO85" i="5"/>
  <c r="AP84" i="5"/>
  <c r="AQ84" i="5"/>
  <c r="BB80" i="5"/>
  <c r="BC80" i="5" s="1"/>
  <c r="T84" i="5"/>
  <c r="V83" i="5"/>
  <c r="U83" i="5"/>
  <c r="W84" i="5"/>
  <c r="X83" i="5"/>
  <c r="Y83" i="5"/>
  <c r="AI85" i="5"/>
  <c r="AK84" i="5"/>
  <c r="AJ84" i="5"/>
  <c r="AL85" i="5"/>
  <c r="AM84" i="5"/>
  <c r="AN84" i="5"/>
  <c r="BA82" i="5"/>
  <c r="Q84" i="5"/>
  <c r="S83" i="5"/>
  <c r="R83" i="5"/>
  <c r="BD81" i="5"/>
  <c r="BE81" i="5" s="1"/>
  <c r="BF81" i="5" s="1"/>
  <c r="AF83" i="5"/>
  <c r="AH82" i="5"/>
  <c r="AG82" i="5"/>
  <c r="Q88" i="6" l="1"/>
  <c r="R88" i="6" s="1"/>
  <c r="P89" i="6"/>
  <c r="G86" i="6"/>
  <c r="E87" i="6"/>
  <c r="F87" i="6" s="1"/>
  <c r="BN85" i="5"/>
  <c r="BN86" i="5" s="1"/>
  <c r="BT84" i="5"/>
  <c r="BU83" i="5"/>
  <c r="BV83" i="5" s="1"/>
  <c r="BQ84" i="5"/>
  <c r="BR83" i="5"/>
  <c r="BS83" i="5" s="1"/>
  <c r="BW85" i="5"/>
  <c r="BW86" i="5" s="1"/>
  <c r="BG82" i="5"/>
  <c r="BH82" i="5" s="1"/>
  <c r="BI82" i="5" s="1"/>
  <c r="BB82" i="5"/>
  <c r="BC82" i="5" s="1"/>
  <c r="AI86" i="5"/>
  <c r="AK85" i="5"/>
  <c r="AJ85" i="5"/>
  <c r="BD82" i="5"/>
  <c r="BE82" i="5" s="1"/>
  <c r="BF82" i="5" s="1"/>
  <c r="AO86" i="5"/>
  <c r="AQ85" i="5"/>
  <c r="AP85" i="5"/>
  <c r="T85" i="5"/>
  <c r="V84" i="5"/>
  <c r="U84" i="5"/>
  <c r="AF84" i="5"/>
  <c r="AG83" i="5"/>
  <c r="AH83" i="5"/>
  <c r="W85" i="5"/>
  <c r="Y84" i="5"/>
  <c r="X84" i="5"/>
  <c r="AL86" i="5"/>
  <c r="AN85" i="5"/>
  <c r="AM85" i="5"/>
  <c r="Q85" i="5"/>
  <c r="S84" i="5"/>
  <c r="R84" i="5"/>
  <c r="AX82" i="5"/>
  <c r="Z85" i="5"/>
  <c r="AA84" i="5"/>
  <c r="AB84" i="5"/>
  <c r="Q89" i="6" l="1"/>
  <c r="R89" i="6" s="1"/>
  <c r="P90" i="6"/>
  <c r="E88" i="6"/>
  <c r="F88" i="6" s="1"/>
  <c r="G87" i="6"/>
  <c r="BX85" i="5"/>
  <c r="BY85" i="5" s="1"/>
  <c r="AX83" i="5"/>
  <c r="AY83" i="5" s="1"/>
  <c r="AZ83" i="5" s="1"/>
  <c r="BQ85" i="5"/>
  <c r="BR84" i="5"/>
  <c r="BS84" i="5" s="1"/>
  <c r="BT85" i="5"/>
  <c r="BU84" i="5"/>
  <c r="BV84" i="5" s="1"/>
  <c r="BO85" i="5"/>
  <c r="BP85" i="5" s="1"/>
  <c r="BG83" i="5"/>
  <c r="BH83" i="5" s="1"/>
  <c r="BI83" i="5" s="1"/>
  <c r="BX86" i="5"/>
  <c r="BY86" i="5" s="1"/>
  <c r="BO86" i="5"/>
  <c r="BP86" i="5" s="1"/>
  <c r="AF85" i="5"/>
  <c r="AH84" i="5"/>
  <c r="AG84" i="5"/>
  <c r="Z86" i="5"/>
  <c r="AA85" i="5"/>
  <c r="AB85" i="5"/>
  <c r="AI87" i="5"/>
  <c r="AJ86" i="5"/>
  <c r="AK86" i="5"/>
  <c r="AL87" i="5"/>
  <c r="AN86" i="5"/>
  <c r="AM86" i="5"/>
  <c r="AY82" i="5"/>
  <c r="AZ82" i="5" s="1"/>
  <c r="AO87" i="5"/>
  <c r="AQ86" i="5"/>
  <c r="AP86" i="5"/>
  <c r="T86" i="5"/>
  <c r="U85" i="5"/>
  <c r="V85" i="5"/>
  <c r="W86" i="5"/>
  <c r="Y85" i="5"/>
  <c r="X85" i="5"/>
  <c r="Q86" i="5"/>
  <c r="S85" i="5"/>
  <c r="R85" i="5"/>
  <c r="BD83" i="5"/>
  <c r="BD84" i="5" s="1"/>
  <c r="BA83" i="5"/>
  <c r="BA84" i="5" s="1"/>
  <c r="Q90" i="6" l="1"/>
  <c r="R90" i="6"/>
  <c r="P91" i="6"/>
  <c r="E89" i="6"/>
  <c r="F89" i="6" s="1"/>
  <c r="G88" i="6"/>
  <c r="BW87" i="5"/>
  <c r="BW88" i="5" s="1"/>
  <c r="BT86" i="5"/>
  <c r="BU85" i="5"/>
  <c r="BV85" i="5" s="1"/>
  <c r="AX84" i="5"/>
  <c r="AY84" i="5" s="1"/>
  <c r="AZ84" i="5" s="1"/>
  <c r="BQ86" i="5"/>
  <c r="BR85" i="5"/>
  <c r="BS85" i="5" s="1"/>
  <c r="BG84" i="5"/>
  <c r="BH84" i="5" s="1"/>
  <c r="BI84" i="5" s="1"/>
  <c r="BN87" i="5"/>
  <c r="BN88" i="5" s="1"/>
  <c r="AI88" i="5"/>
  <c r="AJ87" i="5"/>
  <c r="AK87" i="5"/>
  <c r="AO88" i="5"/>
  <c r="AQ87" i="5"/>
  <c r="AP87" i="5"/>
  <c r="T87" i="5"/>
  <c r="U86" i="5"/>
  <c r="V86" i="5"/>
  <c r="Z87" i="5"/>
  <c r="AA86" i="5"/>
  <c r="AB86" i="5"/>
  <c r="BE83" i="5"/>
  <c r="BF83" i="5" s="1"/>
  <c r="Q87" i="5"/>
  <c r="S86" i="5"/>
  <c r="R86" i="5"/>
  <c r="BB83" i="5"/>
  <c r="BC83" i="5" s="1"/>
  <c r="AL88" i="5"/>
  <c r="AM87" i="5"/>
  <c r="AN87" i="5"/>
  <c r="W87" i="5"/>
  <c r="Y86" i="5"/>
  <c r="X86" i="5"/>
  <c r="BE84" i="5"/>
  <c r="BF84" i="5" s="1"/>
  <c r="BB84" i="5"/>
  <c r="BC84" i="5" s="1"/>
  <c r="AF86" i="5"/>
  <c r="AH85" i="5"/>
  <c r="AG85" i="5"/>
  <c r="P92" i="6" l="1"/>
  <c r="Q91" i="6"/>
  <c r="R91" i="6" s="1"/>
  <c r="E90" i="6"/>
  <c r="F90" i="6" s="1"/>
  <c r="G89" i="6"/>
  <c r="BO87" i="5"/>
  <c r="BP87" i="5" s="1"/>
  <c r="BQ87" i="5"/>
  <c r="BR86" i="5"/>
  <c r="BS86" i="5" s="1"/>
  <c r="BD85" i="5"/>
  <c r="BE85" i="5" s="1"/>
  <c r="BF85" i="5" s="1"/>
  <c r="BT87" i="5"/>
  <c r="BU86" i="5"/>
  <c r="BV86" i="5" s="1"/>
  <c r="BX87" i="5"/>
  <c r="BY87" i="5" s="1"/>
  <c r="BG85" i="5"/>
  <c r="BO88" i="5"/>
  <c r="BP88" i="5" s="1"/>
  <c r="BX88" i="5"/>
  <c r="BY88" i="5" s="1"/>
  <c r="AO89" i="5"/>
  <c r="AQ88" i="5"/>
  <c r="AP88" i="5"/>
  <c r="AI89" i="5"/>
  <c r="AJ88" i="5"/>
  <c r="AK88" i="5"/>
  <c r="W88" i="5"/>
  <c r="X87" i="5"/>
  <c r="Y87" i="5"/>
  <c r="Z88" i="5"/>
  <c r="AA87" i="5"/>
  <c r="AB87" i="5"/>
  <c r="AX85" i="5"/>
  <c r="AF87" i="5"/>
  <c r="AH86" i="5"/>
  <c r="AG86" i="5"/>
  <c r="T88" i="5"/>
  <c r="U87" i="5"/>
  <c r="V87" i="5"/>
  <c r="AL89" i="5"/>
  <c r="AN88" i="5"/>
  <c r="AM88" i="5"/>
  <c r="Q88" i="5"/>
  <c r="S87" i="5"/>
  <c r="R87" i="5"/>
  <c r="BA85" i="5"/>
  <c r="BB85" i="5" s="1"/>
  <c r="BC85" i="5" s="1"/>
  <c r="P93" i="6" l="1"/>
  <c r="Q92" i="6"/>
  <c r="R92" i="6" s="1"/>
  <c r="G90" i="6"/>
  <c r="E91" i="6"/>
  <c r="F91" i="6" s="1"/>
  <c r="BG86" i="5"/>
  <c r="BH86" i="5" s="1"/>
  <c r="BI86" i="5" s="1"/>
  <c r="BN89" i="5"/>
  <c r="BT88" i="5"/>
  <c r="BU87" i="5"/>
  <c r="BV87" i="5" s="1"/>
  <c r="BH85" i="5"/>
  <c r="BI85" i="5" s="1"/>
  <c r="BW89" i="5"/>
  <c r="BQ88" i="5"/>
  <c r="BR87" i="5"/>
  <c r="BS87" i="5" s="1"/>
  <c r="AX86" i="5"/>
  <c r="AY86" i="5" s="1"/>
  <c r="AZ86" i="5" s="1"/>
  <c r="W89" i="5"/>
  <c r="X88" i="5"/>
  <c r="Y88" i="5"/>
  <c r="Q89" i="5"/>
  <c r="S88" i="5"/>
  <c r="R88" i="5"/>
  <c r="AY85" i="5"/>
  <c r="AZ85" i="5" s="1"/>
  <c r="T89" i="5"/>
  <c r="U88" i="5"/>
  <c r="V88" i="5"/>
  <c r="AO90" i="5"/>
  <c r="AP89" i="5"/>
  <c r="AQ89" i="5"/>
  <c r="BA86" i="5"/>
  <c r="AF88" i="5"/>
  <c r="AH87" i="5"/>
  <c r="AG87" i="5"/>
  <c r="AL90" i="5"/>
  <c r="AN89" i="5"/>
  <c r="AM89" i="5"/>
  <c r="AI90" i="5"/>
  <c r="AJ89" i="5"/>
  <c r="AK89" i="5"/>
  <c r="Z89" i="5"/>
  <c r="AA88" i="5"/>
  <c r="AB88" i="5"/>
  <c r="BD86" i="5"/>
  <c r="Q93" i="6" l="1"/>
  <c r="R93" i="6" s="1"/>
  <c r="P94" i="6"/>
  <c r="E92" i="6"/>
  <c r="F92" i="6" s="1"/>
  <c r="G91" i="6"/>
  <c r="BD87" i="5"/>
  <c r="BA87" i="5"/>
  <c r="BN90" i="5"/>
  <c r="BW90" i="5"/>
  <c r="BX90" i="5" s="1"/>
  <c r="BY90" i="5" s="1"/>
  <c r="BG87" i="5"/>
  <c r="BH87" i="5" s="1"/>
  <c r="BI87" i="5" s="1"/>
  <c r="BX89" i="5"/>
  <c r="BY89" i="5" s="1"/>
  <c r="BT89" i="5"/>
  <c r="BU88" i="5"/>
  <c r="BV88" i="5" s="1"/>
  <c r="BO89" i="5"/>
  <c r="BP89" i="5" s="1"/>
  <c r="AX87" i="5"/>
  <c r="AY87" i="5" s="1"/>
  <c r="AZ87" i="5" s="1"/>
  <c r="BQ89" i="5"/>
  <c r="BR88" i="5"/>
  <c r="BS88" i="5" s="1"/>
  <c r="BO90" i="5"/>
  <c r="BP90" i="5" s="1"/>
  <c r="T90" i="5"/>
  <c r="U89" i="5"/>
  <c r="V89" i="5"/>
  <c r="AO91" i="5"/>
  <c r="AP90" i="5"/>
  <c r="AQ90" i="5"/>
  <c r="AL91" i="5"/>
  <c r="AN90" i="5"/>
  <c r="AM90" i="5"/>
  <c r="Z90" i="5"/>
  <c r="AB89" i="5"/>
  <c r="AA89" i="5"/>
  <c r="AF89" i="5"/>
  <c r="AG88" i="5"/>
  <c r="AH88" i="5"/>
  <c r="BB86" i="5"/>
  <c r="BC86" i="5" s="1"/>
  <c r="AI91" i="5"/>
  <c r="AJ90" i="5"/>
  <c r="AK90" i="5"/>
  <c r="BE87" i="5"/>
  <c r="BF87" i="5" s="1"/>
  <c r="BB87" i="5"/>
  <c r="BC87" i="5" s="1"/>
  <c r="W90" i="5"/>
  <c r="X89" i="5"/>
  <c r="Y89" i="5"/>
  <c r="BE86" i="5"/>
  <c r="BF86" i="5" s="1"/>
  <c r="Q90" i="5"/>
  <c r="S89" i="5"/>
  <c r="R89" i="5"/>
  <c r="Q94" i="6" l="1"/>
  <c r="R94" i="6" s="1"/>
  <c r="P95" i="6"/>
  <c r="E93" i="6"/>
  <c r="F93" i="6" s="1"/>
  <c r="BG88" i="5"/>
  <c r="BW91" i="5"/>
  <c r="BX91" i="5"/>
  <c r="BY91" i="5" s="1"/>
  <c r="BQ90" i="5"/>
  <c r="BR89" i="5"/>
  <c r="BS89" i="5" s="1"/>
  <c r="BN91" i="5"/>
  <c r="BN92" i="5" s="1"/>
  <c r="BH88" i="5"/>
  <c r="BI88" i="5" s="1"/>
  <c r="BT90" i="5"/>
  <c r="BU89" i="5"/>
  <c r="BV89" i="5" s="1"/>
  <c r="AL92" i="5"/>
  <c r="AN91" i="5"/>
  <c r="AM91" i="5"/>
  <c r="AF90" i="5"/>
  <c r="AG89" i="5"/>
  <c r="AH89" i="5"/>
  <c r="BG89" i="5"/>
  <c r="Z91" i="5"/>
  <c r="AA90" i="5"/>
  <c r="AB90" i="5"/>
  <c r="W91" i="5"/>
  <c r="X90" i="5"/>
  <c r="Y90" i="5"/>
  <c r="T91" i="5"/>
  <c r="V90" i="5"/>
  <c r="U90" i="5"/>
  <c r="Q91" i="5"/>
  <c r="S90" i="5"/>
  <c r="R90" i="5"/>
  <c r="AO92" i="5"/>
  <c r="AQ91" i="5"/>
  <c r="AP91" i="5"/>
  <c r="AI92" i="5"/>
  <c r="AJ91" i="5"/>
  <c r="AK91" i="5"/>
  <c r="AX88" i="5"/>
  <c r="AY88" i="5" s="1"/>
  <c r="AZ88" i="5" s="1"/>
  <c r="BA88" i="5"/>
  <c r="BD88" i="5"/>
  <c r="P96" i="6" l="1"/>
  <c r="Q95" i="6"/>
  <c r="R95" i="6"/>
  <c r="G92" i="6"/>
  <c r="G93" i="6"/>
  <c r="E94" i="6"/>
  <c r="F94" i="6" s="1"/>
  <c r="BD89" i="5"/>
  <c r="BA89" i="5"/>
  <c r="BB89" i="5" s="1"/>
  <c r="BC89" i="5" s="1"/>
  <c r="BO91" i="5"/>
  <c r="BP91" i="5" s="1"/>
  <c r="BO92" i="5"/>
  <c r="BP92" i="5" s="1"/>
  <c r="BH89" i="5"/>
  <c r="BI89" i="5" s="1"/>
  <c r="BQ91" i="5"/>
  <c r="BR90" i="5"/>
  <c r="BS90" i="5" s="1"/>
  <c r="BT91" i="5"/>
  <c r="BU90" i="5"/>
  <c r="BV90" i="5" s="1"/>
  <c r="BW92" i="5"/>
  <c r="BX92" i="5" s="1"/>
  <c r="BY92" i="5" s="1"/>
  <c r="AO93" i="5"/>
  <c r="AQ92" i="5"/>
  <c r="AP92" i="5"/>
  <c r="BE88" i="5"/>
  <c r="BF88" i="5" s="1"/>
  <c r="W92" i="5"/>
  <c r="X91" i="5"/>
  <c r="Y91" i="5"/>
  <c r="Q92" i="5"/>
  <c r="S91" i="5"/>
  <c r="R91" i="5"/>
  <c r="AF91" i="5"/>
  <c r="AH90" i="5"/>
  <c r="AG90" i="5"/>
  <c r="Z92" i="5"/>
  <c r="AA91" i="5"/>
  <c r="AB91" i="5"/>
  <c r="AI93" i="5"/>
  <c r="AK92" i="5"/>
  <c r="AJ92" i="5"/>
  <c r="BE89" i="5"/>
  <c r="BF89" i="5" s="1"/>
  <c r="AX89" i="5"/>
  <c r="T92" i="5"/>
  <c r="V91" i="5"/>
  <c r="U91" i="5"/>
  <c r="BB88" i="5"/>
  <c r="BC88" i="5" s="1"/>
  <c r="AL93" i="5"/>
  <c r="AN92" i="5"/>
  <c r="AM92" i="5"/>
  <c r="Q96" i="6" l="1"/>
  <c r="R96" i="6"/>
  <c r="P97" i="6"/>
  <c r="E95" i="6"/>
  <c r="F95" i="6" s="1"/>
  <c r="G94" i="6"/>
  <c r="BN93" i="5"/>
  <c r="BN94" i="5" s="1"/>
  <c r="BW93" i="5"/>
  <c r="BW94" i="5" s="1"/>
  <c r="BT92" i="5"/>
  <c r="BU91" i="5"/>
  <c r="BV91" i="5" s="1"/>
  <c r="BQ92" i="5"/>
  <c r="BR91" i="5"/>
  <c r="BS91" i="5" s="1"/>
  <c r="BG90" i="5"/>
  <c r="BH90" i="5" s="1"/>
  <c r="BI90" i="5" s="1"/>
  <c r="Z93" i="5"/>
  <c r="AA92" i="5"/>
  <c r="AB92" i="5"/>
  <c r="T93" i="5"/>
  <c r="V92" i="5"/>
  <c r="U92" i="5"/>
  <c r="AL94" i="5"/>
  <c r="AN93" i="5"/>
  <c r="AM93" i="5"/>
  <c r="W93" i="5"/>
  <c r="Y92" i="5"/>
  <c r="X92" i="5"/>
  <c r="BD90" i="5"/>
  <c r="BE90" i="5" s="1"/>
  <c r="BF90" i="5" s="1"/>
  <c r="AF92" i="5"/>
  <c r="AG91" i="5"/>
  <c r="AH91" i="5"/>
  <c r="BA90" i="5"/>
  <c r="AX90" i="5"/>
  <c r="AI94" i="5"/>
  <c r="AK93" i="5"/>
  <c r="AJ93" i="5"/>
  <c r="AY89" i="5"/>
  <c r="AZ89" i="5" s="1"/>
  <c r="Q93" i="5"/>
  <c r="S92" i="5"/>
  <c r="R92" i="5"/>
  <c r="AO94" i="5"/>
  <c r="AP93" i="5"/>
  <c r="AQ93" i="5"/>
  <c r="Q97" i="6" l="1"/>
  <c r="R97" i="6" s="1"/>
  <c r="P98" i="6"/>
  <c r="E96" i="6"/>
  <c r="F96" i="6" s="1"/>
  <c r="BA91" i="5"/>
  <c r="BQ93" i="5"/>
  <c r="BR92" i="5"/>
  <c r="BS92" i="5" s="1"/>
  <c r="BT93" i="5"/>
  <c r="BU92" i="5"/>
  <c r="BV92" i="5" s="1"/>
  <c r="BB90" i="5"/>
  <c r="BC90" i="5" s="1"/>
  <c r="BN95" i="5"/>
  <c r="BG91" i="5"/>
  <c r="BH91" i="5" s="1"/>
  <c r="BI91" i="5" s="1"/>
  <c r="BW95" i="5"/>
  <c r="BO93" i="5"/>
  <c r="BP93" i="5" s="1"/>
  <c r="BX93" i="5"/>
  <c r="BY93" i="5" s="1"/>
  <c r="AX91" i="5"/>
  <c r="AY91" i="5" s="1"/>
  <c r="AZ91" i="5" s="1"/>
  <c r="BO94" i="5"/>
  <c r="BP94" i="5" s="1"/>
  <c r="BX94" i="5"/>
  <c r="BY94" i="5" s="1"/>
  <c r="T94" i="5"/>
  <c r="U93" i="5"/>
  <c r="V93" i="5"/>
  <c r="AI95" i="5"/>
  <c r="AJ94" i="5"/>
  <c r="AK94" i="5"/>
  <c r="W94" i="5"/>
  <c r="Y93" i="5"/>
  <c r="X93" i="5"/>
  <c r="AY90" i="5"/>
  <c r="AZ90" i="5" s="1"/>
  <c r="AO95" i="5"/>
  <c r="AP94" i="5"/>
  <c r="AQ94" i="5"/>
  <c r="BB91" i="5"/>
  <c r="BC91" i="5" s="1"/>
  <c r="Q94" i="5"/>
  <c r="S93" i="5"/>
  <c r="R93" i="5"/>
  <c r="AL95" i="5"/>
  <c r="AN94" i="5"/>
  <c r="AM94" i="5"/>
  <c r="AF93" i="5"/>
  <c r="AH92" i="5"/>
  <c r="AG92" i="5"/>
  <c r="BD91" i="5"/>
  <c r="Z94" i="5"/>
  <c r="AA93" i="5"/>
  <c r="AB93" i="5"/>
  <c r="P99" i="6" l="1"/>
  <c r="Q98" i="6"/>
  <c r="R98" i="6" s="1"/>
  <c r="G95" i="6"/>
  <c r="G96" i="6"/>
  <c r="E97" i="6"/>
  <c r="F97" i="6" s="1"/>
  <c r="BX95" i="5"/>
  <c r="BY95" i="5" s="1"/>
  <c r="BO95" i="5"/>
  <c r="BP95" i="5" s="1"/>
  <c r="AX92" i="5"/>
  <c r="AY92" i="5" s="1"/>
  <c r="AZ92" i="5" s="1"/>
  <c r="BW96" i="5"/>
  <c r="BG92" i="5"/>
  <c r="BG93" i="5" s="1"/>
  <c r="BN96" i="5"/>
  <c r="BT94" i="5"/>
  <c r="BU93" i="5"/>
  <c r="BV93" i="5" s="1"/>
  <c r="BQ94" i="5"/>
  <c r="BR93" i="5"/>
  <c r="BS93" i="5" s="1"/>
  <c r="W95" i="5"/>
  <c r="Y94" i="5"/>
  <c r="X94" i="5"/>
  <c r="AL96" i="5"/>
  <c r="AN95" i="5"/>
  <c r="AM95" i="5"/>
  <c r="Z95" i="5"/>
  <c r="AA94" i="5"/>
  <c r="AB94" i="5"/>
  <c r="AI96" i="5"/>
  <c r="AJ95" i="5"/>
  <c r="AK95" i="5"/>
  <c r="BA92" i="5"/>
  <c r="BB92" i="5" s="1"/>
  <c r="BC92" i="5" s="1"/>
  <c r="BD92" i="5"/>
  <c r="BE92" i="5" s="1"/>
  <c r="BF92" i="5" s="1"/>
  <c r="Q95" i="5"/>
  <c r="S94" i="5"/>
  <c r="R94" i="5"/>
  <c r="AO96" i="5"/>
  <c r="AQ95" i="5"/>
  <c r="AP95" i="5"/>
  <c r="AF94" i="5"/>
  <c r="AG93" i="5"/>
  <c r="AH93" i="5"/>
  <c r="BE91" i="5"/>
  <c r="BF91" i="5" s="1"/>
  <c r="T95" i="5"/>
  <c r="U94" i="5"/>
  <c r="V94" i="5"/>
  <c r="P100" i="6" l="1"/>
  <c r="Q99" i="6"/>
  <c r="R99" i="6"/>
  <c r="G97" i="6"/>
  <c r="E98" i="6"/>
  <c r="F98" i="6" s="1"/>
  <c r="BH92" i="5"/>
  <c r="BI92" i="5" s="1"/>
  <c r="BT95" i="5"/>
  <c r="BU94" i="5"/>
  <c r="BV94" i="5" s="1"/>
  <c r="BH93" i="5"/>
  <c r="BI93" i="5" s="1"/>
  <c r="BQ95" i="5"/>
  <c r="BR94" i="5"/>
  <c r="BS94" i="5" s="1"/>
  <c r="BX96" i="5"/>
  <c r="BY96" i="5" s="1"/>
  <c r="BO96" i="5"/>
  <c r="BP96" i="5" s="1"/>
  <c r="Z96" i="5"/>
  <c r="AA95" i="5"/>
  <c r="AB95" i="5"/>
  <c r="AO97" i="5"/>
  <c r="AP96" i="5"/>
  <c r="AQ96" i="5"/>
  <c r="AI97" i="5"/>
  <c r="AJ96" i="5"/>
  <c r="AK96" i="5"/>
  <c r="AF95" i="5"/>
  <c r="AH94" i="5"/>
  <c r="AG94" i="5"/>
  <c r="BA93" i="5"/>
  <c r="W96" i="5"/>
  <c r="X95" i="5"/>
  <c r="Y95" i="5"/>
  <c r="T96" i="5"/>
  <c r="U95" i="5"/>
  <c r="V95" i="5"/>
  <c r="BG94" i="5"/>
  <c r="AL97" i="5"/>
  <c r="AN96" i="5"/>
  <c r="AM96" i="5"/>
  <c r="Q96" i="5"/>
  <c r="S95" i="5"/>
  <c r="R95" i="5"/>
  <c r="BD93" i="5"/>
  <c r="AX93" i="5"/>
  <c r="Q100" i="6" l="1"/>
  <c r="R100" i="6" s="1"/>
  <c r="P101" i="6"/>
  <c r="E99" i="6"/>
  <c r="F99" i="6" s="1"/>
  <c r="BD94" i="5"/>
  <c r="AX94" i="5"/>
  <c r="AY94" i="5" s="1"/>
  <c r="AZ94" i="5" s="1"/>
  <c r="BA94" i="5"/>
  <c r="BB94" i="5" s="1"/>
  <c r="BC94" i="5" s="1"/>
  <c r="BQ96" i="5"/>
  <c r="BR95" i="5"/>
  <c r="BS95" i="5" s="1"/>
  <c r="BT96" i="5"/>
  <c r="BU95" i="5"/>
  <c r="BV95" i="5" s="1"/>
  <c r="BG95" i="5"/>
  <c r="BW97" i="5"/>
  <c r="BW98" i="5" s="1"/>
  <c r="BB93" i="5"/>
  <c r="BC93" i="5" s="1"/>
  <c r="BH94" i="5"/>
  <c r="BI94" i="5" s="1"/>
  <c r="BN97" i="5"/>
  <c r="BO97" i="5" s="1"/>
  <c r="BP97" i="5" s="1"/>
  <c r="AI98" i="5"/>
  <c r="AJ97" i="5"/>
  <c r="AK97" i="5"/>
  <c r="BD95" i="5"/>
  <c r="W97" i="5"/>
  <c r="X96" i="5"/>
  <c r="Y96" i="5"/>
  <c r="BE93" i="5"/>
  <c r="BF93" i="5" s="1"/>
  <c r="BE94" i="5"/>
  <c r="BF94" i="5" s="1"/>
  <c r="AF96" i="5"/>
  <c r="AH95" i="5"/>
  <c r="AG95" i="5"/>
  <c r="AL98" i="5"/>
  <c r="AN97" i="5"/>
  <c r="AM97" i="5"/>
  <c r="AY93" i="5"/>
  <c r="AZ93" i="5" s="1"/>
  <c r="AO98" i="5"/>
  <c r="AP97" i="5"/>
  <c r="AQ97" i="5"/>
  <c r="Q97" i="5"/>
  <c r="S96" i="5"/>
  <c r="R96" i="5"/>
  <c r="T97" i="5"/>
  <c r="U96" i="5"/>
  <c r="V96" i="5"/>
  <c r="Z97" i="5"/>
  <c r="AA96" i="5"/>
  <c r="AB96" i="5"/>
  <c r="P102" i="6" l="1"/>
  <c r="Q101" i="6"/>
  <c r="R101" i="6"/>
  <c r="AX95" i="5"/>
  <c r="E100" i="6"/>
  <c r="F100" i="6" s="1"/>
  <c r="G98" i="6"/>
  <c r="BN98" i="5"/>
  <c r="BH95" i="5"/>
  <c r="BI95" i="5" s="1"/>
  <c r="BT97" i="5"/>
  <c r="BU96" i="5"/>
  <c r="BV96" i="5" s="1"/>
  <c r="BQ97" i="5"/>
  <c r="BR96" i="5"/>
  <c r="BS96" i="5" s="1"/>
  <c r="BX97" i="5"/>
  <c r="BY97" i="5" s="1"/>
  <c r="BA95" i="5"/>
  <c r="BB95" i="5" s="1"/>
  <c r="BC95" i="5" s="1"/>
  <c r="BX98" i="5"/>
  <c r="BY98" i="5" s="1"/>
  <c r="BO98" i="5"/>
  <c r="BP98" i="5" s="1"/>
  <c r="Z98" i="5"/>
  <c r="AB97" i="5"/>
  <c r="AA97" i="5"/>
  <c r="AO99" i="5"/>
  <c r="AP98" i="5"/>
  <c r="AQ98" i="5"/>
  <c r="W98" i="5"/>
  <c r="X97" i="5"/>
  <c r="Y97" i="5"/>
  <c r="T98" i="5"/>
  <c r="U97" i="5"/>
  <c r="V97" i="5"/>
  <c r="BE95" i="5"/>
  <c r="BF95" i="5" s="1"/>
  <c r="AY95" i="5"/>
  <c r="AZ95" i="5" s="1"/>
  <c r="AF97" i="5"/>
  <c r="AH96" i="5"/>
  <c r="AG96" i="5"/>
  <c r="Q98" i="5"/>
  <c r="S97" i="5"/>
  <c r="R97" i="5"/>
  <c r="AL99" i="5"/>
  <c r="AN98" i="5"/>
  <c r="AM98" i="5"/>
  <c r="AI99" i="5"/>
  <c r="AJ98" i="5"/>
  <c r="AK98" i="5"/>
  <c r="Q102" i="6" l="1"/>
  <c r="R102" i="6" s="1"/>
  <c r="P103" i="6"/>
  <c r="G99" i="6"/>
  <c r="E101" i="6"/>
  <c r="F101" i="6" s="1"/>
  <c r="G100" i="6"/>
  <c r="BN99" i="5"/>
  <c r="BN100" i="5" s="1"/>
  <c r="AX96" i="5"/>
  <c r="AY96" i="5" s="1"/>
  <c r="AZ96" i="5" s="1"/>
  <c r="BQ98" i="5"/>
  <c r="BR97" i="5"/>
  <c r="BS97" i="5" s="1"/>
  <c r="BT98" i="5"/>
  <c r="BU97" i="5"/>
  <c r="BV97" i="5" s="1"/>
  <c r="BW99" i="5"/>
  <c r="BW100" i="5" s="1"/>
  <c r="BG96" i="5"/>
  <c r="BH96" i="5" s="1"/>
  <c r="BI96" i="5" s="1"/>
  <c r="W99" i="5"/>
  <c r="X98" i="5"/>
  <c r="Y98" i="5"/>
  <c r="AO100" i="5"/>
  <c r="AQ99" i="5"/>
  <c r="AP99" i="5"/>
  <c r="AL100" i="5"/>
  <c r="AN99" i="5"/>
  <c r="AM99" i="5"/>
  <c r="Q99" i="5"/>
  <c r="S98" i="5"/>
  <c r="R98" i="5"/>
  <c r="BD96" i="5"/>
  <c r="BE96" i="5" s="1"/>
  <c r="BF96" i="5" s="1"/>
  <c r="AI100" i="5"/>
  <c r="AJ99" i="5"/>
  <c r="AK99" i="5"/>
  <c r="BA96" i="5"/>
  <c r="BB96" i="5" s="1"/>
  <c r="BC96" i="5" s="1"/>
  <c r="AF98" i="5"/>
  <c r="AH97" i="5"/>
  <c r="AG97" i="5"/>
  <c r="T99" i="5"/>
  <c r="V98" i="5"/>
  <c r="U98" i="5"/>
  <c r="Z99" i="5"/>
  <c r="AA98" i="5"/>
  <c r="AB98" i="5"/>
  <c r="Q103" i="6" l="1"/>
  <c r="R103" i="6"/>
  <c r="P104" i="6"/>
  <c r="G101" i="6"/>
  <c r="E102" i="6"/>
  <c r="F102" i="6" s="1"/>
  <c r="BX99" i="5"/>
  <c r="BY99" i="5" s="1"/>
  <c r="BQ99" i="5"/>
  <c r="BR98" i="5"/>
  <c r="BS98" i="5" s="1"/>
  <c r="BO99" i="5"/>
  <c r="BP99" i="5" s="1"/>
  <c r="BT99" i="5"/>
  <c r="BU98" i="5"/>
  <c r="BV98" i="5" s="1"/>
  <c r="BG97" i="5"/>
  <c r="BA97" i="5"/>
  <c r="BB97" i="5" s="1"/>
  <c r="BC97" i="5" s="1"/>
  <c r="BN101" i="5"/>
  <c r="BX100" i="5"/>
  <c r="BY100" i="5" s="1"/>
  <c r="BO100" i="5"/>
  <c r="BP100" i="5" s="1"/>
  <c r="AF99" i="5"/>
  <c r="AH98" i="5"/>
  <c r="AG98" i="5"/>
  <c r="T100" i="5"/>
  <c r="V99" i="5"/>
  <c r="U99" i="5"/>
  <c r="BD97" i="5"/>
  <c r="W100" i="5"/>
  <c r="X99" i="5"/>
  <c r="Y99" i="5"/>
  <c r="AL101" i="5"/>
  <c r="AM100" i="5"/>
  <c r="AN100" i="5"/>
  <c r="Z100" i="5"/>
  <c r="AA99" i="5"/>
  <c r="AB99" i="5"/>
  <c r="AO101" i="5"/>
  <c r="AQ100" i="5"/>
  <c r="AP100" i="5"/>
  <c r="AI101" i="5"/>
  <c r="AK100" i="5"/>
  <c r="AJ100" i="5"/>
  <c r="Q100" i="5"/>
  <c r="S99" i="5"/>
  <c r="R99" i="5"/>
  <c r="AX97" i="5"/>
  <c r="P105" i="6" l="1"/>
  <c r="Q104" i="6"/>
  <c r="R104" i="6" s="1"/>
  <c r="E103" i="6"/>
  <c r="F103" i="6" s="1"/>
  <c r="BG98" i="5"/>
  <c r="AX98" i="5"/>
  <c r="AY98" i="5" s="1"/>
  <c r="AZ98" i="5" s="1"/>
  <c r="BW101" i="5"/>
  <c r="BH97" i="5"/>
  <c r="BI97" i="5" s="1"/>
  <c r="BX101" i="5"/>
  <c r="BY101" i="5" s="1"/>
  <c r="BO101" i="5"/>
  <c r="BP101" i="5" s="1"/>
  <c r="BA98" i="5"/>
  <c r="BB98" i="5" s="1"/>
  <c r="BC98" i="5" s="1"/>
  <c r="BT100" i="5"/>
  <c r="BU99" i="5"/>
  <c r="BV99" i="5" s="1"/>
  <c r="BH98" i="5"/>
  <c r="BI98" i="5" s="1"/>
  <c r="BD98" i="5"/>
  <c r="BQ100" i="5"/>
  <c r="BR99" i="5"/>
  <c r="BS99" i="5" s="1"/>
  <c r="T101" i="5"/>
  <c r="V100" i="5"/>
  <c r="U100" i="5"/>
  <c r="AF100" i="5"/>
  <c r="AG99" i="5"/>
  <c r="AH99" i="5"/>
  <c r="AY97" i="5"/>
  <c r="AZ97" i="5" s="1"/>
  <c r="Z101" i="5"/>
  <c r="AA100" i="5"/>
  <c r="AB100" i="5"/>
  <c r="BE97" i="5"/>
  <c r="BF97" i="5" s="1"/>
  <c r="AL102" i="5"/>
  <c r="AM101" i="5"/>
  <c r="AN101" i="5"/>
  <c r="AO102" i="5"/>
  <c r="AQ101" i="5"/>
  <c r="AP101" i="5"/>
  <c r="Q101" i="5"/>
  <c r="S100" i="5"/>
  <c r="R100" i="5"/>
  <c r="W101" i="5"/>
  <c r="Y100" i="5"/>
  <c r="X100" i="5"/>
  <c r="AI102" i="5"/>
  <c r="AK101" i="5"/>
  <c r="AJ101" i="5"/>
  <c r="BE98" i="5"/>
  <c r="BF98" i="5" s="1"/>
  <c r="Q105" i="6" l="1"/>
  <c r="R105" i="6" s="1"/>
  <c r="P106" i="6"/>
  <c r="G102" i="6"/>
  <c r="E104" i="6"/>
  <c r="F104" i="6" s="1"/>
  <c r="G103" i="6"/>
  <c r="BT101" i="5"/>
  <c r="BU100" i="5"/>
  <c r="BV100" i="5" s="1"/>
  <c r="BW102" i="5"/>
  <c r="BW103" i="5" s="1"/>
  <c r="BQ101" i="5"/>
  <c r="BR100" i="5"/>
  <c r="BS100" i="5" s="1"/>
  <c r="BG99" i="5"/>
  <c r="BN102" i="5"/>
  <c r="BN103" i="5" s="1"/>
  <c r="AL103" i="5"/>
  <c r="AM102" i="5"/>
  <c r="AN102" i="5"/>
  <c r="W102" i="5"/>
  <c r="Y101" i="5"/>
  <c r="X101" i="5"/>
  <c r="Q102" i="5"/>
  <c r="S101" i="5"/>
  <c r="R101" i="5"/>
  <c r="BD99" i="5"/>
  <c r="BE99" i="5" s="1"/>
  <c r="BF99" i="5" s="1"/>
  <c r="AI103" i="5"/>
  <c r="AJ102" i="5"/>
  <c r="AK102" i="5"/>
  <c r="AO103" i="5"/>
  <c r="AP102" i="5"/>
  <c r="AQ102" i="5"/>
  <c r="AX99" i="5"/>
  <c r="AY99" i="5" s="1"/>
  <c r="AZ99" i="5" s="1"/>
  <c r="AF101" i="5"/>
  <c r="AH100" i="5"/>
  <c r="AG100" i="5"/>
  <c r="BA99" i="5"/>
  <c r="Z102" i="5"/>
  <c r="AA101" i="5"/>
  <c r="AB101" i="5"/>
  <c r="T102" i="5"/>
  <c r="U101" i="5"/>
  <c r="V101" i="5"/>
  <c r="Q106" i="6" l="1"/>
  <c r="R106" i="6" s="1"/>
  <c r="P107" i="6"/>
  <c r="E105" i="6"/>
  <c r="F105" i="6" s="1"/>
  <c r="G104" i="6"/>
  <c r="BO102" i="5"/>
  <c r="BP102" i="5" s="1"/>
  <c r="BT102" i="5"/>
  <c r="BU101" i="5"/>
  <c r="BV101" i="5" s="1"/>
  <c r="BX102" i="5"/>
  <c r="BY102" i="5" s="1"/>
  <c r="BX103" i="5"/>
  <c r="BY103" i="5" s="1"/>
  <c r="BO103" i="5"/>
  <c r="BP103" i="5" s="1"/>
  <c r="BQ102" i="5"/>
  <c r="BR101" i="5"/>
  <c r="BS101" i="5" s="1"/>
  <c r="BG100" i="5"/>
  <c r="BH99" i="5"/>
  <c r="BI99" i="5" s="1"/>
  <c r="BD100" i="5"/>
  <c r="T103" i="5"/>
  <c r="U102" i="5"/>
  <c r="V102" i="5"/>
  <c r="W103" i="5"/>
  <c r="Y102" i="5"/>
  <c r="X102" i="5"/>
  <c r="Q103" i="5"/>
  <c r="S102" i="5"/>
  <c r="R102" i="5"/>
  <c r="Z103" i="5"/>
  <c r="AA102" i="5"/>
  <c r="AB102" i="5"/>
  <c r="AO104" i="5"/>
  <c r="AP103" i="5"/>
  <c r="AQ103" i="5"/>
  <c r="AI104" i="5"/>
  <c r="AJ103" i="5"/>
  <c r="AK103" i="5"/>
  <c r="AF102" i="5"/>
  <c r="AG101" i="5"/>
  <c r="AH101" i="5"/>
  <c r="AX100" i="5"/>
  <c r="BA100" i="5"/>
  <c r="BB99" i="5"/>
  <c r="BC99" i="5" s="1"/>
  <c r="AL104" i="5"/>
  <c r="AN103" i="5"/>
  <c r="AM103" i="5"/>
  <c r="P108" i="6" l="1"/>
  <c r="Q107" i="6"/>
  <c r="R107" i="6"/>
  <c r="E106" i="6"/>
  <c r="F106" i="6" s="1"/>
  <c r="AX101" i="5"/>
  <c r="AY101" i="5" s="1"/>
  <c r="AZ101" i="5" s="1"/>
  <c r="BA101" i="5"/>
  <c r="BD101" i="5"/>
  <c r="BN104" i="5"/>
  <c r="BN105" i="5" s="1"/>
  <c r="AY100" i="5"/>
  <c r="AZ100" i="5" s="1"/>
  <c r="BT103" i="5"/>
  <c r="BU102" i="5"/>
  <c r="BV102" i="5" s="1"/>
  <c r="BW104" i="5"/>
  <c r="BW105" i="5" s="1"/>
  <c r="BG101" i="5"/>
  <c r="BH101" i="5" s="1"/>
  <c r="BI101" i="5" s="1"/>
  <c r="BQ103" i="5"/>
  <c r="BR102" i="5"/>
  <c r="BS102" i="5" s="1"/>
  <c r="BH100" i="5"/>
  <c r="BI100" i="5" s="1"/>
  <c r="AL105" i="5"/>
  <c r="AN104" i="5"/>
  <c r="AM104" i="5"/>
  <c r="T104" i="5"/>
  <c r="U103" i="5"/>
  <c r="V103" i="5"/>
  <c r="BB100" i="5"/>
  <c r="BC100" i="5" s="1"/>
  <c r="AF103" i="5"/>
  <c r="AG102" i="5"/>
  <c r="AH102" i="5"/>
  <c r="AI105" i="5"/>
  <c r="AJ104" i="5"/>
  <c r="AK104" i="5"/>
  <c r="AO105" i="5"/>
  <c r="AP104" i="5"/>
  <c r="AQ104" i="5"/>
  <c r="BE100" i="5"/>
  <c r="BF100" i="5" s="1"/>
  <c r="Z104" i="5"/>
  <c r="AA103" i="5"/>
  <c r="AB103" i="5"/>
  <c r="Q104" i="5"/>
  <c r="S103" i="5"/>
  <c r="R103" i="5"/>
  <c r="W104" i="5"/>
  <c r="X103" i="5"/>
  <c r="Y103" i="5"/>
  <c r="BE101" i="5"/>
  <c r="BF101" i="5" s="1"/>
  <c r="BB101" i="5"/>
  <c r="BC101" i="5" s="1"/>
  <c r="Q108" i="6" l="1"/>
  <c r="R108" i="6" s="1"/>
  <c r="P109" i="6"/>
  <c r="G105" i="6"/>
  <c r="E107" i="6"/>
  <c r="F107" i="6" s="1"/>
  <c r="BT104" i="5"/>
  <c r="BU103" i="5"/>
  <c r="BV103" i="5" s="1"/>
  <c r="BO104" i="5"/>
  <c r="BP104" i="5" s="1"/>
  <c r="BQ104" i="5"/>
  <c r="BR103" i="5"/>
  <c r="BS103" i="5" s="1"/>
  <c r="BX104" i="5"/>
  <c r="BY104" i="5" s="1"/>
  <c r="BG102" i="5"/>
  <c r="BX105" i="5"/>
  <c r="BY105" i="5" s="1"/>
  <c r="BO105" i="5"/>
  <c r="BP105" i="5" s="1"/>
  <c r="AO106" i="5"/>
  <c r="AP105" i="5"/>
  <c r="AQ105" i="5"/>
  <c r="AX102" i="5"/>
  <c r="Z105" i="5"/>
  <c r="AA104" i="5"/>
  <c r="AB104" i="5"/>
  <c r="Q105" i="5"/>
  <c r="S104" i="5"/>
  <c r="R104" i="5"/>
  <c r="BA102" i="5"/>
  <c r="BA103" i="5" s="1"/>
  <c r="T105" i="5"/>
  <c r="U104" i="5"/>
  <c r="V104" i="5"/>
  <c r="BD102" i="5"/>
  <c r="AI106" i="5"/>
  <c r="AK105" i="5"/>
  <c r="AJ105" i="5"/>
  <c r="W105" i="5"/>
  <c r="X104" i="5"/>
  <c r="Y104" i="5"/>
  <c r="AF104" i="5"/>
  <c r="AH103" i="5"/>
  <c r="AG103" i="5"/>
  <c r="AL106" i="5"/>
  <c r="AN105" i="5"/>
  <c r="AM105" i="5"/>
  <c r="Q109" i="6" l="1"/>
  <c r="R109" i="6"/>
  <c r="P110" i="6"/>
  <c r="E108" i="6"/>
  <c r="F108" i="6" s="1"/>
  <c r="G107" i="6"/>
  <c r="G106" i="6"/>
  <c r="BG103" i="5"/>
  <c r="BD103" i="5"/>
  <c r="AX103" i="5"/>
  <c r="AY103" i="5" s="1"/>
  <c r="AZ103" i="5" s="1"/>
  <c r="BQ105" i="5"/>
  <c r="BR104" i="5"/>
  <c r="BS104" i="5" s="1"/>
  <c r="BH103" i="5"/>
  <c r="BI103" i="5" s="1"/>
  <c r="BW106" i="5"/>
  <c r="BW107" i="5" s="1"/>
  <c r="BN106" i="5"/>
  <c r="BN107" i="5" s="1"/>
  <c r="BH102" i="5"/>
  <c r="BI102" i="5" s="1"/>
  <c r="BT105" i="5"/>
  <c r="BU104" i="5"/>
  <c r="BV104" i="5" s="1"/>
  <c r="T106" i="5"/>
  <c r="U105" i="5"/>
  <c r="V105" i="5"/>
  <c r="BB102" i="5"/>
  <c r="BC102" i="5" s="1"/>
  <c r="W106" i="5"/>
  <c r="X105" i="5"/>
  <c r="Y105" i="5"/>
  <c r="AL107" i="5"/>
  <c r="AN106" i="5"/>
  <c r="AM106" i="5"/>
  <c r="AO107" i="5"/>
  <c r="AP106" i="5"/>
  <c r="AQ106" i="5"/>
  <c r="AI107" i="5"/>
  <c r="AJ106" i="5"/>
  <c r="AK106" i="5"/>
  <c r="Q106" i="5"/>
  <c r="S105" i="5"/>
  <c r="R105" i="5"/>
  <c r="AY102" i="5"/>
  <c r="AZ102" i="5" s="1"/>
  <c r="BE102" i="5"/>
  <c r="BF102" i="5" s="1"/>
  <c r="AF105" i="5"/>
  <c r="AG104" i="5"/>
  <c r="AH104" i="5"/>
  <c r="Z106" i="5"/>
  <c r="AB105" i="5"/>
  <c r="AA105" i="5"/>
  <c r="BE103" i="5"/>
  <c r="BF103" i="5" s="1"/>
  <c r="BB103" i="5"/>
  <c r="BC103" i="5" s="1"/>
  <c r="P111" i="6" l="1"/>
  <c r="Q110" i="6"/>
  <c r="R110" i="6" s="1"/>
  <c r="E109" i="6"/>
  <c r="F109" i="6" s="1"/>
  <c r="BQ106" i="5"/>
  <c r="BR105" i="5"/>
  <c r="BS105" i="5" s="1"/>
  <c r="BO106" i="5"/>
  <c r="BP106" i="5" s="1"/>
  <c r="BX106" i="5"/>
  <c r="BY106" i="5" s="1"/>
  <c r="BT106" i="5"/>
  <c r="BU105" i="5"/>
  <c r="BV105" i="5" s="1"/>
  <c r="BX107" i="5"/>
  <c r="BY107" i="5" s="1"/>
  <c r="BO107" i="5"/>
  <c r="BP107" i="5" s="1"/>
  <c r="BG104" i="5"/>
  <c r="BH104" i="5" s="1"/>
  <c r="BI104" i="5" s="1"/>
  <c r="AO108" i="5"/>
  <c r="AQ107" i="5"/>
  <c r="AP107" i="5"/>
  <c r="AX104" i="5"/>
  <c r="Z107" i="5"/>
  <c r="AA106" i="5"/>
  <c r="AB106" i="5"/>
  <c r="BA104" i="5"/>
  <c r="W107" i="5"/>
  <c r="X106" i="5"/>
  <c r="Y106" i="5"/>
  <c r="BD104" i="5"/>
  <c r="Q107" i="5"/>
  <c r="S106" i="5"/>
  <c r="R106" i="5"/>
  <c r="AL108" i="5"/>
  <c r="AN107" i="5"/>
  <c r="AM107" i="5"/>
  <c r="AF106" i="5"/>
  <c r="AH105" i="5"/>
  <c r="AG105" i="5"/>
  <c r="AI108" i="5"/>
  <c r="AJ107" i="5"/>
  <c r="AK107" i="5"/>
  <c r="T107" i="5"/>
  <c r="V106" i="5"/>
  <c r="U106" i="5"/>
  <c r="Q111" i="6" l="1"/>
  <c r="R111" i="6"/>
  <c r="P112" i="6"/>
  <c r="G108" i="6"/>
  <c r="E110" i="6"/>
  <c r="F110" i="6" s="1"/>
  <c r="AX105" i="5"/>
  <c r="AY105" i="5" s="1"/>
  <c r="AZ105" i="5" s="1"/>
  <c r="BD105" i="5"/>
  <c r="BT107" i="5"/>
  <c r="BU106" i="5"/>
  <c r="BV106" i="5" s="1"/>
  <c r="BG105" i="5"/>
  <c r="BN108" i="5"/>
  <c r="BN109" i="5" s="1"/>
  <c r="BA105" i="5"/>
  <c r="BB105" i="5" s="1"/>
  <c r="BC105" i="5" s="1"/>
  <c r="BQ107" i="5"/>
  <c r="BR106" i="5"/>
  <c r="BS106" i="5" s="1"/>
  <c r="BW108" i="5"/>
  <c r="BW109" i="5" s="1"/>
  <c r="AF107" i="5"/>
  <c r="AH106" i="5"/>
  <c r="AG106" i="5"/>
  <c r="W108" i="5"/>
  <c r="X107" i="5"/>
  <c r="Y107" i="5"/>
  <c r="T108" i="5"/>
  <c r="V107" i="5"/>
  <c r="U107" i="5"/>
  <c r="AO109" i="5"/>
  <c r="AP108" i="5"/>
  <c r="AQ108" i="5"/>
  <c r="AL109" i="5"/>
  <c r="AN108" i="5"/>
  <c r="AM108" i="5"/>
  <c r="AY104" i="5"/>
  <c r="AZ104" i="5" s="1"/>
  <c r="AI109" i="5"/>
  <c r="AK108" i="5"/>
  <c r="AJ108" i="5"/>
  <c r="BE104" i="5"/>
  <c r="BF104" i="5" s="1"/>
  <c r="BB104" i="5"/>
  <c r="BC104" i="5" s="1"/>
  <c r="Q108" i="5"/>
  <c r="S107" i="5"/>
  <c r="R107" i="5"/>
  <c r="Z108" i="5"/>
  <c r="AA107" i="5"/>
  <c r="AB107" i="5"/>
  <c r="BE105" i="5"/>
  <c r="BF105" i="5" s="1"/>
  <c r="Q112" i="6" l="1"/>
  <c r="R112" i="6"/>
  <c r="P113" i="6"/>
  <c r="E111" i="6"/>
  <c r="F111" i="6" s="1"/>
  <c r="G109" i="6"/>
  <c r="BD106" i="5"/>
  <c r="BG106" i="5"/>
  <c r="BH106" i="5" s="1"/>
  <c r="BI106" i="5" s="1"/>
  <c r="BH105" i="5"/>
  <c r="BI105" i="5" s="1"/>
  <c r="BT108" i="5"/>
  <c r="BU107" i="5"/>
  <c r="BV107" i="5" s="1"/>
  <c r="BO108" i="5"/>
  <c r="BP108" i="5" s="1"/>
  <c r="BX108" i="5"/>
  <c r="BY108" i="5" s="1"/>
  <c r="BQ108" i="5"/>
  <c r="BR107" i="5"/>
  <c r="BS107" i="5" s="1"/>
  <c r="BW110" i="5"/>
  <c r="BX109" i="5"/>
  <c r="BY109" i="5" s="1"/>
  <c r="BO109" i="5"/>
  <c r="BP109" i="5" s="1"/>
  <c r="AL110" i="5"/>
  <c r="AN109" i="5"/>
  <c r="AM109" i="5"/>
  <c r="T109" i="5"/>
  <c r="V108" i="5"/>
  <c r="U108" i="5"/>
  <c r="BA106" i="5"/>
  <c r="Z109" i="5"/>
  <c r="AA108" i="5"/>
  <c r="AB108" i="5"/>
  <c r="AI110" i="5"/>
  <c r="AJ109" i="5"/>
  <c r="AK109" i="5"/>
  <c r="BE106" i="5"/>
  <c r="BF106" i="5" s="1"/>
  <c r="AX106" i="5"/>
  <c r="W109" i="5"/>
  <c r="Y108" i="5"/>
  <c r="X108" i="5"/>
  <c r="AO110" i="5"/>
  <c r="AQ109" i="5"/>
  <c r="AP109" i="5"/>
  <c r="Q109" i="5"/>
  <c r="S108" i="5"/>
  <c r="R108" i="5"/>
  <c r="AF108" i="5"/>
  <c r="AG107" i="5"/>
  <c r="AH107" i="5"/>
  <c r="Q113" i="6" l="1"/>
  <c r="R113" i="6" s="1"/>
  <c r="P114" i="6"/>
  <c r="E112" i="6"/>
  <c r="F112" i="6" s="1"/>
  <c r="G110" i="6"/>
  <c r="BQ109" i="5"/>
  <c r="BR108" i="5"/>
  <c r="BS108" i="5" s="1"/>
  <c r="BT109" i="5"/>
  <c r="BU108" i="5"/>
  <c r="BV108" i="5" s="1"/>
  <c r="BX110" i="5"/>
  <c r="BY110" i="5" s="1"/>
  <c r="BW111" i="5"/>
  <c r="BG107" i="5"/>
  <c r="BH107" i="5" s="1"/>
  <c r="BI107" i="5" s="1"/>
  <c r="BA107" i="5"/>
  <c r="BB107" i="5" s="1"/>
  <c r="BC107" i="5" s="1"/>
  <c r="BN110" i="5"/>
  <c r="BO110" i="5" s="1"/>
  <c r="BP110" i="5" s="1"/>
  <c r="AX107" i="5"/>
  <c r="AF109" i="5"/>
  <c r="AH108" i="5"/>
  <c r="AG108" i="5"/>
  <c r="T110" i="5"/>
  <c r="U109" i="5"/>
  <c r="V109" i="5"/>
  <c r="AI111" i="5"/>
  <c r="AJ110" i="5"/>
  <c r="AK110" i="5"/>
  <c r="AY106" i="5"/>
  <c r="AZ106" i="5" s="1"/>
  <c r="AL111" i="5"/>
  <c r="AN110" i="5"/>
  <c r="AM110" i="5"/>
  <c r="AO111" i="5"/>
  <c r="AQ110" i="5"/>
  <c r="AP110" i="5"/>
  <c r="W110" i="5"/>
  <c r="Y109" i="5"/>
  <c r="X109" i="5"/>
  <c r="Q110" i="5"/>
  <c r="S109" i="5"/>
  <c r="R109" i="5"/>
  <c r="BB106" i="5"/>
  <c r="BC106" i="5" s="1"/>
  <c r="Z110" i="5"/>
  <c r="AA109" i="5"/>
  <c r="AB109" i="5"/>
  <c r="BD107" i="5"/>
  <c r="BE107" i="5" s="1"/>
  <c r="BF107" i="5" s="1"/>
  <c r="Q114" i="6" l="1"/>
  <c r="R114" i="6" s="1"/>
  <c r="P115" i="6"/>
  <c r="G111" i="6"/>
  <c r="G112" i="6"/>
  <c r="E113" i="6"/>
  <c r="F113" i="6" s="1"/>
  <c r="AX108" i="5"/>
  <c r="AY108" i="5" s="1"/>
  <c r="AZ108" i="5" s="1"/>
  <c r="BA108" i="5"/>
  <c r="BX111" i="5"/>
  <c r="BY111" i="5" s="1"/>
  <c r="BT110" i="5"/>
  <c r="BU109" i="5"/>
  <c r="BV109" i="5" s="1"/>
  <c r="BW112" i="5"/>
  <c r="BD108" i="5"/>
  <c r="BE108" i="5" s="1"/>
  <c r="BF108" i="5" s="1"/>
  <c r="BN111" i="5"/>
  <c r="BN112" i="5" s="1"/>
  <c r="BG108" i="5"/>
  <c r="BH108" i="5" s="1"/>
  <c r="BI108" i="5" s="1"/>
  <c r="BQ110" i="5"/>
  <c r="BR109" i="5"/>
  <c r="BS109" i="5" s="1"/>
  <c r="AF110" i="5"/>
  <c r="AH109" i="5"/>
  <c r="AG109" i="5"/>
  <c r="AY107" i="5"/>
  <c r="AZ107" i="5" s="1"/>
  <c r="AI112" i="5"/>
  <c r="AJ111" i="5"/>
  <c r="AK111" i="5"/>
  <c r="AO112" i="5"/>
  <c r="AP111" i="5"/>
  <c r="AQ111" i="5"/>
  <c r="W111" i="5"/>
  <c r="Y110" i="5"/>
  <c r="X110" i="5"/>
  <c r="Z111" i="5"/>
  <c r="AA110" i="5"/>
  <c r="AB110" i="5"/>
  <c r="Q111" i="5"/>
  <c r="S110" i="5"/>
  <c r="R110" i="5"/>
  <c r="T111" i="5"/>
  <c r="U110" i="5"/>
  <c r="V110" i="5"/>
  <c r="AL112" i="5"/>
  <c r="AN111" i="5"/>
  <c r="AM111" i="5"/>
  <c r="BB108" i="5"/>
  <c r="BC108" i="5" s="1"/>
  <c r="P116" i="6" l="1"/>
  <c r="Q115" i="6"/>
  <c r="R115" i="6"/>
  <c r="E114" i="6"/>
  <c r="F114" i="6" s="1"/>
  <c r="AX109" i="5"/>
  <c r="AY109" i="5" s="1"/>
  <c r="AZ109" i="5" s="1"/>
  <c r="BT111" i="5"/>
  <c r="BU110" i="5"/>
  <c r="BV110" i="5" s="1"/>
  <c r="BQ111" i="5"/>
  <c r="BR110" i="5"/>
  <c r="BS110" i="5" s="1"/>
  <c r="BO111" i="5"/>
  <c r="BP111" i="5" s="1"/>
  <c r="BG109" i="5"/>
  <c r="BW113" i="5"/>
  <c r="BX112" i="5"/>
  <c r="BY112" i="5" s="1"/>
  <c r="BO112" i="5"/>
  <c r="BP112" i="5" s="1"/>
  <c r="Z112" i="5"/>
  <c r="AA111" i="5"/>
  <c r="AB111" i="5"/>
  <c r="AI113" i="5"/>
  <c r="AK112" i="5"/>
  <c r="AJ112" i="5"/>
  <c r="T112" i="5"/>
  <c r="U111" i="5"/>
  <c r="V111" i="5"/>
  <c r="Q112" i="5"/>
  <c r="S111" i="5"/>
  <c r="R111" i="5"/>
  <c r="AL113" i="5"/>
  <c r="AN112" i="5"/>
  <c r="AM112" i="5"/>
  <c r="AO113" i="5"/>
  <c r="AP112" i="5"/>
  <c r="AQ112" i="5"/>
  <c r="W112" i="5"/>
  <c r="X111" i="5"/>
  <c r="Y111" i="5"/>
  <c r="BA109" i="5"/>
  <c r="BB109" i="5" s="1"/>
  <c r="BC109" i="5" s="1"/>
  <c r="BD109" i="5"/>
  <c r="AF111" i="5"/>
  <c r="AG110" i="5"/>
  <c r="AH110" i="5"/>
  <c r="P117" i="6" l="1"/>
  <c r="Q116" i="6"/>
  <c r="R116" i="6" s="1"/>
  <c r="E115" i="6"/>
  <c r="F115" i="6" s="1"/>
  <c r="G113" i="6"/>
  <c r="BG110" i="5"/>
  <c r="BH110" i="5" s="1"/>
  <c r="BI110" i="5" s="1"/>
  <c r="BD110" i="5"/>
  <c r="BE110" i="5" s="1"/>
  <c r="BF110" i="5" s="1"/>
  <c r="BQ112" i="5"/>
  <c r="BR111" i="5"/>
  <c r="BS111" i="5" s="1"/>
  <c r="BT112" i="5"/>
  <c r="BU111" i="5"/>
  <c r="BV111" i="5" s="1"/>
  <c r="BH109" i="5"/>
  <c r="BI109" i="5" s="1"/>
  <c r="BX113" i="5"/>
  <c r="BY113" i="5" s="1"/>
  <c r="BE109" i="5"/>
  <c r="BF109" i="5" s="1"/>
  <c r="BN113" i="5"/>
  <c r="T113" i="5"/>
  <c r="U112" i="5"/>
  <c r="V112" i="5"/>
  <c r="AO114" i="5"/>
  <c r="AP113" i="5"/>
  <c r="AQ113" i="5"/>
  <c r="AF112" i="5"/>
  <c r="AG111" i="5"/>
  <c r="AH111" i="5"/>
  <c r="AL114" i="5"/>
  <c r="AM113" i="5"/>
  <c r="AN113" i="5"/>
  <c r="BA110" i="5"/>
  <c r="Q113" i="5"/>
  <c r="S112" i="5"/>
  <c r="R112" i="5"/>
  <c r="W113" i="5"/>
  <c r="X112" i="5"/>
  <c r="Y112" i="5"/>
  <c r="AI114" i="5"/>
  <c r="AK113" i="5"/>
  <c r="AJ113" i="5"/>
  <c r="AX110" i="5"/>
  <c r="AY110" i="5" s="1"/>
  <c r="AZ110" i="5" s="1"/>
  <c r="Z113" i="5"/>
  <c r="AA112" i="5"/>
  <c r="AB112" i="5"/>
  <c r="Q117" i="6" l="1"/>
  <c r="R117" i="6"/>
  <c r="P118" i="6"/>
  <c r="E116" i="6"/>
  <c r="F116" i="6" s="1"/>
  <c r="G115" i="6"/>
  <c r="G114" i="6"/>
  <c r="BG111" i="5"/>
  <c r="BA111" i="5"/>
  <c r="BG112" i="5"/>
  <c r="BT113" i="5"/>
  <c r="BU112" i="5"/>
  <c r="BV112" i="5" s="1"/>
  <c r="BH111" i="5"/>
  <c r="BI111" i="5" s="1"/>
  <c r="BQ113" i="5"/>
  <c r="BR112" i="5"/>
  <c r="BS112" i="5" s="1"/>
  <c r="BN114" i="5"/>
  <c r="BN115" i="5" s="1"/>
  <c r="BO113" i="5"/>
  <c r="BP113" i="5" s="1"/>
  <c r="BW114" i="5"/>
  <c r="BB110" i="5"/>
  <c r="BC110" i="5" s="1"/>
  <c r="BB111" i="5"/>
  <c r="BC111" i="5" s="1"/>
  <c r="Q114" i="5"/>
  <c r="S113" i="5"/>
  <c r="R113" i="5"/>
  <c r="Z114" i="5"/>
  <c r="AB113" i="5"/>
  <c r="AA113" i="5"/>
  <c r="BD111" i="5"/>
  <c r="AO115" i="5"/>
  <c r="AP114" i="5"/>
  <c r="AQ114" i="5"/>
  <c r="W114" i="5"/>
  <c r="X113" i="5"/>
  <c r="Y113" i="5"/>
  <c r="AL115" i="5"/>
  <c r="AN114" i="5"/>
  <c r="AM114" i="5"/>
  <c r="AF113" i="5"/>
  <c r="AG112" i="5"/>
  <c r="AH112" i="5"/>
  <c r="AX111" i="5"/>
  <c r="AY111" i="5" s="1"/>
  <c r="AZ111" i="5" s="1"/>
  <c r="AI115" i="5"/>
  <c r="AJ114" i="5"/>
  <c r="AK114" i="5"/>
  <c r="T114" i="5"/>
  <c r="U113" i="5"/>
  <c r="V113" i="5"/>
  <c r="Q118" i="6" l="1"/>
  <c r="R118" i="6" s="1"/>
  <c r="P119" i="6"/>
  <c r="E117" i="6"/>
  <c r="F117" i="6" s="1"/>
  <c r="BW115" i="5"/>
  <c r="BO114" i="5"/>
  <c r="BP114" i="5" s="1"/>
  <c r="BD112" i="5"/>
  <c r="BE112" i="5" s="1"/>
  <c r="BF112" i="5" s="1"/>
  <c r="BQ114" i="5"/>
  <c r="BR113" i="5"/>
  <c r="BS113" i="5" s="1"/>
  <c r="BT114" i="5"/>
  <c r="BU113" i="5"/>
  <c r="BV113" i="5" s="1"/>
  <c r="BH112" i="5"/>
  <c r="BI112" i="5" s="1"/>
  <c r="BX114" i="5"/>
  <c r="BY114" i="5" s="1"/>
  <c r="BX115" i="5"/>
  <c r="BY115" i="5" s="1"/>
  <c r="BO115" i="5"/>
  <c r="BP115" i="5" s="1"/>
  <c r="AF114" i="5"/>
  <c r="AG113" i="5"/>
  <c r="AH113" i="5"/>
  <c r="T115" i="5"/>
  <c r="V114" i="5"/>
  <c r="U114" i="5"/>
  <c r="Q115" i="5"/>
  <c r="S114" i="5"/>
  <c r="R114" i="5"/>
  <c r="AO116" i="5"/>
  <c r="AQ115" i="5"/>
  <c r="AP115" i="5"/>
  <c r="AL116" i="5"/>
  <c r="AM115" i="5"/>
  <c r="AN115" i="5"/>
  <c r="BE111" i="5"/>
  <c r="BF111" i="5" s="1"/>
  <c r="AX112" i="5"/>
  <c r="AY112" i="5" s="1"/>
  <c r="AZ112" i="5" s="1"/>
  <c r="Z115" i="5"/>
  <c r="AA114" i="5"/>
  <c r="AB114" i="5"/>
  <c r="AI116" i="5"/>
  <c r="AJ115" i="5"/>
  <c r="AK115" i="5"/>
  <c r="W115" i="5"/>
  <c r="X114" i="5"/>
  <c r="Y114" i="5"/>
  <c r="BA112" i="5"/>
  <c r="Q119" i="6" l="1"/>
  <c r="P120" i="6"/>
  <c r="R119" i="6"/>
  <c r="G116" i="6"/>
  <c r="E118" i="6"/>
  <c r="F118" i="6" s="1"/>
  <c r="G117" i="6"/>
  <c r="BN116" i="5"/>
  <c r="BN117" i="5" s="1"/>
  <c r="BW116" i="5"/>
  <c r="BW117" i="5" s="1"/>
  <c r="BT115" i="5"/>
  <c r="BU114" i="5"/>
  <c r="BV114" i="5" s="1"/>
  <c r="BA113" i="5"/>
  <c r="BB113" i="5" s="1"/>
  <c r="BC113" i="5" s="1"/>
  <c r="BD113" i="5"/>
  <c r="BE113" i="5" s="1"/>
  <c r="BF113" i="5" s="1"/>
  <c r="BQ115" i="5"/>
  <c r="BR114" i="5"/>
  <c r="BS114" i="5" s="1"/>
  <c r="BG113" i="5"/>
  <c r="BH113" i="5" s="1"/>
  <c r="BI113" i="5" s="1"/>
  <c r="AI117" i="5"/>
  <c r="AK116" i="5"/>
  <c r="AJ116" i="5"/>
  <c r="Q116" i="5"/>
  <c r="S115" i="5"/>
  <c r="R115" i="5"/>
  <c r="W116" i="5"/>
  <c r="X115" i="5"/>
  <c r="Y115" i="5"/>
  <c r="BB112" i="5"/>
  <c r="BC112" i="5" s="1"/>
  <c r="Z116" i="5"/>
  <c r="AA115" i="5"/>
  <c r="AB115" i="5"/>
  <c r="AO117" i="5"/>
  <c r="AQ116" i="5"/>
  <c r="AP116" i="5"/>
  <c r="AL117" i="5"/>
  <c r="AM116" i="5"/>
  <c r="AN116" i="5"/>
  <c r="T116" i="5"/>
  <c r="V115" i="5"/>
  <c r="U115" i="5"/>
  <c r="AX113" i="5"/>
  <c r="AF115" i="5"/>
  <c r="AH114" i="5"/>
  <c r="AG114" i="5"/>
  <c r="Q120" i="6" l="1"/>
  <c r="R120" i="6"/>
  <c r="P121" i="6"/>
  <c r="E119" i="6"/>
  <c r="F119" i="6" s="1"/>
  <c r="AX114" i="5"/>
  <c r="AY114" i="5" s="1"/>
  <c r="AZ114" i="5" s="1"/>
  <c r="BD114" i="5"/>
  <c r="BO116" i="5"/>
  <c r="BP116" i="5" s="1"/>
  <c r="BT116" i="5"/>
  <c r="BU115" i="5"/>
  <c r="BV115" i="5" s="1"/>
  <c r="BW118" i="5"/>
  <c r="BA114" i="5"/>
  <c r="BB114" i="5" s="1"/>
  <c r="BC114" i="5" s="1"/>
  <c r="BG114" i="5"/>
  <c r="BH114" i="5" s="1"/>
  <c r="BI114" i="5" s="1"/>
  <c r="BQ116" i="5"/>
  <c r="BR115" i="5"/>
  <c r="BS115" i="5" s="1"/>
  <c r="BN118" i="5"/>
  <c r="BX116" i="5"/>
  <c r="BY116" i="5" s="1"/>
  <c r="BO117" i="5"/>
  <c r="BP117" i="5" s="1"/>
  <c r="BX117" i="5"/>
  <c r="BY117" i="5" s="1"/>
  <c r="W117" i="5"/>
  <c r="Y116" i="5"/>
  <c r="X116" i="5"/>
  <c r="AL118" i="5"/>
  <c r="AN117" i="5"/>
  <c r="AM117" i="5"/>
  <c r="T117" i="5"/>
  <c r="V116" i="5"/>
  <c r="U116" i="5"/>
  <c r="AY113" i="5"/>
  <c r="AZ113" i="5" s="1"/>
  <c r="Z117" i="5"/>
  <c r="AA116" i="5"/>
  <c r="AB116" i="5"/>
  <c r="AO118" i="5"/>
  <c r="AQ117" i="5"/>
  <c r="AP117" i="5"/>
  <c r="AF116" i="5"/>
  <c r="AG115" i="5"/>
  <c r="AH115" i="5"/>
  <c r="Q117" i="5"/>
  <c r="S116" i="5"/>
  <c r="R116" i="5"/>
  <c r="BD115" i="5"/>
  <c r="BE114" i="5"/>
  <c r="BF114" i="5" s="1"/>
  <c r="AI118" i="5"/>
  <c r="AK117" i="5"/>
  <c r="AJ117" i="5"/>
  <c r="Q121" i="6" l="1"/>
  <c r="R121" i="6"/>
  <c r="P122" i="6"/>
  <c r="E120" i="6"/>
  <c r="F120" i="6" s="1"/>
  <c r="G118" i="6"/>
  <c r="AX115" i="5"/>
  <c r="AY115" i="5" s="1"/>
  <c r="AZ115" i="5" s="1"/>
  <c r="BQ117" i="5"/>
  <c r="BR116" i="5"/>
  <c r="BS116" i="5" s="1"/>
  <c r="BT117" i="5"/>
  <c r="BU116" i="5"/>
  <c r="BV116" i="5" s="1"/>
  <c r="BG115" i="5"/>
  <c r="BX118" i="5"/>
  <c r="BY118" i="5" s="1"/>
  <c r="BO118" i="5"/>
  <c r="BP118" i="5" s="1"/>
  <c r="AO119" i="5"/>
  <c r="AQ118" i="5"/>
  <c r="AP118" i="5"/>
  <c r="AL119" i="5"/>
  <c r="AN118" i="5"/>
  <c r="AM118" i="5"/>
  <c r="AF117" i="5"/>
  <c r="AG116" i="5"/>
  <c r="AH116" i="5"/>
  <c r="T118" i="5"/>
  <c r="U117" i="5"/>
  <c r="V117" i="5"/>
  <c r="AI119" i="5"/>
  <c r="AJ118" i="5"/>
  <c r="AK118" i="5"/>
  <c r="Q118" i="5"/>
  <c r="S117" i="5"/>
  <c r="R117" i="5"/>
  <c r="Z118" i="5"/>
  <c r="AA117" i="5"/>
  <c r="AB117" i="5"/>
  <c r="BE115" i="5"/>
  <c r="BF115" i="5" s="1"/>
  <c r="BA115" i="5"/>
  <c r="W118" i="5"/>
  <c r="Y117" i="5"/>
  <c r="X117" i="5"/>
  <c r="Q122" i="6" l="1"/>
  <c r="R122" i="6"/>
  <c r="P123" i="6"/>
  <c r="E121" i="6"/>
  <c r="F121" i="6" s="1"/>
  <c r="G119" i="6"/>
  <c r="G120" i="6"/>
  <c r="BG116" i="5"/>
  <c r="BT118" i="5"/>
  <c r="BU117" i="5"/>
  <c r="BV117" i="5" s="1"/>
  <c r="BW119" i="5"/>
  <c r="BW120" i="5" s="1"/>
  <c r="BQ118" i="5"/>
  <c r="BR117" i="5"/>
  <c r="BS117" i="5" s="1"/>
  <c r="BH116" i="5"/>
  <c r="BI116" i="5" s="1"/>
  <c r="BH115" i="5"/>
  <c r="BI115" i="5" s="1"/>
  <c r="BN119" i="5"/>
  <c r="BN120" i="5" s="1"/>
  <c r="W119" i="5"/>
  <c r="Y118" i="5"/>
  <c r="X118" i="5"/>
  <c r="AI120" i="5"/>
  <c r="AK119" i="5"/>
  <c r="AJ119" i="5"/>
  <c r="AL120" i="5"/>
  <c r="AN119" i="5"/>
  <c r="AM119" i="5"/>
  <c r="BA116" i="5"/>
  <c r="BB116" i="5" s="1"/>
  <c r="BC116" i="5" s="1"/>
  <c r="T119" i="5"/>
  <c r="U118" i="5"/>
  <c r="V118" i="5"/>
  <c r="BB115" i="5"/>
  <c r="BC115" i="5" s="1"/>
  <c r="Q119" i="5"/>
  <c r="S118" i="5"/>
  <c r="R118" i="5"/>
  <c r="Z119" i="5"/>
  <c r="AA118" i="5"/>
  <c r="AB118" i="5"/>
  <c r="BD116" i="5"/>
  <c r="BE116" i="5" s="1"/>
  <c r="BF116" i="5" s="1"/>
  <c r="AX116" i="5"/>
  <c r="AF118" i="5"/>
  <c r="AH117" i="5"/>
  <c r="AG117" i="5"/>
  <c r="AO120" i="5"/>
  <c r="AP119" i="5"/>
  <c r="AQ119" i="5"/>
  <c r="P124" i="6" l="1"/>
  <c r="Q123" i="6"/>
  <c r="R123" i="6"/>
  <c r="G121" i="6"/>
  <c r="E122" i="6"/>
  <c r="F122" i="6" s="1"/>
  <c r="BO119" i="5"/>
  <c r="BP119" i="5" s="1"/>
  <c r="BQ119" i="5"/>
  <c r="BR118" i="5"/>
  <c r="BS118" i="5" s="1"/>
  <c r="AX117" i="5"/>
  <c r="AY117" i="5" s="1"/>
  <c r="AZ117" i="5" s="1"/>
  <c r="BT119" i="5"/>
  <c r="BU118" i="5"/>
  <c r="BV118" i="5" s="1"/>
  <c r="BX119" i="5"/>
  <c r="BY119" i="5" s="1"/>
  <c r="AY116" i="5"/>
  <c r="AZ116" i="5" s="1"/>
  <c r="BX120" i="5"/>
  <c r="BY120" i="5" s="1"/>
  <c r="BO120" i="5"/>
  <c r="BP120" i="5" s="1"/>
  <c r="BG117" i="5"/>
  <c r="AF119" i="5"/>
  <c r="AH118" i="5"/>
  <c r="AG118" i="5"/>
  <c r="AO121" i="5"/>
  <c r="AP120" i="5"/>
  <c r="AQ120" i="5"/>
  <c r="Q120" i="5"/>
  <c r="S119" i="5"/>
  <c r="R119" i="5"/>
  <c r="AL121" i="5"/>
  <c r="AN120" i="5"/>
  <c r="AM120" i="5"/>
  <c r="Z120" i="5"/>
  <c r="AA119" i="5"/>
  <c r="AB119" i="5"/>
  <c r="AI121" i="5"/>
  <c r="AJ120" i="5"/>
  <c r="AK120" i="5"/>
  <c r="T120" i="5"/>
  <c r="U119" i="5"/>
  <c r="V119" i="5"/>
  <c r="BA117" i="5"/>
  <c r="BD117" i="5"/>
  <c r="BE117" i="5" s="1"/>
  <c r="BF117" i="5" s="1"/>
  <c r="W120" i="5"/>
  <c r="X119" i="5"/>
  <c r="Y119" i="5"/>
  <c r="Q124" i="6" l="1"/>
  <c r="R124" i="6"/>
  <c r="P125" i="6"/>
  <c r="E123" i="6"/>
  <c r="F123" i="6" s="1"/>
  <c r="G122" i="6"/>
  <c r="BN121" i="5"/>
  <c r="BN122" i="5" s="1"/>
  <c r="BT120" i="5"/>
  <c r="BU119" i="5"/>
  <c r="BV119" i="5" s="1"/>
  <c r="BG118" i="5"/>
  <c r="BQ120" i="5"/>
  <c r="BR119" i="5"/>
  <c r="BS119" i="5" s="1"/>
  <c r="AX118" i="5"/>
  <c r="AY118" i="5" s="1"/>
  <c r="AZ118" i="5" s="1"/>
  <c r="BW121" i="5"/>
  <c r="BW122" i="5" s="1"/>
  <c r="BH117" i="5"/>
  <c r="BI117" i="5" s="1"/>
  <c r="Q121" i="5"/>
  <c r="S120" i="5"/>
  <c r="R120" i="5"/>
  <c r="AI122" i="5"/>
  <c r="AK121" i="5"/>
  <c r="AJ121" i="5"/>
  <c r="W121" i="5"/>
  <c r="X120" i="5"/>
  <c r="Y120" i="5"/>
  <c r="Z121" i="5"/>
  <c r="AA120" i="5"/>
  <c r="AB120" i="5"/>
  <c r="BA118" i="5"/>
  <c r="AL122" i="5"/>
  <c r="AM121" i="5"/>
  <c r="AN121" i="5"/>
  <c r="BD118" i="5"/>
  <c r="AO122" i="5"/>
  <c r="AQ121" i="5"/>
  <c r="AP121" i="5"/>
  <c r="T121" i="5"/>
  <c r="U120" i="5"/>
  <c r="V120" i="5"/>
  <c r="BB117" i="5"/>
  <c r="BC117" i="5" s="1"/>
  <c r="AF120" i="5"/>
  <c r="AH119" i="5"/>
  <c r="AG119" i="5"/>
  <c r="Q125" i="6" l="1"/>
  <c r="R125" i="6" s="1"/>
  <c r="P126" i="6"/>
  <c r="E124" i="6"/>
  <c r="F124" i="6" s="1"/>
  <c r="BQ121" i="5"/>
  <c r="BR120" i="5"/>
  <c r="BS120" i="5" s="1"/>
  <c r="BT121" i="5"/>
  <c r="BU120" i="5"/>
  <c r="BV120" i="5" s="1"/>
  <c r="BX121" i="5"/>
  <c r="BY121" i="5" s="1"/>
  <c r="BG119" i="5"/>
  <c r="BG120" i="5" s="1"/>
  <c r="BO121" i="5"/>
  <c r="BP121" i="5" s="1"/>
  <c r="BH118" i="5"/>
  <c r="BI118" i="5" s="1"/>
  <c r="BN123" i="5"/>
  <c r="BX122" i="5"/>
  <c r="BY122" i="5" s="1"/>
  <c r="BO122" i="5"/>
  <c r="BP122" i="5" s="1"/>
  <c r="Z122" i="5"/>
  <c r="AB121" i="5"/>
  <c r="AA121" i="5"/>
  <c r="AF121" i="5"/>
  <c r="AG120" i="5"/>
  <c r="AH120" i="5"/>
  <c r="AO123" i="5"/>
  <c r="AP122" i="5"/>
  <c r="AQ122" i="5"/>
  <c r="T122" i="5"/>
  <c r="U121" i="5"/>
  <c r="V121" i="5"/>
  <c r="Q122" i="5"/>
  <c r="S121" i="5"/>
  <c r="R121" i="5"/>
  <c r="BD119" i="5"/>
  <c r="AI123" i="5"/>
  <c r="AJ122" i="5"/>
  <c r="AK122" i="5"/>
  <c r="W122" i="5"/>
  <c r="X121" i="5"/>
  <c r="Y121" i="5"/>
  <c r="AL123" i="5"/>
  <c r="AN122" i="5"/>
  <c r="AM122" i="5"/>
  <c r="BA119" i="5"/>
  <c r="BA120" i="5" s="1"/>
  <c r="BE118" i="5"/>
  <c r="BF118" i="5" s="1"/>
  <c r="BB118" i="5"/>
  <c r="BC118" i="5" s="1"/>
  <c r="AX119" i="5"/>
  <c r="AY119" i="5" s="1"/>
  <c r="AZ119" i="5" s="1"/>
  <c r="R126" i="6" l="1"/>
  <c r="Q126" i="6"/>
  <c r="P127" i="6"/>
  <c r="G123" i="6"/>
  <c r="E125" i="6"/>
  <c r="F125" i="6" s="1"/>
  <c r="BW123" i="5"/>
  <c r="BH120" i="5"/>
  <c r="BI120" i="5" s="1"/>
  <c r="BT122" i="5"/>
  <c r="BU121" i="5"/>
  <c r="BV121" i="5" s="1"/>
  <c r="AX120" i="5"/>
  <c r="AY120" i="5" s="1"/>
  <c r="AZ120" i="5" s="1"/>
  <c r="BQ122" i="5"/>
  <c r="BR121" i="5"/>
  <c r="BS121" i="5" s="1"/>
  <c r="BD120" i="5"/>
  <c r="BE120" i="5" s="1"/>
  <c r="BF120" i="5" s="1"/>
  <c r="BN124" i="5"/>
  <c r="BX123" i="5"/>
  <c r="BY123" i="5" s="1"/>
  <c r="BO123" i="5"/>
  <c r="BP123" i="5" s="1"/>
  <c r="BH119" i="5"/>
  <c r="BI119" i="5" s="1"/>
  <c r="W123" i="5"/>
  <c r="X122" i="5"/>
  <c r="Y122" i="5"/>
  <c r="AF122" i="5"/>
  <c r="AG121" i="5"/>
  <c r="AH121" i="5"/>
  <c r="Z123" i="5"/>
  <c r="AA122" i="5"/>
  <c r="AB122" i="5"/>
  <c r="AO124" i="5"/>
  <c r="AQ123" i="5"/>
  <c r="AP123" i="5"/>
  <c r="T123" i="5"/>
  <c r="V122" i="5"/>
  <c r="U122" i="5"/>
  <c r="AI124" i="5"/>
  <c r="AJ123" i="5"/>
  <c r="AK123" i="5"/>
  <c r="AL124" i="5"/>
  <c r="AM123" i="5"/>
  <c r="AN123" i="5"/>
  <c r="BB119" i="5"/>
  <c r="BC119" i="5" s="1"/>
  <c r="BE119" i="5"/>
  <c r="BF119" i="5" s="1"/>
  <c r="Q123" i="5"/>
  <c r="S122" i="5"/>
  <c r="R122" i="5"/>
  <c r="BB120" i="5"/>
  <c r="BC120" i="5" s="1"/>
  <c r="Q127" i="6" l="1"/>
  <c r="R127" i="6"/>
  <c r="P128" i="6"/>
  <c r="E126" i="6"/>
  <c r="F126" i="6" s="1"/>
  <c r="G125" i="6"/>
  <c r="G124" i="6"/>
  <c r="BT123" i="5"/>
  <c r="BU122" i="5"/>
  <c r="BV122" i="5" s="1"/>
  <c r="AX121" i="5"/>
  <c r="AY121" i="5" s="1"/>
  <c r="AZ121" i="5" s="1"/>
  <c r="BQ123" i="5"/>
  <c r="BR122" i="5"/>
  <c r="BS122" i="5" s="1"/>
  <c r="BO124" i="5"/>
  <c r="BP124" i="5" s="1"/>
  <c r="BW124" i="5"/>
  <c r="BX124" i="5" s="1"/>
  <c r="BY124" i="5" s="1"/>
  <c r="BG121" i="5"/>
  <c r="BH121" i="5" s="1"/>
  <c r="BI121" i="5" s="1"/>
  <c r="T124" i="5"/>
  <c r="V123" i="5"/>
  <c r="U123" i="5"/>
  <c r="Z124" i="5"/>
  <c r="AA123" i="5"/>
  <c r="AB123" i="5"/>
  <c r="AL125" i="5"/>
  <c r="AN124" i="5"/>
  <c r="AM124" i="5"/>
  <c r="AF123" i="5"/>
  <c r="AG122" i="5"/>
  <c r="AH122" i="5"/>
  <c r="AO125" i="5"/>
  <c r="AQ124" i="5"/>
  <c r="AP124" i="5"/>
  <c r="BA121" i="5"/>
  <c r="BD121" i="5"/>
  <c r="BD122" i="5" s="1"/>
  <c r="Q124" i="5"/>
  <c r="S123" i="5"/>
  <c r="R123" i="5"/>
  <c r="AI125" i="5"/>
  <c r="AJ124" i="5"/>
  <c r="AK124" i="5"/>
  <c r="W124" i="5"/>
  <c r="X123" i="5"/>
  <c r="Y123" i="5"/>
  <c r="P129" i="6" l="1"/>
  <c r="Q128" i="6"/>
  <c r="R128" i="6" s="1"/>
  <c r="E127" i="6"/>
  <c r="F127" i="6" s="1"/>
  <c r="G126" i="6"/>
  <c r="BA122" i="5"/>
  <c r="BG122" i="5"/>
  <c r="BT124" i="5"/>
  <c r="BU123" i="5"/>
  <c r="BV123" i="5" s="1"/>
  <c r="BQ124" i="5"/>
  <c r="BR123" i="5"/>
  <c r="BS123" i="5" s="1"/>
  <c r="BW125" i="5"/>
  <c r="BX125" i="5" s="1"/>
  <c r="BY125" i="5" s="1"/>
  <c r="BN125" i="5"/>
  <c r="BN126" i="5" s="1"/>
  <c r="AO126" i="5"/>
  <c r="AP125" i="5"/>
  <c r="AQ125" i="5"/>
  <c r="W125" i="5"/>
  <c r="Y124" i="5"/>
  <c r="X124" i="5"/>
  <c r="Z125" i="5"/>
  <c r="AA124" i="5"/>
  <c r="AB124" i="5"/>
  <c r="AF124" i="5"/>
  <c r="AG123" i="5"/>
  <c r="AH123" i="5"/>
  <c r="Q125" i="5"/>
  <c r="S124" i="5"/>
  <c r="R124" i="5"/>
  <c r="AL126" i="5"/>
  <c r="AM125" i="5"/>
  <c r="AN125" i="5"/>
  <c r="BB121" i="5"/>
  <c r="BC121" i="5" s="1"/>
  <c r="AI126" i="5"/>
  <c r="AK125" i="5"/>
  <c r="AJ125" i="5"/>
  <c r="BE121" i="5"/>
  <c r="BF121" i="5" s="1"/>
  <c r="T125" i="5"/>
  <c r="V124" i="5"/>
  <c r="U124" i="5"/>
  <c r="BE122" i="5"/>
  <c r="BF122" i="5" s="1"/>
  <c r="BB122" i="5"/>
  <c r="BC122" i="5" s="1"/>
  <c r="AX122" i="5"/>
  <c r="AY122" i="5" s="1"/>
  <c r="AZ122" i="5" s="1"/>
  <c r="Q129" i="6" l="1"/>
  <c r="R129" i="6"/>
  <c r="P130" i="6"/>
  <c r="E128" i="6"/>
  <c r="F128" i="6" s="1"/>
  <c r="G127" i="6"/>
  <c r="BO125" i="5"/>
  <c r="BP125" i="5" s="1"/>
  <c r="BT125" i="5"/>
  <c r="BU124" i="5"/>
  <c r="BV124" i="5" s="1"/>
  <c r="BO126" i="5"/>
  <c r="BP126" i="5" s="1"/>
  <c r="BQ125" i="5"/>
  <c r="BR124" i="5"/>
  <c r="BS124" i="5" s="1"/>
  <c r="BN127" i="5"/>
  <c r="BG123" i="5"/>
  <c r="BG124" i="5" s="1"/>
  <c r="BA123" i="5"/>
  <c r="BB123" i="5" s="1"/>
  <c r="BC123" i="5" s="1"/>
  <c r="BW126" i="5"/>
  <c r="BX126" i="5" s="1"/>
  <c r="BY126" i="5" s="1"/>
  <c r="BH122" i="5"/>
  <c r="BI122" i="5" s="1"/>
  <c r="Q126" i="5"/>
  <c r="S125" i="5"/>
  <c r="R125" i="5"/>
  <c r="BD123" i="5"/>
  <c r="BE123" i="5" s="1"/>
  <c r="BF123" i="5" s="1"/>
  <c r="W126" i="5"/>
  <c r="Y125" i="5"/>
  <c r="X125" i="5"/>
  <c r="T126" i="5"/>
  <c r="U125" i="5"/>
  <c r="V125" i="5"/>
  <c r="AF125" i="5"/>
  <c r="AG124" i="5"/>
  <c r="AH124" i="5"/>
  <c r="Z126" i="5"/>
  <c r="AA125" i="5"/>
  <c r="AB125" i="5"/>
  <c r="AI127" i="5"/>
  <c r="AJ126" i="5"/>
  <c r="AK126" i="5"/>
  <c r="AX123" i="5"/>
  <c r="AY123" i="5" s="1"/>
  <c r="AZ123" i="5" s="1"/>
  <c r="AL127" i="5"/>
  <c r="AM126" i="5"/>
  <c r="AN126" i="5"/>
  <c r="AO127" i="5"/>
  <c r="AQ126" i="5"/>
  <c r="AP126" i="5"/>
  <c r="Q130" i="6" l="1"/>
  <c r="R130" i="6"/>
  <c r="P131" i="6"/>
  <c r="E129" i="6"/>
  <c r="F129" i="6" s="1"/>
  <c r="BW127" i="5"/>
  <c r="AX124" i="5"/>
  <c r="AY124" i="5" s="1"/>
  <c r="AZ124" i="5" s="1"/>
  <c r="BX127" i="5"/>
  <c r="BY127" i="5" s="1"/>
  <c r="BO127" i="5"/>
  <c r="BP127" i="5" s="1"/>
  <c r="BQ126" i="5"/>
  <c r="BR125" i="5"/>
  <c r="BS125" i="5" s="1"/>
  <c r="BH124" i="5"/>
  <c r="BI124" i="5" s="1"/>
  <c r="BD124" i="5"/>
  <c r="BE124" i="5" s="1"/>
  <c r="BF124" i="5" s="1"/>
  <c r="BH123" i="5"/>
  <c r="BI123" i="5" s="1"/>
  <c r="BT126" i="5"/>
  <c r="BU125" i="5"/>
  <c r="BV125" i="5" s="1"/>
  <c r="AF126" i="5"/>
  <c r="AH125" i="5"/>
  <c r="AG125" i="5"/>
  <c r="Q127" i="5"/>
  <c r="S126" i="5"/>
  <c r="R126" i="5"/>
  <c r="AI128" i="5"/>
  <c r="AJ127" i="5"/>
  <c r="AK127" i="5"/>
  <c r="AO128" i="5"/>
  <c r="AP127" i="5"/>
  <c r="AQ127" i="5"/>
  <c r="Z127" i="5"/>
  <c r="AA126" i="5"/>
  <c r="AB126" i="5"/>
  <c r="AL128" i="5"/>
  <c r="AM127" i="5"/>
  <c r="AN127" i="5"/>
  <c r="W127" i="5"/>
  <c r="Y126" i="5"/>
  <c r="X126" i="5"/>
  <c r="BG125" i="5"/>
  <c r="T127" i="5"/>
  <c r="U126" i="5"/>
  <c r="V126" i="5"/>
  <c r="BA124" i="5"/>
  <c r="BB124" i="5" s="1"/>
  <c r="BC124" i="5" s="1"/>
  <c r="P132" i="6" l="1"/>
  <c r="Q131" i="6"/>
  <c r="R131" i="6"/>
  <c r="G128" i="6"/>
  <c r="E130" i="6"/>
  <c r="F130" i="6" s="1"/>
  <c r="BD125" i="5"/>
  <c r="BE125" i="5" s="1"/>
  <c r="BF125" i="5" s="1"/>
  <c r="AX125" i="5"/>
  <c r="AY125" i="5" s="1"/>
  <c r="AZ125" i="5" s="1"/>
  <c r="BH125" i="5"/>
  <c r="BI125" i="5" s="1"/>
  <c r="BQ127" i="5"/>
  <c r="BR126" i="5"/>
  <c r="BS126" i="5" s="1"/>
  <c r="BT127" i="5"/>
  <c r="BU126" i="5"/>
  <c r="BV126" i="5" s="1"/>
  <c r="BW128" i="5"/>
  <c r="BX128" i="5" s="1"/>
  <c r="BY128" i="5" s="1"/>
  <c r="BA125" i="5"/>
  <c r="BB125" i="5" s="1"/>
  <c r="BC125" i="5" s="1"/>
  <c r="BN128" i="5"/>
  <c r="BO128" i="5" s="1"/>
  <c r="BP128" i="5" s="1"/>
  <c r="Z128" i="5"/>
  <c r="AA127" i="5"/>
  <c r="AB127" i="5"/>
  <c r="Q128" i="5"/>
  <c r="S127" i="5"/>
  <c r="R127" i="5"/>
  <c r="T128" i="5"/>
  <c r="U127" i="5"/>
  <c r="V127" i="5"/>
  <c r="AO129" i="5"/>
  <c r="AP128" i="5"/>
  <c r="AQ128" i="5"/>
  <c r="AL129" i="5"/>
  <c r="AN128" i="5"/>
  <c r="AM128" i="5"/>
  <c r="AI129" i="5"/>
  <c r="AJ128" i="5"/>
  <c r="AK128" i="5"/>
  <c r="W128" i="5"/>
  <c r="X127" i="5"/>
  <c r="Y127" i="5"/>
  <c r="AF127" i="5"/>
  <c r="AH126" i="5"/>
  <c r="AG126" i="5"/>
  <c r="P133" i="6" l="1"/>
  <c r="Q132" i="6"/>
  <c r="R132" i="6" s="1"/>
  <c r="G129" i="6"/>
  <c r="G130" i="6"/>
  <c r="E131" i="6"/>
  <c r="F131" i="6" s="1"/>
  <c r="BT128" i="5"/>
  <c r="BU127" i="5"/>
  <c r="BV127" i="5" s="1"/>
  <c r="BN129" i="5"/>
  <c r="BN130" i="5" s="1"/>
  <c r="BQ128" i="5"/>
  <c r="BR127" i="5"/>
  <c r="BS127" i="5" s="1"/>
  <c r="BW129" i="5"/>
  <c r="BW130" i="5" s="1"/>
  <c r="BG126" i="5"/>
  <c r="AO130" i="5"/>
  <c r="AQ129" i="5"/>
  <c r="AP129" i="5"/>
  <c r="AI130" i="5"/>
  <c r="AK129" i="5"/>
  <c r="AJ129" i="5"/>
  <c r="Q129" i="5"/>
  <c r="S128" i="5"/>
  <c r="R128" i="5"/>
  <c r="AF128" i="5"/>
  <c r="AH127" i="5"/>
  <c r="AG127" i="5"/>
  <c r="BD126" i="5"/>
  <c r="AL130" i="5"/>
  <c r="AN129" i="5"/>
  <c r="AM129" i="5"/>
  <c r="Z129" i="5"/>
  <c r="AA128" i="5"/>
  <c r="AB128" i="5"/>
  <c r="BA126" i="5"/>
  <c r="W129" i="5"/>
  <c r="X128" i="5"/>
  <c r="Y128" i="5"/>
  <c r="T129" i="5"/>
  <c r="U128" i="5"/>
  <c r="V128" i="5"/>
  <c r="AX126" i="5"/>
  <c r="Q133" i="6" l="1"/>
  <c r="R133" i="6" s="1"/>
  <c r="P134" i="6"/>
  <c r="E132" i="6"/>
  <c r="F132" i="6" s="1"/>
  <c r="G131" i="6"/>
  <c r="BA127" i="5"/>
  <c r="BD127" i="5"/>
  <c r="BD128" i="5" s="1"/>
  <c r="BG127" i="5"/>
  <c r="BH127" i="5" s="1"/>
  <c r="BI127" i="5" s="1"/>
  <c r="AX127" i="5"/>
  <c r="AX128" i="5" s="1"/>
  <c r="BQ129" i="5"/>
  <c r="BR128" i="5"/>
  <c r="BS128" i="5" s="1"/>
  <c r="BN131" i="5"/>
  <c r="BT129" i="5"/>
  <c r="BU128" i="5"/>
  <c r="BV128" i="5" s="1"/>
  <c r="BX129" i="5"/>
  <c r="BY129" i="5" s="1"/>
  <c r="BO129" i="5"/>
  <c r="BP129" i="5" s="1"/>
  <c r="BE126" i="5"/>
  <c r="BF126" i="5" s="1"/>
  <c r="BH126" i="5"/>
  <c r="BI126" i="5" s="1"/>
  <c r="BX130" i="5"/>
  <c r="BY130" i="5" s="1"/>
  <c r="BO130" i="5"/>
  <c r="BP130" i="5" s="1"/>
  <c r="AF129" i="5"/>
  <c r="AH128" i="5"/>
  <c r="AG128" i="5"/>
  <c r="Z130" i="5"/>
  <c r="AB129" i="5"/>
  <c r="AA129" i="5"/>
  <c r="AY126" i="5"/>
  <c r="AZ126" i="5" s="1"/>
  <c r="T130" i="5"/>
  <c r="U129" i="5"/>
  <c r="V129" i="5"/>
  <c r="AI131" i="5"/>
  <c r="AK130" i="5"/>
  <c r="AJ130" i="5"/>
  <c r="BB126" i="5"/>
  <c r="BC126" i="5" s="1"/>
  <c r="AL131" i="5"/>
  <c r="AN130" i="5"/>
  <c r="AM130" i="5"/>
  <c r="BE127" i="5"/>
  <c r="BF127" i="5" s="1"/>
  <c r="BB127" i="5"/>
  <c r="BC127" i="5" s="1"/>
  <c r="BA128" i="5"/>
  <c r="Q130" i="5"/>
  <c r="S129" i="5"/>
  <c r="R129" i="5"/>
  <c r="W130" i="5"/>
  <c r="X129" i="5"/>
  <c r="Y129" i="5"/>
  <c r="AO131" i="5"/>
  <c r="AP130" i="5"/>
  <c r="AQ130" i="5"/>
  <c r="Q134" i="6" l="1"/>
  <c r="R134" i="6" s="1"/>
  <c r="P135" i="6"/>
  <c r="E133" i="6"/>
  <c r="F133" i="6" s="1"/>
  <c r="AY127" i="5"/>
  <c r="AZ127" i="5" s="1"/>
  <c r="BG128" i="5"/>
  <c r="BT130" i="5"/>
  <c r="BU129" i="5"/>
  <c r="BV129" i="5" s="1"/>
  <c r="BH128" i="5"/>
  <c r="BI128" i="5" s="1"/>
  <c r="BO131" i="5"/>
  <c r="BP131" i="5" s="1"/>
  <c r="BQ130" i="5"/>
  <c r="BR129" i="5"/>
  <c r="BS129" i="5" s="1"/>
  <c r="BW131" i="5"/>
  <c r="BX131" i="5" s="1"/>
  <c r="BY131" i="5" s="1"/>
  <c r="Q131" i="5"/>
  <c r="S130" i="5"/>
  <c r="R130" i="5"/>
  <c r="AO132" i="5"/>
  <c r="AQ131" i="5"/>
  <c r="AP131" i="5"/>
  <c r="Z131" i="5"/>
  <c r="AA130" i="5"/>
  <c r="AB130" i="5"/>
  <c r="W131" i="5"/>
  <c r="X130" i="5"/>
  <c r="Y130" i="5"/>
  <c r="AL132" i="5"/>
  <c r="AM131" i="5"/>
  <c r="AN131" i="5"/>
  <c r="AI132" i="5"/>
  <c r="AJ131" i="5"/>
  <c r="AK131" i="5"/>
  <c r="BA129" i="5"/>
  <c r="BE128" i="5"/>
  <c r="BF128" i="5" s="1"/>
  <c r="BB128" i="5"/>
  <c r="BC128" i="5" s="1"/>
  <c r="AY128" i="5"/>
  <c r="AZ128" i="5" s="1"/>
  <c r="T131" i="5"/>
  <c r="V130" i="5"/>
  <c r="U130" i="5"/>
  <c r="AF130" i="5"/>
  <c r="AH129" i="5"/>
  <c r="AG129" i="5"/>
  <c r="P136" i="6" l="1"/>
  <c r="Q135" i="6"/>
  <c r="R135" i="6" s="1"/>
  <c r="G132" i="6"/>
  <c r="E134" i="6"/>
  <c r="F134" i="6" s="1"/>
  <c r="BQ131" i="5"/>
  <c r="BR130" i="5"/>
  <c r="BS130" i="5" s="1"/>
  <c r="BN132" i="5"/>
  <c r="BN133" i="5" s="1"/>
  <c r="BW132" i="5"/>
  <c r="BW133" i="5" s="1"/>
  <c r="BT131" i="5"/>
  <c r="BU130" i="5"/>
  <c r="BV130" i="5" s="1"/>
  <c r="BG129" i="5"/>
  <c r="AL133" i="5"/>
  <c r="AN132" i="5"/>
  <c r="AM132" i="5"/>
  <c r="AI133" i="5"/>
  <c r="AJ132" i="5"/>
  <c r="AK132" i="5"/>
  <c r="Z132" i="5"/>
  <c r="AA131" i="5"/>
  <c r="AB131" i="5"/>
  <c r="BB129" i="5"/>
  <c r="BC129" i="5" s="1"/>
  <c r="AO133" i="5"/>
  <c r="AQ132" i="5"/>
  <c r="AP132" i="5"/>
  <c r="AX129" i="5"/>
  <c r="AY129" i="5" s="1"/>
  <c r="AZ129" i="5" s="1"/>
  <c r="T132" i="5"/>
  <c r="V131" i="5"/>
  <c r="U131" i="5"/>
  <c r="BD129" i="5"/>
  <c r="AF131" i="5"/>
  <c r="AG130" i="5"/>
  <c r="AH130" i="5"/>
  <c r="W132" i="5"/>
  <c r="X131" i="5"/>
  <c r="Y131" i="5"/>
  <c r="Q132" i="5"/>
  <c r="S131" i="5"/>
  <c r="R131" i="5"/>
  <c r="Q136" i="6" l="1"/>
  <c r="R136" i="6" s="1"/>
  <c r="P137" i="6"/>
  <c r="E135" i="6"/>
  <c r="F135" i="6" s="1"/>
  <c r="G133" i="6"/>
  <c r="BG130" i="5"/>
  <c r="BD130" i="5"/>
  <c r="BD131" i="5" s="1"/>
  <c r="BH129" i="5"/>
  <c r="BI129" i="5" s="1"/>
  <c r="BT132" i="5"/>
  <c r="BU131" i="5"/>
  <c r="BV131" i="5" s="1"/>
  <c r="BO132" i="5"/>
  <c r="BP132" i="5" s="1"/>
  <c r="BX132" i="5"/>
  <c r="BY132" i="5" s="1"/>
  <c r="BX133" i="5"/>
  <c r="BY133" i="5" s="1"/>
  <c r="BO133" i="5"/>
  <c r="BP133" i="5" s="1"/>
  <c r="BA130" i="5"/>
  <c r="BB130" i="5" s="1"/>
  <c r="BC130" i="5" s="1"/>
  <c r="BH130" i="5"/>
  <c r="BI130" i="5" s="1"/>
  <c r="BQ132" i="5"/>
  <c r="BR131" i="5"/>
  <c r="BS131" i="5" s="1"/>
  <c r="AF132" i="5"/>
  <c r="AG131" i="5"/>
  <c r="AH131" i="5"/>
  <c r="BE129" i="5"/>
  <c r="BF129" i="5" s="1"/>
  <c r="AI134" i="5"/>
  <c r="AK133" i="5"/>
  <c r="AJ133" i="5"/>
  <c r="T133" i="5"/>
  <c r="V132" i="5"/>
  <c r="U132" i="5"/>
  <c r="W133" i="5"/>
  <c r="Y132" i="5"/>
  <c r="X132" i="5"/>
  <c r="AO134" i="5"/>
  <c r="AQ133" i="5"/>
  <c r="AP133" i="5"/>
  <c r="Z133" i="5"/>
  <c r="AA132" i="5"/>
  <c r="AB132" i="5"/>
  <c r="Q133" i="5"/>
  <c r="S132" i="5"/>
  <c r="R132" i="5"/>
  <c r="BE130" i="5"/>
  <c r="BF130" i="5" s="1"/>
  <c r="AX130" i="5"/>
  <c r="AX131" i="5" s="1"/>
  <c r="AL134" i="5"/>
  <c r="AN133" i="5"/>
  <c r="AM133" i="5"/>
  <c r="Q137" i="6" l="1"/>
  <c r="R137" i="6" s="1"/>
  <c r="P138" i="6"/>
  <c r="E136" i="6"/>
  <c r="F136" i="6" s="1"/>
  <c r="G135" i="6"/>
  <c r="G134" i="6"/>
  <c r="BQ133" i="5"/>
  <c r="BR132" i="5"/>
  <c r="BS132" i="5" s="1"/>
  <c r="BT133" i="5"/>
  <c r="BU132" i="5"/>
  <c r="BV132" i="5" s="1"/>
  <c r="BN134" i="5"/>
  <c r="BN135" i="5" s="1"/>
  <c r="BG131" i="5"/>
  <c r="BH131" i="5" s="1"/>
  <c r="BI131" i="5" s="1"/>
  <c r="BW134" i="5"/>
  <c r="BW135" i="5" s="1"/>
  <c r="AL135" i="5"/>
  <c r="AN134" i="5"/>
  <c r="AM134" i="5"/>
  <c r="AI135" i="5"/>
  <c r="AK134" i="5"/>
  <c r="AJ134" i="5"/>
  <c r="AY130" i="5"/>
  <c r="AZ130" i="5" s="1"/>
  <c r="AO135" i="5"/>
  <c r="AQ134" i="5"/>
  <c r="AP134" i="5"/>
  <c r="Q134" i="5"/>
  <c r="S133" i="5"/>
  <c r="R133" i="5"/>
  <c r="W134" i="5"/>
  <c r="Y133" i="5"/>
  <c r="X133" i="5"/>
  <c r="Z134" i="5"/>
  <c r="AA133" i="5"/>
  <c r="AB133" i="5"/>
  <c r="T134" i="5"/>
  <c r="U133" i="5"/>
  <c r="V133" i="5"/>
  <c r="AF133" i="5"/>
  <c r="AG132" i="5"/>
  <c r="AH132" i="5"/>
  <c r="BE131" i="5"/>
  <c r="BF131" i="5" s="1"/>
  <c r="AY131" i="5"/>
  <c r="AZ131" i="5" s="1"/>
  <c r="BA131" i="5"/>
  <c r="BA132" i="5" s="1"/>
  <c r="P139" i="6" l="1"/>
  <c r="Q138" i="6"/>
  <c r="R138" i="6" s="1"/>
  <c r="G136" i="6"/>
  <c r="E137" i="6"/>
  <c r="F137" i="6" s="1"/>
  <c r="BT134" i="5"/>
  <c r="BU133" i="5"/>
  <c r="BV133" i="5" s="1"/>
  <c r="BQ134" i="5"/>
  <c r="BR133" i="5"/>
  <c r="BS133" i="5" s="1"/>
  <c r="AX132" i="5"/>
  <c r="AY132" i="5" s="1"/>
  <c r="AZ132" i="5" s="1"/>
  <c r="BO134" i="5"/>
  <c r="BP134" i="5" s="1"/>
  <c r="BX134" i="5"/>
  <c r="BY134" i="5" s="1"/>
  <c r="BG132" i="5"/>
  <c r="BW136" i="5"/>
  <c r="BX135" i="5"/>
  <c r="BY135" i="5" s="1"/>
  <c r="BO135" i="5"/>
  <c r="BP135" i="5" s="1"/>
  <c r="W135" i="5"/>
  <c r="Y134" i="5"/>
  <c r="X134" i="5"/>
  <c r="AO136" i="5"/>
  <c r="AP135" i="5"/>
  <c r="AQ135" i="5"/>
  <c r="Q135" i="5"/>
  <c r="S134" i="5"/>
  <c r="R134" i="5"/>
  <c r="BB131" i="5"/>
  <c r="BC131" i="5" s="1"/>
  <c r="BB132" i="5"/>
  <c r="BC132" i="5" s="1"/>
  <c r="AI136" i="5"/>
  <c r="AJ135" i="5"/>
  <c r="AK135" i="5"/>
  <c r="T135" i="5"/>
  <c r="U134" i="5"/>
  <c r="V134" i="5"/>
  <c r="Z135" i="5"/>
  <c r="AA134" i="5"/>
  <c r="AB134" i="5"/>
  <c r="BD132" i="5"/>
  <c r="BE132" i="5" s="1"/>
  <c r="BF132" i="5" s="1"/>
  <c r="AF134" i="5"/>
  <c r="AG133" i="5"/>
  <c r="AH133" i="5"/>
  <c r="AL136" i="5"/>
  <c r="AN135" i="5"/>
  <c r="AM135" i="5"/>
  <c r="P140" i="6" l="1"/>
  <c r="Q139" i="6"/>
  <c r="R139" i="6" s="1"/>
  <c r="E138" i="6"/>
  <c r="F138" i="6" s="1"/>
  <c r="BG133" i="5"/>
  <c r="BH132" i="5"/>
  <c r="BI132" i="5" s="1"/>
  <c r="BH133" i="5"/>
  <c r="BI133" i="5" s="1"/>
  <c r="BT135" i="5"/>
  <c r="BU134" i="5"/>
  <c r="BV134" i="5" s="1"/>
  <c r="BQ135" i="5"/>
  <c r="BR134" i="5"/>
  <c r="BS134" i="5" s="1"/>
  <c r="AX133" i="5"/>
  <c r="AY133" i="5" s="1"/>
  <c r="AZ133" i="5" s="1"/>
  <c r="BX136" i="5"/>
  <c r="BY136" i="5" s="1"/>
  <c r="BN136" i="5"/>
  <c r="AO137" i="5"/>
  <c r="AP136" i="5"/>
  <c r="AQ136" i="5"/>
  <c r="Z136" i="5"/>
  <c r="AA135" i="5"/>
  <c r="AB135" i="5"/>
  <c r="AL137" i="5"/>
  <c r="AM136" i="5"/>
  <c r="AN136" i="5"/>
  <c r="AF135" i="5"/>
  <c r="AG134" i="5"/>
  <c r="AH134" i="5"/>
  <c r="BD133" i="5"/>
  <c r="BE133" i="5" s="1"/>
  <c r="BF133" i="5" s="1"/>
  <c r="W136" i="5"/>
  <c r="X135" i="5"/>
  <c r="Y135" i="5"/>
  <c r="T136" i="5"/>
  <c r="U135" i="5"/>
  <c r="V135" i="5"/>
  <c r="AI137" i="5"/>
  <c r="AJ136" i="5"/>
  <c r="AK136" i="5"/>
  <c r="Q136" i="5"/>
  <c r="S135" i="5"/>
  <c r="R135" i="5"/>
  <c r="BA133" i="5"/>
  <c r="Q140" i="6" l="1"/>
  <c r="R140" i="6" s="1"/>
  <c r="P141" i="6"/>
  <c r="G137" i="6"/>
  <c r="E139" i="6"/>
  <c r="F139" i="6" s="1"/>
  <c r="AX134" i="5"/>
  <c r="AY134" i="5" s="1"/>
  <c r="AZ134" i="5" s="1"/>
  <c r="BQ136" i="5"/>
  <c r="BR135" i="5"/>
  <c r="BS135" i="5" s="1"/>
  <c r="BT136" i="5"/>
  <c r="BU135" i="5"/>
  <c r="BV135" i="5" s="1"/>
  <c r="BN137" i="5"/>
  <c r="BO137" i="5" s="1"/>
  <c r="BP137" i="5" s="1"/>
  <c r="BO136" i="5"/>
  <c r="BP136" i="5" s="1"/>
  <c r="BG134" i="5"/>
  <c r="BH134" i="5" s="1"/>
  <c r="BI134" i="5" s="1"/>
  <c r="BA134" i="5"/>
  <c r="BB134" i="5" s="1"/>
  <c r="BC134" i="5" s="1"/>
  <c r="BW137" i="5"/>
  <c r="BW138" i="5" s="1"/>
  <c r="T137" i="5"/>
  <c r="U136" i="5"/>
  <c r="V136" i="5"/>
  <c r="Z137" i="5"/>
  <c r="AA136" i="5"/>
  <c r="AB136" i="5"/>
  <c r="AL138" i="5"/>
  <c r="AN137" i="5"/>
  <c r="AM137" i="5"/>
  <c r="BB133" i="5"/>
  <c r="BC133" i="5" s="1"/>
  <c r="AF136" i="5"/>
  <c r="AH135" i="5"/>
  <c r="AG135" i="5"/>
  <c r="Q137" i="5"/>
  <c r="S136" i="5"/>
  <c r="R136" i="5"/>
  <c r="W137" i="5"/>
  <c r="X136" i="5"/>
  <c r="Y136" i="5"/>
  <c r="BD134" i="5"/>
  <c r="BE134" i="5" s="1"/>
  <c r="BF134" i="5" s="1"/>
  <c r="AI138" i="5"/>
  <c r="AK137" i="5"/>
  <c r="AJ137" i="5"/>
  <c r="AO138" i="5"/>
  <c r="AP137" i="5"/>
  <c r="AQ137" i="5"/>
  <c r="P142" i="6" l="1"/>
  <c r="Q141" i="6"/>
  <c r="R141" i="6" s="1"/>
  <c r="E140" i="6"/>
  <c r="F140" i="6" s="1"/>
  <c r="G139" i="6"/>
  <c r="G138" i="6"/>
  <c r="BT137" i="5"/>
  <c r="BU136" i="5"/>
  <c r="BV136" i="5" s="1"/>
  <c r="BQ137" i="5"/>
  <c r="BR136" i="5"/>
  <c r="BS136" i="5" s="1"/>
  <c r="BG135" i="5"/>
  <c r="BX137" i="5"/>
  <c r="BY137" i="5" s="1"/>
  <c r="BX138" i="5"/>
  <c r="BY138" i="5" s="1"/>
  <c r="BN138" i="5"/>
  <c r="BO138" i="5" s="1"/>
  <c r="BP138" i="5" s="1"/>
  <c r="Q138" i="5"/>
  <c r="S137" i="5"/>
  <c r="R137" i="5"/>
  <c r="AL139" i="5"/>
  <c r="AM138" i="5"/>
  <c r="AN138" i="5"/>
  <c r="AF137" i="5"/>
  <c r="AH136" i="5"/>
  <c r="AG136" i="5"/>
  <c r="AI139" i="5"/>
  <c r="AK138" i="5"/>
  <c r="AJ138" i="5"/>
  <c r="AO139" i="5"/>
  <c r="AP138" i="5"/>
  <c r="AQ138" i="5"/>
  <c r="Z138" i="5"/>
  <c r="AB137" i="5"/>
  <c r="AA137" i="5"/>
  <c r="W138" i="5"/>
  <c r="X137" i="5"/>
  <c r="Y137" i="5"/>
  <c r="BA135" i="5"/>
  <c r="BD135" i="5"/>
  <c r="BE135" i="5" s="1"/>
  <c r="BF135" i="5" s="1"/>
  <c r="AX135" i="5"/>
  <c r="AY135" i="5" s="1"/>
  <c r="AZ135" i="5" s="1"/>
  <c r="T138" i="5"/>
  <c r="U137" i="5"/>
  <c r="V137" i="5"/>
  <c r="Q142" i="6" l="1"/>
  <c r="R142" i="6" s="1"/>
  <c r="P143" i="6"/>
  <c r="E141" i="6"/>
  <c r="F141" i="6" s="1"/>
  <c r="G140" i="6"/>
  <c r="BG136" i="5"/>
  <c r="BH135" i="5"/>
  <c r="BI135" i="5" s="1"/>
  <c r="BQ138" i="5"/>
  <c r="BR137" i="5"/>
  <c r="BS137" i="5" s="1"/>
  <c r="BW139" i="5"/>
  <c r="BW140" i="5" s="1"/>
  <c r="BN139" i="5"/>
  <c r="BO139" i="5" s="1"/>
  <c r="BP139" i="5" s="1"/>
  <c r="BT138" i="5"/>
  <c r="BU137" i="5"/>
  <c r="BV137" i="5" s="1"/>
  <c r="AI140" i="5"/>
  <c r="AJ139" i="5"/>
  <c r="AK139" i="5"/>
  <c r="W139" i="5"/>
  <c r="X138" i="5"/>
  <c r="Y138" i="5"/>
  <c r="T139" i="5"/>
  <c r="V138" i="5"/>
  <c r="U138" i="5"/>
  <c r="BD136" i="5"/>
  <c r="BE136" i="5" s="1"/>
  <c r="BF136" i="5" s="1"/>
  <c r="AF138" i="5"/>
  <c r="AH137" i="5"/>
  <c r="AG137" i="5"/>
  <c r="BA136" i="5"/>
  <c r="AX136" i="5"/>
  <c r="Z139" i="5"/>
  <c r="AA138" i="5"/>
  <c r="AB138" i="5"/>
  <c r="AL140" i="5"/>
  <c r="AM139" i="5"/>
  <c r="AN139" i="5"/>
  <c r="AO140" i="5"/>
  <c r="AQ139" i="5"/>
  <c r="AP139" i="5"/>
  <c r="BB135" i="5"/>
  <c r="BC135" i="5" s="1"/>
  <c r="Q139" i="5"/>
  <c r="S138" i="5"/>
  <c r="R138" i="5"/>
  <c r="Q143" i="6" l="1"/>
  <c r="R143" i="6"/>
  <c r="P144" i="6"/>
  <c r="E142" i="6"/>
  <c r="F142" i="6" s="1"/>
  <c r="G141" i="6"/>
  <c r="BX139" i="5"/>
  <c r="BY139" i="5" s="1"/>
  <c r="BQ139" i="5"/>
  <c r="BR138" i="5"/>
  <c r="BS138" i="5" s="1"/>
  <c r="BX140" i="5"/>
  <c r="BY140" i="5" s="1"/>
  <c r="BG137" i="5"/>
  <c r="BG138" i="5" s="1"/>
  <c r="BT139" i="5"/>
  <c r="BU138" i="5"/>
  <c r="BV138" i="5" s="1"/>
  <c r="BN140" i="5"/>
  <c r="BO140" i="5" s="1"/>
  <c r="BP140" i="5" s="1"/>
  <c r="BH136" i="5"/>
  <c r="BI136" i="5" s="1"/>
  <c r="AL141" i="5"/>
  <c r="AN140" i="5"/>
  <c r="AM140" i="5"/>
  <c r="AX137" i="5"/>
  <c r="AY137" i="5" s="1"/>
  <c r="AZ137" i="5" s="1"/>
  <c r="BA137" i="5"/>
  <c r="BB137" i="5" s="1"/>
  <c r="BC137" i="5" s="1"/>
  <c r="Z140" i="5"/>
  <c r="AA139" i="5"/>
  <c r="AB139" i="5"/>
  <c r="BD137" i="5"/>
  <c r="BE137" i="5" s="1"/>
  <c r="BF137" i="5" s="1"/>
  <c r="T140" i="5"/>
  <c r="V139" i="5"/>
  <c r="U139" i="5"/>
  <c r="Q140" i="5"/>
  <c r="S139" i="5"/>
  <c r="R139" i="5"/>
  <c r="W140" i="5"/>
  <c r="X139" i="5"/>
  <c r="Y139" i="5"/>
  <c r="AF139" i="5"/>
  <c r="AG138" i="5"/>
  <c r="AH138" i="5"/>
  <c r="AO141" i="5"/>
  <c r="AP140" i="5"/>
  <c r="AQ140" i="5"/>
  <c r="AY136" i="5"/>
  <c r="AZ136" i="5" s="1"/>
  <c r="BB136" i="5"/>
  <c r="BC136" i="5" s="1"/>
  <c r="AI141" i="5"/>
  <c r="AK140" i="5"/>
  <c r="AJ140" i="5"/>
  <c r="P145" i="6" l="1"/>
  <c r="Q144" i="6"/>
  <c r="R144" i="6" s="1"/>
  <c r="E143" i="6"/>
  <c r="F143" i="6" s="1"/>
  <c r="G142" i="6"/>
  <c r="BH137" i="5"/>
  <c r="BI137" i="5" s="1"/>
  <c r="BD138" i="5"/>
  <c r="BE138" i="5" s="1"/>
  <c r="BF138" i="5" s="1"/>
  <c r="BH138" i="5"/>
  <c r="BI138" i="5" s="1"/>
  <c r="BN141" i="5"/>
  <c r="BN142" i="5" s="1"/>
  <c r="BQ140" i="5"/>
  <c r="BR139" i="5"/>
  <c r="BS139" i="5" s="1"/>
  <c r="BT140" i="5"/>
  <c r="BU139" i="5"/>
  <c r="BV139" i="5" s="1"/>
  <c r="BW141" i="5"/>
  <c r="BW142" i="5" s="1"/>
  <c r="AF140" i="5"/>
  <c r="AG139" i="5"/>
  <c r="AH139" i="5"/>
  <c r="AI142" i="5"/>
  <c r="AJ141" i="5"/>
  <c r="AK141" i="5"/>
  <c r="W141" i="5"/>
  <c r="Y140" i="5"/>
  <c r="X140" i="5"/>
  <c r="AO142" i="5"/>
  <c r="AQ141" i="5"/>
  <c r="AP141" i="5"/>
  <c r="Z141" i="5"/>
  <c r="AA140" i="5"/>
  <c r="AB140" i="5"/>
  <c r="T141" i="5"/>
  <c r="V140" i="5"/>
  <c r="U140" i="5"/>
  <c r="AX138" i="5"/>
  <c r="Q141" i="5"/>
  <c r="S140" i="5"/>
  <c r="R140" i="5"/>
  <c r="BA138" i="5"/>
  <c r="AL142" i="5"/>
  <c r="AM141" i="5"/>
  <c r="AN141" i="5"/>
  <c r="Q145" i="6" l="1"/>
  <c r="R145" i="6" s="1"/>
  <c r="P146" i="6"/>
  <c r="E144" i="6"/>
  <c r="F144" i="6" s="1"/>
  <c r="BQ141" i="5"/>
  <c r="BR140" i="5"/>
  <c r="BS140" i="5" s="1"/>
  <c r="BG139" i="5"/>
  <c r="BO141" i="5"/>
  <c r="BP141" i="5" s="1"/>
  <c r="BX141" i="5"/>
  <c r="BY141" i="5" s="1"/>
  <c r="AX139" i="5"/>
  <c r="AX140" i="5" s="1"/>
  <c r="BW143" i="5"/>
  <c r="BX142" i="5"/>
  <c r="BY142" i="5" s="1"/>
  <c r="BO142" i="5"/>
  <c r="BP142" i="5" s="1"/>
  <c r="BT141" i="5"/>
  <c r="BU140" i="5"/>
  <c r="BV140" i="5" s="1"/>
  <c r="W142" i="5"/>
  <c r="Y141" i="5"/>
  <c r="X141" i="5"/>
  <c r="BD139" i="5"/>
  <c r="BD140" i="5" s="1"/>
  <c r="AL143" i="5"/>
  <c r="AM142" i="5"/>
  <c r="AN142" i="5"/>
  <c r="BA139" i="5"/>
  <c r="AI143" i="5"/>
  <c r="AJ142" i="5"/>
  <c r="AK142" i="5"/>
  <c r="AY138" i="5"/>
  <c r="AZ138" i="5" s="1"/>
  <c r="AO143" i="5"/>
  <c r="AQ142" i="5"/>
  <c r="AP142" i="5"/>
  <c r="T142" i="5"/>
  <c r="U141" i="5"/>
  <c r="V141" i="5"/>
  <c r="Q142" i="5"/>
  <c r="S141" i="5"/>
  <c r="R141" i="5"/>
  <c r="Z142" i="5"/>
  <c r="AA141" i="5"/>
  <c r="AB141" i="5"/>
  <c r="BB138" i="5"/>
  <c r="BC138" i="5" s="1"/>
  <c r="AF141" i="5"/>
  <c r="AG140" i="5"/>
  <c r="AH140" i="5"/>
  <c r="Q146" i="6" l="1"/>
  <c r="R146" i="6"/>
  <c r="P147" i="6"/>
  <c r="G143" i="6"/>
  <c r="E145" i="6"/>
  <c r="F145" i="6" s="1"/>
  <c r="BT142" i="5"/>
  <c r="BU141" i="5"/>
  <c r="BV141" i="5" s="1"/>
  <c r="AY139" i="5"/>
  <c r="AZ139" i="5" s="1"/>
  <c r="BG140" i="5"/>
  <c r="BA140" i="5"/>
  <c r="BB140" i="5" s="1"/>
  <c r="BC140" i="5" s="1"/>
  <c r="BQ142" i="5"/>
  <c r="BR141" i="5"/>
  <c r="BS141" i="5" s="1"/>
  <c r="BX143" i="5"/>
  <c r="BY143" i="5" s="1"/>
  <c r="BN143" i="5"/>
  <c r="BH139" i="5"/>
  <c r="BI139" i="5" s="1"/>
  <c r="Q143" i="5"/>
  <c r="S142" i="5"/>
  <c r="R142" i="5"/>
  <c r="AF142" i="5"/>
  <c r="AG141" i="5"/>
  <c r="AH141" i="5"/>
  <c r="T143" i="5"/>
  <c r="U142" i="5"/>
  <c r="V142" i="5"/>
  <c r="AI144" i="5"/>
  <c r="AJ143" i="5"/>
  <c r="AK143" i="5"/>
  <c r="Z143" i="5"/>
  <c r="AA142" i="5"/>
  <c r="AB142" i="5"/>
  <c r="BB139" i="5"/>
  <c r="BC139" i="5" s="1"/>
  <c r="AO144" i="5"/>
  <c r="AP143" i="5"/>
  <c r="AQ143" i="5"/>
  <c r="BE139" i="5"/>
  <c r="BF139" i="5" s="1"/>
  <c r="W143" i="5"/>
  <c r="Y142" i="5"/>
  <c r="X142" i="5"/>
  <c r="AL144" i="5"/>
  <c r="AM143" i="5"/>
  <c r="AN143" i="5"/>
  <c r="BE140" i="5"/>
  <c r="BF140" i="5" s="1"/>
  <c r="AY140" i="5"/>
  <c r="AZ140" i="5" s="1"/>
  <c r="P148" i="6" l="1"/>
  <c r="Q147" i="6"/>
  <c r="R147" i="6" s="1"/>
  <c r="E146" i="6"/>
  <c r="F146" i="6" s="1"/>
  <c r="G145" i="6"/>
  <c r="G144" i="6"/>
  <c r="BQ143" i="5"/>
  <c r="BR142" i="5"/>
  <c r="BS142" i="5" s="1"/>
  <c r="BG141" i="5"/>
  <c r="BH141" i="5" s="1"/>
  <c r="BI141" i="5" s="1"/>
  <c r="BH140" i="5"/>
  <c r="BI140" i="5" s="1"/>
  <c r="BN144" i="5"/>
  <c r="BT143" i="5"/>
  <c r="BU142" i="5"/>
  <c r="BV142" i="5" s="1"/>
  <c r="BO143" i="5"/>
  <c r="BP143" i="5" s="1"/>
  <c r="BW144" i="5"/>
  <c r="BX144" i="5" s="1"/>
  <c r="BY144" i="5" s="1"/>
  <c r="T144" i="5"/>
  <c r="U143" i="5"/>
  <c r="V143" i="5"/>
  <c r="Z144" i="5"/>
  <c r="AA143" i="5"/>
  <c r="AB143" i="5"/>
  <c r="AX141" i="5"/>
  <c r="W144" i="5"/>
  <c r="X143" i="5"/>
  <c r="Y143" i="5"/>
  <c r="AF143" i="5"/>
  <c r="AH142" i="5"/>
  <c r="AG142" i="5"/>
  <c r="AL145" i="5"/>
  <c r="AM144" i="5"/>
  <c r="AN144" i="5"/>
  <c r="AI145" i="5"/>
  <c r="AJ144" i="5"/>
  <c r="AK144" i="5"/>
  <c r="AO145" i="5"/>
  <c r="AQ144" i="5"/>
  <c r="AP144" i="5"/>
  <c r="BD141" i="5"/>
  <c r="BE141" i="5" s="1"/>
  <c r="BF141" i="5" s="1"/>
  <c r="BA141" i="5"/>
  <c r="Q144" i="5"/>
  <c r="S143" i="5"/>
  <c r="R143" i="5"/>
  <c r="Q148" i="6" l="1"/>
  <c r="R148" i="6" s="1"/>
  <c r="P149" i="6"/>
  <c r="E147" i="6"/>
  <c r="F147" i="6" s="1"/>
  <c r="G146" i="6"/>
  <c r="BN145" i="5"/>
  <c r="BO145" i="5"/>
  <c r="BP145" i="5" s="1"/>
  <c r="BT144" i="5"/>
  <c r="BU143" i="5"/>
  <c r="BV143" i="5" s="1"/>
  <c r="BW145" i="5"/>
  <c r="BW146" i="5" s="1"/>
  <c r="BG142" i="5"/>
  <c r="BO144" i="5"/>
  <c r="BP144" i="5" s="1"/>
  <c r="BQ144" i="5"/>
  <c r="BR143" i="5"/>
  <c r="BS143" i="5" s="1"/>
  <c r="AO146" i="5"/>
  <c r="AP145" i="5"/>
  <c r="AQ145" i="5"/>
  <c r="Q145" i="5"/>
  <c r="S144" i="5"/>
  <c r="R144" i="5"/>
  <c r="BA142" i="5"/>
  <c r="W145" i="5"/>
  <c r="X144" i="5"/>
  <c r="Y144" i="5"/>
  <c r="Z145" i="5"/>
  <c r="AA144" i="5"/>
  <c r="AB144" i="5"/>
  <c r="AX142" i="5"/>
  <c r="AL146" i="5"/>
  <c r="AN145" i="5"/>
  <c r="AM145" i="5"/>
  <c r="AY141" i="5"/>
  <c r="AZ141" i="5" s="1"/>
  <c r="AF144" i="5"/>
  <c r="AH143" i="5"/>
  <c r="AG143" i="5"/>
  <c r="AI146" i="5"/>
  <c r="AK145" i="5"/>
  <c r="AJ145" i="5"/>
  <c r="BD142" i="5"/>
  <c r="BB141" i="5"/>
  <c r="BC141" i="5" s="1"/>
  <c r="T145" i="5"/>
  <c r="U144" i="5"/>
  <c r="V144" i="5"/>
  <c r="Q149" i="6" l="1"/>
  <c r="R149" i="6" s="1"/>
  <c r="P150" i="6"/>
  <c r="E148" i="6"/>
  <c r="F148" i="6" s="1"/>
  <c r="G147" i="6"/>
  <c r="BD143" i="5"/>
  <c r="BG143" i="5"/>
  <c r="AX143" i="5"/>
  <c r="AY143" i="5" s="1"/>
  <c r="AZ143" i="5" s="1"/>
  <c r="AY142" i="5"/>
  <c r="AZ142" i="5" s="1"/>
  <c r="BH143" i="5"/>
  <c r="BI143" i="5" s="1"/>
  <c r="BX145" i="5"/>
  <c r="BY145" i="5" s="1"/>
  <c r="BT145" i="5"/>
  <c r="BU144" i="5"/>
  <c r="BV144" i="5" s="1"/>
  <c r="BX146" i="5"/>
  <c r="BY146" i="5" s="1"/>
  <c r="BH142" i="5"/>
  <c r="BI142" i="5" s="1"/>
  <c r="BQ145" i="5"/>
  <c r="BR144" i="5"/>
  <c r="BS144" i="5" s="1"/>
  <c r="BA143" i="5"/>
  <c r="BB143" i="5" s="1"/>
  <c r="BC143" i="5" s="1"/>
  <c r="BN146" i="5"/>
  <c r="BO146" i="5" s="1"/>
  <c r="BP146" i="5" s="1"/>
  <c r="T146" i="5"/>
  <c r="U145" i="5"/>
  <c r="V145" i="5"/>
  <c r="Q146" i="5"/>
  <c r="S145" i="5"/>
  <c r="R145" i="5"/>
  <c r="AF145" i="5"/>
  <c r="AH144" i="5"/>
  <c r="AG144" i="5"/>
  <c r="AO147" i="5"/>
  <c r="AQ146" i="5"/>
  <c r="AP146" i="5"/>
  <c r="W146" i="5"/>
  <c r="X145" i="5"/>
  <c r="Y145" i="5"/>
  <c r="BA144" i="5"/>
  <c r="BE142" i="5"/>
  <c r="BF142" i="5" s="1"/>
  <c r="BB142" i="5"/>
  <c r="BC142" i="5" s="1"/>
  <c r="Z146" i="5"/>
  <c r="AB145" i="5"/>
  <c r="AA145" i="5"/>
  <c r="BD144" i="5"/>
  <c r="AL147" i="5"/>
  <c r="AM146" i="5"/>
  <c r="AN146" i="5"/>
  <c r="AI147" i="5"/>
  <c r="AK146" i="5"/>
  <c r="AJ146" i="5"/>
  <c r="BE143" i="5"/>
  <c r="BF143" i="5" s="1"/>
  <c r="P151" i="6" l="1"/>
  <c r="Q150" i="6"/>
  <c r="R150" i="6" s="1"/>
  <c r="E149" i="6"/>
  <c r="F149" i="6" s="1"/>
  <c r="G148" i="6"/>
  <c r="BG144" i="5"/>
  <c r="BN147" i="5"/>
  <c r="BN148" i="5" s="1"/>
  <c r="BT146" i="5"/>
  <c r="BU145" i="5"/>
  <c r="BV145" i="5" s="1"/>
  <c r="BQ146" i="5"/>
  <c r="BR145" i="5"/>
  <c r="BS145" i="5" s="1"/>
  <c r="AX144" i="5"/>
  <c r="AY144" i="5" s="1"/>
  <c r="AZ144" i="5" s="1"/>
  <c r="BH144" i="5"/>
  <c r="BI144" i="5" s="1"/>
  <c r="BW147" i="5"/>
  <c r="BW148" i="5" s="1"/>
  <c r="AF146" i="5"/>
  <c r="AH145" i="5"/>
  <c r="AG145" i="5"/>
  <c r="W147" i="5"/>
  <c r="X146" i="5"/>
  <c r="Y146" i="5"/>
  <c r="AL148" i="5"/>
  <c r="AN147" i="5"/>
  <c r="AM147" i="5"/>
  <c r="Z147" i="5"/>
  <c r="AA146" i="5"/>
  <c r="AB146" i="5"/>
  <c r="Q147" i="5"/>
  <c r="S146" i="5"/>
  <c r="R146" i="5"/>
  <c r="AI148" i="5"/>
  <c r="AJ147" i="5"/>
  <c r="AK147" i="5"/>
  <c r="AO148" i="5"/>
  <c r="AQ147" i="5"/>
  <c r="AP147" i="5"/>
  <c r="BE144" i="5"/>
  <c r="BF144" i="5" s="1"/>
  <c r="BB144" i="5"/>
  <c r="BC144" i="5" s="1"/>
  <c r="T147" i="5"/>
  <c r="V146" i="5"/>
  <c r="U146" i="5"/>
  <c r="Q151" i="6" l="1"/>
  <c r="R151" i="6" s="1"/>
  <c r="P152" i="6"/>
  <c r="E150" i="6"/>
  <c r="F150" i="6" s="1"/>
  <c r="BQ147" i="5"/>
  <c r="BR146" i="5"/>
  <c r="BS146" i="5" s="1"/>
  <c r="BO147" i="5"/>
  <c r="BP147" i="5" s="1"/>
  <c r="AX145" i="5"/>
  <c r="AY145" i="5" s="1"/>
  <c r="AZ145" i="5" s="1"/>
  <c r="BH145" i="5"/>
  <c r="BI145" i="5" s="1"/>
  <c r="BT147" i="5"/>
  <c r="BU146" i="5"/>
  <c r="BV146" i="5" s="1"/>
  <c r="BX147" i="5"/>
  <c r="BY147" i="5" s="1"/>
  <c r="BX148" i="5"/>
  <c r="BY148" i="5" s="1"/>
  <c r="BO148" i="5"/>
  <c r="BP148" i="5" s="1"/>
  <c r="BG145" i="5"/>
  <c r="BD145" i="5"/>
  <c r="W148" i="5"/>
  <c r="X147" i="5"/>
  <c r="Y147" i="5"/>
  <c r="BE145" i="5"/>
  <c r="BF145" i="5" s="1"/>
  <c r="AL149" i="5"/>
  <c r="AN148" i="5"/>
  <c r="AM148" i="5"/>
  <c r="T148" i="5"/>
  <c r="V147" i="5"/>
  <c r="U147" i="5"/>
  <c r="AF147" i="5"/>
  <c r="AG146" i="5"/>
  <c r="AH146" i="5"/>
  <c r="Q148" i="5"/>
  <c r="S147" i="5"/>
  <c r="R147" i="5"/>
  <c r="AO149" i="5"/>
  <c r="AQ148" i="5"/>
  <c r="AP148" i="5"/>
  <c r="Z148" i="5"/>
  <c r="AA147" i="5"/>
  <c r="AB147" i="5"/>
  <c r="AI149" i="5"/>
  <c r="AK148" i="5"/>
  <c r="AJ148" i="5"/>
  <c r="BA145" i="5"/>
  <c r="Q152" i="6" l="1"/>
  <c r="R152" i="6" s="1"/>
  <c r="P153" i="6"/>
  <c r="G149" i="6"/>
  <c r="E151" i="6"/>
  <c r="F151" i="6" s="1"/>
  <c r="BG146" i="5"/>
  <c r="BN149" i="5"/>
  <c r="BN150" i="5" s="1"/>
  <c r="BT148" i="5"/>
  <c r="BU147" i="5"/>
  <c r="BV147" i="5" s="1"/>
  <c r="BW149" i="5"/>
  <c r="BW150" i="5" s="1"/>
  <c r="BA146" i="5"/>
  <c r="BB146" i="5" s="1"/>
  <c r="BC146" i="5" s="1"/>
  <c r="BB145" i="5"/>
  <c r="BC145" i="5" s="1"/>
  <c r="BQ148" i="5"/>
  <c r="BR147" i="5"/>
  <c r="BS147" i="5" s="1"/>
  <c r="W149" i="5"/>
  <c r="Y148" i="5"/>
  <c r="X148" i="5"/>
  <c r="AF148" i="5"/>
  <c r="AG147" i="5"/>
  <c r="AH147" i="5"/>
  <c r="T149" i="5"/>
  <c r="V148" i="5"/>
  <c r="U148" i="5"/>
  <c r="BD146" i="5"/>
  <c r="AO150" i="5"/>
  <c r="AQ149" i="5"/>
  <c r="AP149" i="5"/>
  <c r="AI150" i="5"/>
  <c r="AK149" i="5"/>
  <c r="AJ149" i="5"/>
  <c r="Q149" i="5"/>
  <c r="S148" i="5"/>
  <c r="R148" i="5"/>
  <c r="AL150" i="5"/>
  <c r="AM149" i="5"/>
  <c r="AN149" i="5"/>
  <c r="Z149" i="5"/>
  <c r="AA148" i="5"/>
  <c r="AB148" i="5"/>
  <c r="AX146" i="5"/>
  <c r="Q153" i="6" l="1"/>
  <c r="R153" i="6" s="1"/>
  <c r="P154" i="6"/>
  <c r="E152" i="6"/>
  <c r="F152" i="6" s="1"/>
  <c r="G150" i="6"/>
  <c r="BD147" i="5"/>
  <c r="AX147" i="5"/>
  <c r="AY147" i="5" s="1"/>
  <c r="AZ147" i="5" s="1"/>
  <c r="BG147" i="5"/>
  <c r="BT149" i="5"/>
  <c r="BU148" i="5"/>
  <c r="BV148" i="5" s="1"/>
  <c r="BH147" i="5"/>
  <c r="BI147" i="5" s="1"/>
  <c r="BX149" i="5"/>
  <c r="BY149" i="5" s="1"/>
  <c r="BQ149" i="5"/>
  <c r="BR148" i="5"/>
  <c r="BS148" i="5" s="1"/>
  <c r="BO149" i="5"/>
  <c r="BP149" i="5" s="1"/>
  <c r="BO150" i="5"/>
  <c r="BP150" i="5" s="1"/>
  <c r="BX150" i="5"/>
  <c r="BY150" i="5" s="1"/>
  <c r="BH146" i="5"/>
  <c r="BI146" i="5" s="1"/>
  <c r="AO151" i="5"/>
  <c r="AQ150" i="5"/>
  <c r="AP150" i="5"/>
  <c r="AY146" i="5"/>
  <c r="AZ146" i="5" s="1"/>
  <c r="Z150" i="5"/>
  <c r="AA149" i="5"/>
  <c r="AB149" i="5"/>
  <c r="AI151" i="5"/>
  <c r="AJ150" i="5"/>
  <c r="AK150" i="5"/>
  <c r="BE147" i="5"/>
  <c r="BF147" i="5" s="1"/>
  <c r="Q150" i="5"/>
  <c r="S149" i="5"/>
  <c r="R149" i="5"/>
  <c r="W150" i="5"/>
  <c r="Y149" i="5"/>
  <c r="X149" i="5"/>
  <c r="T150" i="5"/>
  <c r="U149" i="5"/>
  <c r="V149" i="5"/>
  <c r="BE146" i="5"/>
  <c r="BF146" i="5" s="1"/>
  <c r="AL151" i="5"/>
  <c r="AM150" i="5"/>
  <c r="AN150" i="5"/>
  <c r="AF149" i="5"/>
  <c r="AG148" i="5"/>
  <c r="AH148" i="5"/>
  <c r="BA147" i="5"/>
  <c r="BB147" i="5" s="1"/>
  <c r="BC147" i="5" s="1"/>
  <c r="Q154" i="6" l="1"/>
  <c r="R154" i="6"/>
  <c r="P155" i="6"/>
  <c r="G151" i="6"/>
  <c r="E153" i="6"/>
  <c r="F153" i="6" s="1"/>
  <c r="BQ150" i="5"/>
  <c r="BR149" i="5"/>
  <c r="BS149" i="5" s="1"/>
  <c r="AX148" i="5"/>
  <c r="AY148" i="5" s="1"/>
  <c r="AZ148" i="5" s="1"/>
  <c r="BG148" i="5"/>
  <c r="BN151" i="5"/>
  <c r="BN152" i="5" s="1"/>
  <c r="BT150" i="5"/>
  <c r="BU149" i="5"/>
  <c r="BV149" i="5" s="1"/>
  <c r="BW151" i="5"/>
  <c r="BW152" i="5" s="1"/>
  <c r="T151" i="5"/>
  <c r="U150" i="5"/>
  <c r="V150" i="5"/>
  <c r="Z151" i="5"/>
  <c r="AA150" i="5"/>
  <c r="AB150" i="5"/>
  <c r="AF150" i="5"/>
  <c r="AG149" i="5"/>
  <c r="AH149" i="5"/>
  <c r="W151" i="5"/>
  <c r="Y150" i="5"/>
  <c r="X150" i="5"/>
  <c r="BD148" i="5"/>
  <c r="AL152" i="5"/>
  <c r="AN151" i="5"/>
  <c r="AM151" i="5"/>
  <c r="AI152" i="5"/>
  <c r="AJ151" i="5"/>
  <c r="AK151" i="5"/>
  <c r="BA148" i="5"/>
  <c r="BB148" i="5" s="1"/>
  <c r="BC148" i="5" s="1"/>
  <c r="Q151" i="5"/>
  <c r="S150" i="5"/>
  <c r="R150" i="5"/>
  <c r="AO152" i="5"/>
  <c r="AP151" i="5"/>
  <c r="AQ151" i="5"/>
  <c r="P156" i="6" l="1"/>
  <c r="Q155" i="6"/>
  <c r="R155" i="6" s="1"/>
  <c r="G152" i="6"/>
  <c r="E154" i="6"/>
  <c r="F154" i="6" s="1"/>
  <c r="BX151" i="5"/>
  <c r="BY151" i="5" s="1"/>
  <c r="BG149" i="5"/>
  <c r="BH149" i="5" s="1"/>
  <c r="BI149" i="5" s="1"/>
  <c r="BH148" i="5"/>
  <c r="BI148" i="5" s="1"/>
  <c r="BX152" i="5"/>
  <c r="BY152" i="5" s="1"/>
  <c r="BO152" i="5"/>
  <c r="BP152" i="5" s="1"/>
  <c r="BG150" i="5"/>
  <c r="BO151" i="5"/>
  <c r="BP151" i="5" s="1"/>
  <c r="BT151" i="5"/>
  <c r="BU150" i="5"/>
  <c r="BV150" i="5" s="1"/>
  <c r="BQ151" i="5"/>
  <c r="BR150" i="5"/>
  <c r="BS150" i="5" s="1"/>
  <c r="AI153" i="5"/>
  <c r="AJ152" i="5"/>
  <c r="AK152" i="5"/>
  <c r="W152" i="5"/>
  <c r="X151" i="5"/>
  <c r="Y151" i="5"/>
  <c r="AO153" i="5"/>
  <c r="AQ152" i="5"/>
  <c r="AP152" i="5"/>
  <c r="Z152" i="5"/>
  <c r="AA151" i="5"/>
  <c r="AB151" i="5"/>
  <c r="AL153" i="5"/>
  <c r="AN152" i="5"/>
  <c r="AM152" i="5"/>
  <c r="Q152" i="5"/>
  <c r="S151" i="5"/>
  <c r="R151" i="5"/>
  <c r="T152" i="5"/>
  <c r="U151" i="5"/>
  <c r="V151" i="5"/>
  <c r="AF151" i="5"/>
  <c r="AH150" i="5"/>
  <c r="AG150" i="5"/>
  <c r="BD149" i="5"/>
  <c r="BD150" i="5" s="1"/>
  <c r="BA149" i="5"/>
  <c r="BA150" i="5" s="1"/>
  <c r="BE148" i="5"/>
  <c r="BF148" i="5" s="1"/>
  <c r="AX149" i="5"/>
  <c r="P157" i="6" l="1"/>
  <c r="Q156" i="6"/>
  <c r="R156" i="6" s="1"/>
  <c r="E155" i="6"/>
  <c r="F155" i="6" s="1"/>
  <c r="G153" i="6"/>
  <c r="BB149" i="5"/>
  <c r="BC149" i="5" s="1"/>
  <c r="BE149" i="5"/>
  <c r="BF149" i="5" s="1"/>
  <c r="BH150" i="5"/>
  <c r="BI150" i="5" s="1"/>
  <c r="BW153" i="5"/>
  <c r="BW154" i="5" s="1"/>
  <c r="BQ152" i="5"/>
  <c r="BR151" i="5"/>
  <c r="BS151" i="5" s="1"/>
  <c r="AX150" i="5"/>
  <c r="AY150" i="5" s="1"/>
  <c r="AZ150" i="5" s="1"/>
  <c r="BN153" i="5"/>
  <c r="BN154" i="5" s="1"/>
  <c r="BT152" i="5"/>
  <c r="BU151" i="5"/>
  <c r="BV151" i="5" s="1"/>
  <c r="AL154" i="5"/>
  <c r="AN153" i="5"/>
  <c r="AM153" i="5"/>
  <c r="AF152" i="5"/>
  <c r="AH151" i="5"/>
  <c r="AG151" i="5"/>
  <c r="Q153" i="5"/>
  <c r="S152" i="5"/>
  <c r="R152" i="5"/>
  <c r="AO154" i="5"/>
  <c r="AP153" i="5"/>
  <c r="AQ153" i="5"/>
  <c r="BB150" i="5"/>
  <c r="BC150" i="5" s="1"/>
  <c r="BE150" i="5"/>
  <c r="BF150" i="5" s="1"/>
  <c r="W153" i="5"/>
  <c r="X152" i="5"/>
  <c r="Y152" i="5"/>
  <c r="T153" i="5"/>
  <c r="U152" i="5"/>
  <c r="V152" i="5"/>
  <c r="Z153" i="5"/>
  <c r="AA152" i="5"/>
  <c r="AB152" i="5"/>
  <c r="AY149" i="5"/>
  <c r="AZ149" i="5" s="1"/>
  <c r="AI154" i="5"/>
  <c r="AJ153" i="5"/>
  <c r="AK153" i="5"/>
  <c r="Q157" i="6" l="1"/>
  <c r="R157" i="6" s="1"/>
  <c r="P158" i="6"/>
  <c r="E156" i="6"/>
  <c r="F156" i="6" s="1"/>
  <c r="G154" i="6"/>
  <c r="BO153" i="5"/>
  <c r="BP153" i="5" s="1"/>
  <c r="BQ153" i="5"/>
  <c r="BR152" i="5"/>
  <c r="BS152" i="5" s="1"/>
  <c r="AX151" i="5"/>
  <c r="AY151" i="5" s="1"/>
  <c r="AZ151" i="5" s="1"/>
  <c r="BX153" i="5"/>
  <c r="BY153" i="5" s="1"/>
  <c r="BT153" i="5"/>
  <c r="BU152" i="5"/>
  <c r="BV152" i="5" s="1"/>
  <c r="BO154" i="5"/>
  <c r="BP154" i="5" s="1"/>
  <c r="BX154" i="5"/>
  <c r="BY154" i="5" s="1"/>
  <c r="BG151" i="5"/>
  <c r="T154" i="5"/>
  <c r="U153" i="5"/>
  <c r="V153" i="5"/>
  <c r="AI155" i="5"/>
  <c r="AK154" i="5"/>
  <c r="AJ154" i="5"/>
  <c r="AF153" i="5"/>
  <c r="AG152" i="5"/>
  <c r="AH152" i="5"/>
  <c r="Q154" i="5"/>
  <c r="S153" i="5"/>
  <c r="R153" i="5"/>
  <c r="AO155" i="5"/>
  <c r="AQ154" i="5"/>
  <c r="AP154" i="5"/>
  <c r="W154" i="5"/>
  <c r="X153" i="5"/>
  <c r="Y153" i="5"/>
  <c r="AL155" i="5"/>
  <c r="AN154" i="5"/>
  <c r="AM154" i="5"/>
  <c r="BA151" i="5"/>
  <c r="BB151" i="5" s="1"/>
  <c r="BC151" i="5" s="1"/>
  <c r="Z154" i="5"/>
  <c r="AB153" i="5"/>
  <c r="AA153" i="5"/>
  <c r="BD151" i="5"/>
  <c r="BD152" i="5" s="1"/>
  <c r="Q158" i="6" l="1"/>
  <c r="R158" i="6" s="1"/>
  <c r="P159" i="6"/>
  <c r="G155" i="6"/>
  <c r="E157" i="6"/>
  <c r="F157" i="6" s="1"/>
  <c r="G156" i="6"/>
  <c r="BT154" i="5"/>
  <c r="BU153" i="5"/>
  <c r="BV153" i="5" s="1"/>
  <c r="BN155" i="5"/>
  <c r="BN156" i="5" s="1"/>
  <c r="BW155" i="5"/>
  <c r="BW156" i="5" s="1"/>
  <c r="BG152" i="5"/>
  <c r="BH151" i="5"/>
  <c r="BI151" i="5" s="1"/>
  <c r="BQ154" i="5"/>
  <c r="BR153" i="5"/>
  <c r="BS153" i="5" s="1"/>
  <c r="BE152" i="5"/>
  <c r="BF152" i="5" s="1"/>
  <c r="AF154" i="5"/>
  <c r="AH153" i="5"/>
  <c r="AG153" i="5"/>
  <c r="AL156" i="5"/>
  <c r="AM155" i="5"/>
  <c r="AN155" i="5"/>
  <c r="AI156" i="5"/>
  <c r="AJ155" i="5"/>
  <c r="AK155" i="5"/>
  <c r="Q155" i="5"/>
  <c r="S154" i="5"/>
  <c r="R154" i="5"/>
  <c r="BE151" i="5"/>
  <c r="BF151" i="5" s="1"/>
  <c r="W155" i="5"/>
  <c r="X154" i="5"/>
  <c r="Y154" i="5"/>
  <c r="T155" i="5"/>
  <c r="V154" i="5"/>
  <c r="U154" i="5"/>
  <c r="Z155" i="5"/>
  <c r="AA154" i="5"/>
  <c r="AB154" i="5"/>
  <c r="BA152" i="5"/>
  <c r="AO156" i="5"/>
  <c r="AQ155" i="5"/>
  <c r="AP155" i="5"/>
  <c r="AX152" i="5"/>
  <c r="P160" i="6" l="1"/>
  <c r="Q159" i="6"/>
  <c r="R159" i="6"/>
  <c r="E158" i="6"/>
  <c r="F158" i="6" s="1"/>
  <c r="BG153" i="5"/>
  <c r="AX153" i="5"/>
  <c r="AY153" i="5" s="1"/>
  <c r="AZ153" i="5" s="1"/>
  <c r="BA153" i="5"/>
  <c r="BB153" i="5" s="1"/>
  <c r="BC153" i="5" s="1"/>
  <c r="BH152" i="5"/>
  <c r="BI152" i="5" s="1"/>
  <c r="BN157" i="5"/>
  <c r="BT155" i="5"/>
  <c r="BU154" i="5"/>
  <c r="BV154" i="5" s="1"/>
  <c r="BH153" i="5"/>
  <c r="BI153" i="5" s="1"/>
  <c r="BO155" i="5"/>
  <c r="BP155" i="5" s="1"/>
  <c r="BD153" i="5"/>
  <c r="BE153" i="5" s="1"/>
  <c r="BF153" i="5" s="1"/>
  <c r="BX155" i="5"/>
  <c r="BY155" i="5" s="1"/>
  <c r="BQ155" i="5"/>
  <c r="BR154" i="5"/>
  <c r="BS154" i="5" s="1"/>
  <c r="BX156" i="5"/>
  <c r="BY156" i="5" s="1"/>
  <c r="BO156" i="5"/>
  <c r="BP156" i="5" s="1"/>
  <c r="AL157" i="5"/>
  <c r="AM156" i="5"/>
  <c r="AN156" i="5"/>
  <c r="T156" i="5"/>
  <c r="V155" i="5"/>
  <c r="U155" i="5"/>
  <c r="AF155" i="5"/>
  <c r="AG154" i="5"/>
  <c r="AH154" i="5"/>
  <c r="Q156" i="5"/>
  <c r="S155" i="5"/>
  <c r="R155" i="5"/>
  <c r="AO157" i="5"/>
  <c r="AQ156" i="5"/>
  <c r="AP156" i="5"/>
  <c r="BB152" i="5"/>
  <c r="BC152" i="5" s="1"/>
  <c r="AY152" i="5"/>
  <c r="AZ152" i="5" s="1"/>
  <c r="AI157" i="5"/>
  <c r="AK156" i="5"/>
  <c r="AJ156" i="5"/>
  <c r="W156" i="5"/>
  <c r="X155" i="5"/>
  <c r="Y155" i="5"/>
  <c r="Z156" i="5"/>
  <c r="AA155" i="5"/>
  <c r="AB155" i="5"/>
  <c r="Q160" i="6" l="1"/>
  <c r="R160" i="6"/>
  <c r="P161" i="6"/>
  <c r="G157" i="6"/>
  <c r="E159" i="6"/>
  <c r="F159" i="6" s="1"/>
  <c r="G158" i="6"/>
  <c r="BA154" i="5"/>
  <c r="BQ156" i="5"/>
  <c r="BR155" i="5"/>
  <c r="BS155" i="5" s="1"/>
  <c r="BT156" i="5"/>
  <c r="BU155" i="5"/>
  <c r="BV155" i="5" s="1"/>
  <c r="BO157" i="5"/>
  <c r="BP157" i="5" s="1"/>
  <c r="BG154" i="5"/>
  <c r="BW157" i="5"/>
  <c r="BX157" i="5" s="1"/>
  <c r="BY157" i="5" s="1"/>
  <c r="AF156" i="5"/>
  <c r="AG155" i="5"/>
  <c r="AH155" i="5"/>
  <c r="W157" i="5"/>
  <c r="Y156" i="5"/>
  <c r="X156" i="5"/>
  <c r="AO158" i="5"/>
  <c r="AP157" i="5"/>
  <c r="AQ157" i="5"/>
  <c r="AI158" i="5"/>
  <c r="AK157" i="5"/>
  <c r="AJ157" i="5"/>
  <c r="BB154" i="5"/>
  <c r="BC154" i="5" s="1"/>
  <c r="T157" i="5"/>
  <c r="V156" i="5"/>
  <c r="U156" i="5"/>
  <c r="Q157" i="5"/>
  <c r="S156" i="5"/>
  <c r="R156" i="5"/>
  <c r="BD154" i="5"/>
  <c r="Z157" i="5"/>
  <c r="AA156" i="5"/>
  <c r="AB156" i="5"/>
  <c r="AX154" i="5"/>
  <c r="AL158" i="5"/>
  <c r="AN157" i="5"/>
  <c r="AM157" i="5"/>
  <c r="Q161" i="6" l="1"/>
  <c r="R161" i="6"/>
  <c r="P162" i="6"/>
  <c r="E160" i="6"/>
  <c r="F160" i="6" s="1"/>
  <c r="BT157" i="5"/>
  <c r="BU156" i="5"/>
  <c r="BV156" i="5" s="1"/>
  <c r="BW158" i="5"/>
  <c r="BQ157" i="5"/>
  <c r="BR156" i="5"/>
  <c r="BS156" i="5" s="1"/>
  <c r="BX158" i="5"/>
  <c r="BY158" i="5" s="1"/>
  <c r="BG155" i="5"/>
  <c r="BH155" i="5" s="1"/>
  <c r="BI155" i="5" s="1"/>
  <c r="BH154" i="5"/>
  <c r="BI154" i="5" s="1"/>
  <c r="BN158" i="5"/>
  <c r="BO158" i="5" s="1"/>
  <c r="BP158" i="5" s="1"/>
  <c r="BD155" i="5"/>
  <c r="BE155" i="5" s="1"/>
  <c r="BF155" i="5" s="1"/>
  <c r="BE154" i="5"/>
  <c r="BF154" i="5" s="1"/>
  <c r="AL159" i="5"/>
  <c r="AM158" i="5"/>
  <c r="AN158" i="5"/>
  <c r="AO159" i="5"/>
  <c r="AP158" i="5"/>
  <c r="AQ158" i="5"/>
  <c r="Q158" i="5"/>
  <c r="S157" i="5"/>
  <c r="R157" i="5"/>
  <c r="AX155" i="5"/>
  <c r="AI159" i="5"/>
  <c r="AJ158" i="5"/>
  <c r="AK158" i="5"/>
  <c r="T158" i="5"/>
  <c r="U157" i="5"/>
  <c r="V157" i="5"/>
  <c r="AF157" i="5"/>
  <c r="AH156" i="5"/>
  <c r="AG156" i="5"/>
  <c r="W158" i="5"/>
  <c r="Y157" i="5"/>
  <c r="X157" i="5"/>
  <c r="Z158" i="5"/>
  <c r="AA157" i="5"/>
  <c r="AB157" i="5"/>
  <c r="AY154" i="5"/>
  <c r="AZ154" i="5" s="1"/>
  <c r="BA155" i="5"/>
  <c r="BB155" i="5" s="1"/>
  <c r="BC155" i="5" s="1"/>
  <c r="P163" i="6" l="1"/>
  <c r="Q162" i="6"/>
  <c r="R162" i="6"/>
  <c r="G159" i="6"/>
  <c r="E161" i="6"/>
  <c r="F161" i="6" s="1"/>
  <c r="G160" i="6"/>
  <c r="AX156" i="5"/>
  <c r="AY156" i="5" s="1"/>
  <c r="AZ156" i="5" s="1"/>
  <c r="BW159" i="5"/>
  <c r="BW160" i="5" s="1"/>
  <c r="BN159" i="5"/>
  <c r="BN160" i="5" s="1"/>
  <c r="BQ158" i="5"/>
  <c r="BR157" i="5"/>
  <c r="BS157" i="5" s="1"/>
  <c r="BG156" i="5"/>
  <c r="BG157" i="5" s="1"/>
  <c r="BT158" i="5"/>
  <c r="BU157" i="5"/>
  <c r="BV157" i="5" s="1"/>
  <c r="Z159" i="5"/>
  <c r="AA158" i="5"/>
  <c r="AB158" i="5"/>
  <c r="AY155" i="5"/>
  <c r="AZ155" i="5" s="1"/>
  <c r="AO160" i="5"/>
  <c r="AQ159" i="5"/>
  <c r="AP159" i="5"/>
  <c r="T159" i="5"/>
  <c r="U158" i="5"/>
  <c r="V158" i="5"/>
  <c r="W159" i="5"/>
  <c r="Y158" i="5"/>
  <c r="X158" i="5"/>
  <c r="AF158" i="5"/>
  <c r="AG157" i="5"/>
  <c r="AH157" i="5"/>
  <c r="AL160" i="5"/>
  <c r="AN159" i="5"/>
  <c r="AM159" i="5"/>
  <c r="BA156" i="5"/>
  <c r="BB156" i="5" s="1"/>
  <c r="BC156" i="5" s="1"/>
  <c r="AI160" i="5"/>
  <c r="AJ159" i="5"/>
  <c r="AK159" i="5"/>
  <c r="Q159" i="5"/>
  <c r="S158" i="5"/>
  <c r="R158" i="5"/>
  <c r="BD156" i="5"/>
  <c r="BD157" i="5" s="1"/>
  <c r="P164" i="6" l="1"/>
  <c r="Q163" i="6"/>
  <c r="R163" i="6"/>
  <c r="E162" i="6"/>
  <c r="F162" i="6" s="1"/>
  <c r="BH157" i="5"/>
  <c r="BI157" i="5" s="1"/>
  <c r="BQ159" i="5"/>
  <c r="BR158" i="5"/>
  <c r="BS158" i="5" s="1"/>
  <c r="BH156" i="5"/>
  <c r="BI156" i="5" s="1"/>
  <c r="BN161" i="5"/>
  <c r="BW161" i="5"/>
  <c r="AX157" i="5"/>
  <c r="AY157" i="5" s="1"/>
  <c r="AZ157" i="5" s="1"/>
  <c r="BO159" i="5"/>
  <c r="BP159" i="5" s="1"/>
  <c r="BX159" i="5"/>
  <c r="BY159" i="5" s="1"/>
  <c r="BT159" i="5"/>
  <c r="BU158" i="5"/>
  <c r="BV158" i="5" s="1"/>
  <c r="BX160" i="5"/>
  <c r="BY160" i="5" s="1"/>
  <c r="BO160" i="5"/>
  <c r="BP160" i="5" s="1"/>
  <c r="AL161" i="5"/>
  <c r="AN160" i="5"/>
  <c r="AM160" i="5"/>
  <c r="Q160" i="5"/>
  <c r="S159" i="5"/>
  <c r="R159" i="5"/>
  <c r="AO161" i="5"/>
  <c r="AP160" i="5"/>
  <c r="AQ160" i="5"/>
  <c r="W160" i="5"/>
  <c r="X159" i="5"/>
  <c r="Y159" i="5"/>
  <c r="BE156" i="5"/>
  <c r="BF156" i="5" s="1"/>
  <c r="BE157" i="5"/>
  <c r="BF157" i="5" s="1"/>
  <c r="T160" i="5"/>
  <c r="U159" i="5"/>
  <c r="V159" i="5"/>
  <c r="AF159" i="5"/>
  <c r="AH158" i="5"/>
  <c r="AG158" i="5"/>
  <c r="AI161" i="5"/>
  <c r="AJ160" i="5"/>
  <c r="AK160" i="5"/>
  <c r="BA157" i="5"/>
  <c r="Z160" i="5"/>
  <c r="AA159" i="5"/>
  <c r="AB159" i="5"/>
  <c r="Q164" i="6" l="1"/>
  <c r="R164" i="6"/>
  <c r="P165" i="6"/>
  <c r="G162" i="6"/>
  <c r="E163" i="6"/>
  <c r="F163" i="6" s="1"/>
  <c r="G161" i="6"/>
  <c r="BT160" i="5"/>
  <c r="BU159" i="5"/>
  <c r="BV159" i="5" s="1"/>
  <c r="BQ160" i="5"/>
  <c r="BR159" i="5"/>
  <c r="BS159" i="5" s="1"/>
  <c r="BN162" i="5"/>
  <c r="BX161" i="5"/>
  <c r="BY161" i="5" s="1"/>
  <c r="BO161" i="5"/>
  <c r="BP161" i="5" s="1"/>
  <c r="BG158" i="5"/>
  <c r="AF160" i="5"/>
  <c r="AG159" i="5"/>
  <c r="AH159" i="5"/>
  <c r="AX158" i="5"/>
  <c r="Q161" i="5"/>
  <c r="S160" i="5"/>
  <c r="R160" i="5"/>
  <c r="AI162" i="5"/>
  <c r="AJ161" i="5"/>
  <c r="AK161" i="5"/>
  <c r="W161" i="5"/>
  <c r="X160" i="5"/>
  <c r="Y160" i="5"/>
  <c r="AO162" i="5"/>
  <c r="AP161" i="5"/>
  <c r="AQ161" i="5"/>
  <c r="Z161" i="5"/>
  <c r="AA160" i="5"/>
  <c r="AB160" i="5"/>
  <c r="BA158" i="5"/>
  <c r="BD158" i="5"/>
  <c r="BE158" i="5" s="1"/>
  <c r="BF158" i="5" s="1"/>
  <c r="T161" i="5"/>
  <c r="U160" i="5"/>
  <c r="V160" i="5"/>
  <c r="BB157" i="5"/>
  <c r="BC157" i="5" s="1"/>
  <c r="AL162" i="5"/>
  <c r="AN161" i="5"/>
  <c r="AM161" i="5"/>
  <c r="P166" i="6" l="1"/>
  <c r="Q165" i="6"/>
  <c r="R165" i="6"/>
  <c r="E164" i="6"/>
  <c r="F164" i="6" s="1"/>
  <c r="AX159" i="5"/>
  <c r="BW162" i="5"/>
  <c r="BQ161" i="5"/>
  <c r="BR160" i="5"/>
  <c r="BS160" i="5" s="1"/>
  <c r="BT161" i="5"/>
  <c r="BU160" i="5"/>
  <c r="BV160" i="5" s="1"/>
  <c r="BX162" i="5"/>
  <c r="BY162" i="5" s="1"/>
  <c r="BO162" i="5"/>
  <c r="BP162" i="5" s="1"/>
  <c r="BA159" i="5"/>
  <c r="BB159" i="5" s="1"/>
  <c r="BC159" i="5" s="1"/>
  <c r="BG159" i="5"/>
  <c r="BH159" i="5" s="1"/>
  <c r="BI159" i="5" s="1"/>
  <c r="BH158" i="5"/>
  <c r="BI158" i="5" s="1"/>
  <c r="AY158" i="5"/>
  <c r="AZ158" i="5" s="1"/>
  <c r="BB158" i="5"/>
  <c r="BC158" i="5" s="1"/>
  <c r="AY159" i="5"/>
  <c r="AZ159" i="5" s="1"/>
  <c r="T162" i="5"/>
  <c r="U161" i="5"/>
  <c r="V161" i="5"/>
  <c r="W162" i="5"/>
  <c r="X161" i="5"/>
  <c r="Y161" i="5"/>
  <c r="AL163" i="5"/>
  <c r="AN162" i="5"/>
  <c r="AM162" i="5"/>
  <c r="Z162" i="5"/>
  <c r="AB161" i="5"/>
  <c r="AA161" i="5"/>
  <c r="AI163" i="5"/>
  <c r="AK162" i="5"/>
  <c r="AJ162" i="5"/>
  <c r="AO163" i="5"/>
  <c r="AP162" i="5"/>
  <c r="AQ162" i="5"/>
  <c r="BD159" i="5"/>
  <c r="BE159" i="5" s="1"/>
  <c r="BF159" i="5" s="1"/>
  <c r="Q162" i="5"/>
  <c r="S161" i="5"/>
  <c r="R161" i="5"/>
  <c r="AF161" i="5"/>
  <c r="AH160" i="5"/>
  <c r="AG160" i="5"/>
  <c r="Q166" i="6" l="1"/>
  <c r="R166" i="6" s="1"/>
  <c r="P167" i="6"/>
  <c r="G163" i="6"/>
  <c r="E165" i="6"/>
  <c r="F165" i="6" s="1"/>
  <c r="G164" i="6"/>
  <c r="BT162" i="5"/>
  <c r="BU161" i="5"/>
  <c r="BV161" i="5" s="1"/>
  <c r="BG160" i="5"/>
  <c r="BQ162" i="5"/>
  <c r="BR161" i="5"/>
  <c r="BS161" i="5" s="1"/>
  <c r="BW163" i="5"/>
  <c r="BW164" i="5" s="1"/>
  <c r="BN163" i="5"/>
  <c r="BN164" i="5" s="1"/>
  <c r="AO164" i="5"/>
  <c r="AQ163" i="5"/>
  <c r="AP163" i="5"/>
  <c r="AL164" i="5"/>
  <c r="AM163" i="5"/>
  <c r="AN163" i="5"/>
  <c r="AF162" i="5"/>
  <c r="AH161" i="5"/>
  <c r="AG161" i="5"/>
  <c r="AI164" i="5"/>
  <c r="AJ163" i="5"/>
  <c r="AK163" i="5"/>
  <c r="Z163" i="5"/>
  <c r="AA162" i="5"/>
  <c r="AB162" i="5"/>
  <c r="AX160" i="5"/>
  <c r="AY160" i="5" s="1"/>
  <c r="AZ160" i="5" s="1"/>
  <c r="Q163" i="5"/>
  <c r="S162" i="5"/>
  <c r="R162" i="5"/>
  <c r="W163" i="5"/>
  <c r="X162" i="5"/>
  <c r="Y162" i="5"/>
  <c r="BD160" i="5"/>
  <c r="BE160" i="5" s="1"/>
  <c r="BF160" i="5" s="1"/>
  <c r="T163" i="5"/>
  <c r="V162" i="5"/>
  <c r="U162" i="5"/>
  <c r="BA160" i="5"/>
  <c r="Q167" i="6" l="1"/>
  <c r="R167" i="6" s="1"/>
  <c r="P168" i="6"/>
  <c r="E166" i="6"/>
  <c r="F166" i="6" s="1"/>
  <c r="BG161" i="5"/>
  <c r="BA161" i="5"/>
  <c r="BB161" i="5" s="1"/>
  <c r="BC161" i="5" s="1"/>
  <c r="BX163" i="5"/>
  <c r="BY163" i="5" s="1"/>
  <c r="BO163" i="5"/>
  <c r="BP163" i="5" s="1"/>
  <c r="BT163" i="5"/>
  <c r="BU162" i="5"/>
  <c r="BV162" i="5" s="1"/>
  <c r="BQ163" i="5"/>
  <c r="BR162" i="5"/>
  <c r="BS162" i="5" s="1"/>
  <c r="BH160" i="5"/>
  <c r="BI160" i="5" s="1"/>
  <c r="BH161" i="5"/>
  <c r="BI161" i="5" s="1"/>
  <c r="BX164" i="5"/>
  <c r="BY164" i="5" s="1"/>
  <c r="BO164" i="5"/>
  <c r="BP164" i="5" s="1"/>
  <c r="W164" i="5"/>
  <c r="X163" i="5"/>
  <c r="Y163" i="5"/>
  <c r="Q164" i="5"/>
  <c r="S163" i="5"/>
  <c r="R163" i="5"/>
  <c r="AF163" i="5"/>
  <c r="AG162" i="5"/>
  <c r="AH162" i="5"/>
  <c r="T164" i="5"/>
  <c r="V163" i="5"/>
  <c r="U163" i="5"/>
  <c r="AL165" i="5"/>
  <c r="AM164" i="5"/>
  <c r="AN164" i="5"/>
  <c r="AI165" i="5"/>
  <c r="AJ164" i="5"/>
  <c r="AK164" i="5"/>
  <c r="BB160" i="5"/>
  <c r="BC160" i="5" s="1"/>
  <c r="BG162" i="5"/>
  <c r="AX161" i="5"/>
  <c r="AY161" i="5" s="1"/>
  <c r="AZ161" i="5" s="1"/>
  <c r="BD161" i="5"/>
  <c r="BE161" i="5" s="1"/>
  <c r="BF161" i="5" s="1"/>
  <c r="Z164" i="5"/>
  <c r="AA163" i="5"/>
  <c r="AB163" i="5"/>
  <c r="AO165" i="5"/>
  <c r="AQ164" i="5"/>
  <c r="AP164" i="5"/>
  <c r="P169" i="6" l="1"/>
  <c r="Q168" i="6"/>
  <c r="R168" i="6" s="1"/>
  <c r="G166" i="6"/>
  <c r="E167" i="6"/>
  <c r="F167" i="6" s="1"/>
  <c r="G165" i="6"/>
  <c r="BW165" i="5"/>
  <c r="BW166" i="5" s="1"/>
  <c r="BQ164" i="5"/>
  <c r="BR163" i="5"/>
  <c r="BS163" i="5" s="1"/>
  <c r="BN165" i="5"/>
  <c r="BN166" i="5" s="1"/>
  <c r="BH162" i="5"/>
  <c r="BI162" i="5" s="1"/>
  <c r="BT164" i="5"/>
  <c r="BU163" i="5"/>
  <c r="BV163" i="5" s="1"/>
  <c r="AF164" i="5"/>
  <c r="AG163" i="5"/>
  <c r="AH163" i="5"/>
  <c r="AI166" i="5"/>
  <c r="AK165" i="5"/>
  <c r="AJ165" i="5"/>
  <c r="AO166" i="5"/>
  <c r="AQ165" i="5"/>
  <c r="AP165" i="5"/>
  <c r="BG163" i="5"/>
  <c r="BA162" i="5"/>
  <c r="BA163" i="5" s="1"/>
  <c r="T165" i="5"/>
  <c r="V164" i="5"/>
  <c r="U164" i="5"/>
  <c r="AL166" i="5"/>
  <c r="AM165" i="5"/>
  <c r="AN165" i="5"/>
  <c r="Q165" i="5"/>
  <c r="S164" i="5"/>
  <c r="R164" i="5"/>
  <c r="Z165" i="5"/>
  <c r="AA164" i="5"/>
  <c r="AB164" i="5"/>
  <c r="BD162" i="5"/>
  <c r="BD163" i="5" s="1"/>
  <c r="AX162" i="5"/>
  <c r="W165" i="5"/>
  <c r="Y164" i="5"/>
  <c r="X164" i="5"/>
  <c r="Q169" i="6" l="1"/>
  <c r="R169" i="6"/>
  <c r="P170" i="6"/>
  <c r="E168" i="6"/>
  <c r="F168" i="6" s="1"/>
  <c r="AX163" i="5"/>
  <c r="AX164" i="5" s="1"/>
  <c r="BN167" i="5"/>
  <c r="BO165" i="5"/>
  <c r="BP165" i="5" s="1"/>
  <c r="BW167" i="5"/>
  <c r="BX165" i="5"/>
  <c r="BY165" i="5" s="1"/>
  <c r="BQ165" i="5"/>
  <c r="BR164" i="5"/>
  <c r="BS164" i="5" s="1"/>
  <c r="AY162" i="5"/>
  <c r="AZ162" i="5" s="1"/>
  <c r="BH163" i="5"/>
  <c r="BI163" i="5" s="1"/>
  <c r="BT165" i="5"/>
  <c r="BU164" i="5"/>
  <c r="BV164" i="5" s="1"/>
  <c r="BX166" i="5"/>
  <c r="BY166" i="5" s="1"/>
  <c r="BO166" i="5"/>
  <c r="BP166" i="5" s="1"/>
  <c r="T166" i="5"/>
  <c r="U165" i="5"/>
  <c r="V165" i="5"/>
  <c r="Q166" i="5"/>
  <c r="S165" i="5"/>
  <c r="R165" i="5"/>
  <c r="BE162" i="5"/>
  <c r="BF162" i="5" s="1"/>
  <c r="Z166" i="5"/>
  <c r="AA165" i="5"/>
  <c r="AB165" i="5"/>
  <c r="AO167" i="5"/>
  <c r="AP166" i="5"/>
  <c r="AQ166" i="5"/>
  <c r="BB162" i="5"/>
  <c r="BC162" i="5" s="1"/>
  <c r="AI167" i="5"/>
  <c r="AJ166" i="5"/>
  <c r="AK166" i="5"/>
  <c r="AL167" i="5"/>
  <c r="AN166" i="5"/>
  <c r="AM166" i="5"/>
  <c r="BE163" i="5"/>
  <c r="BF163" i="5" s="1"/>
  <c r="BB163" i="5"/>
  <c r="BC163" i="5" s="1"/>
  <c r="AY163" i="5"/>
  <c r="AZ163" i="5" s="1"/>
  <c r="W166" i="5"/>
  <c r="Y165" i="5"/>
  <c r="X165" i="5"/>
  <c r="AF165" i="5"/>
  <c r="AG164" i="5"/>
  <c r="AH164" i="5"/>
  <c r="Q170" i="6" l="1"/>
  <c r="R170" i="6"/>
  <c r="P171" i="6"/>
  <c r="G167" i="6"/>
  <c r="E169" i="6"/>
  <c r="F169" i="6" s="1"/>
  <c r="G168" i="6"/>
  <c r="BQ166" i="5"/>
  <c r="BR165" i="5"/>
  <c r="BS165" i="5" s="1"/>
  <c r="BT166" i="5"/>
  <c r="BU165" i="5"/>
  <c r="BV165" i="5" s="1"/>
  <c r="BD164" i="5"/>
  <c r="BE164" i="5" s="1"/>
  <c r="BF164" i="5" s="1"/>
  <c r="BW168" i="5"/>
  <c r="BX167" i="5"/>
  <c r="BY167" i="5" s="1"/>
  <c r="BO167" i="5"/>
  <c r="BP167" i="5" s="1"/>
  <c r="BG164" i="5"/>
  <c r="Z167" i="5"/>
  <c r="AA166" i="5"/>
  <c r="AB166" i="5"/>
  <c r="AI168" i="5"/>
  <c r="AJ167" i="5"/>
  <c r="AK167" i="5"/>
  <c r="AY164" i="5"/>
  <c r="AZ164" i="5" s="1"/>
  <c r="AO168" i="5"/>
  <c r="AP167" i="5"/>
  <c r="AQ167" i="5"/>
  <c r="AF166" i="5"/>
  <c r="AG165" i="5"/>
  <c r="AH165" i="5"/>
  <c r="Q167" i="5"/>
  <c r="S166" i="5"/>
  <c r="R166" i="5"/>
  <c r="W167" i="5"/>
  <c r="Y166" i="5"/>
  <c r="X166" i="5"/>
  <c r="AL168" i="5"/>
  <c r="AN167" i="5"/>
  <c r="AM167" i="5"/>
  <c r="BA164" i="5"/>
  <c r="T167" i="5"/>
  <c r="U166" i="5"/>
  <c r="V166" i="5"/>
  <c r="P172" i="6" l="1"/>
  <c r="Q171" i="6"/>
  <c r="R171" i="6"/>
  <c r="E170" i="6"/>
  <c r="F170" i="6" s="1"/>
  <c r="BN168" i="5"/>
  <c r="BO168" i="5" s="1"/>
  <c r="BP168" i="5" s="1"/>
  <c r="BX168" i="5"/>
  <c r="BY168" i="5" s="1"/>
  <c r="BT167" i="5"/>
  <c r="BU166" i="5"/>
  <c r="BV166" i="5" s="1"/>
  <c r="BG165" i="5"/>
  <c r="BQ167" i="5"/>
  <c r="BR166" i="5"/>
  <c r="BS166" i="5" s="1"/>
  <c r="BH164" i="5"/>
  <c r="BI164" i="5" s="1"/>
  <c r="AX165" i="5"/>
  <c r="T168" i="5"/>
  <c r="U167" i="5"/>
  <c r="V167" i="5"/>
  <c r="AO169" i="5"/>
  <c r="AP168" i="5"/>
  <c r="AQ168" i="5"/>
  <c r="W168" i="5"/>
  <c r="X167" i="5"/>
  <c r="Y167" i="5"/>
  <c r="BD165" i="5"/>
  <c r="AF167" i="5"/>
  <c r="AG166" i="5"/>
  <c r="AH166" i="5"/>
  <c r="BA165" i="5"/>
  <c r="AI169" i="5"/>
  <c r="AJ168" i="5"/>
  <c r="AK168" i="5"/>
  <c r="Q168" i="5"/>
  <c r="S167" i="5"/>
  <c r="R167" i="5"/>
  <c r="AL169" i="5"/>
  <c r="AN168" i="5"/>
  <c r="AM168" i="5"/>
  <c r="BB164" i="5"/>
  <c r="BC164" i="5" s="1"/>
  <c r="Z168" i="5"/>
  <c r="AA167" i="5"/>
  <c r="AB167" i="5"/>
  <c r="Q172" i="6" l="1"/>
  <c r="R172" i="6"/>
  <c r="P173" i="6"/>
  <c r="G170" i="6"/>
  <c r="E171" i="6"/>
  <c r="F171" i="6" s="1"/>
  <c r="G169" i="6"/>
  <c r="BA166" i="5"/>
  <c r="BG166" i="5"/>
  <c r="BD166" i="5"/>
  <c r="BE166" i="5" s="1"/>
  <c r="BF166" i="5" s="1"/>
  <c r="AX166" i="5"/>
  <c r="AY166" i="5" s="1"/>
  <c r="AZ166" i="5" s="1"/>
  <c r="BT168" i="5"/>
  <c r="BU167" i="5"/>
  <c r="BV167" i="5" s="1"/>
  <c r="BH166" i="5"/>
  <c r="BI166" i="5" s="1"/>
  <c r="BX169" i="5"/>
  <c r="BY169" i="5" s="1"/>
  <c r="BN169" i="5"/>
  <c r="BN170" i="5" s="1"/>
  <c r="BH165" i="5"/>
  <c r="BI165" i="5" s="1"/>
  <c r="BQ168" i="5"/>
  <c r="BR167" i="5"/>
  <c r="BS167" i="5" s="1"/>
  <c r="BW169" i="5"/>
  <c r="Z169" i="5"/>
  <c r="AA168" i="5"/>
  <c r="AB168" i="5"/>
  <c r="W169" i="5"/>
  <c r="X168" i="5"/>
  <c r="Y168" i="5"/>
  <c r="BE165" i="5"/>
  <c r="BF165" i="5" s="1"/>
  <c r="AF168" i="5"/>
  <c r="AG167" i="5"/>
  <c r="AH167" i="5"/>
  <c r="Q169" i="5"/>
  <c r="S168" i="5"/>
  <c r="R168" i="5"/>
  <c r="T169" i="5"/>
  <c r="U168" i="5"/>
  <c r="V168" i="5"/>
  <c r="AI170" i="5"/>
  <c r="AK169" i="5"/>
  <c r="AJ169" i="5"/>
  <c r="AY165" i="5"/>
  <c r="AZ165" i="5" s="1"/>
  <c r="BB165" i="5"/>
  <c r="BC165" i="5" s="1"/>
  <c r="AL170" i="5"/>
  <c r="AN169" i="5"/>
  <c r="AM169" i="5"/>
  <c r="AO170" i="5"/>
  <c r="AP169" i="5"/>
  <c r="AQ169" i="5"/>
  <c r="BB166" i="5"/>
  <c r="BC166" i="5" s="1"/>
  <c r="Q173" i="6" l="1"/>
  <c r="R173" i="6"/>
  <c r="P174" i="6"/>
  <c r="E172" i="6"/>
  <c r="F172" i="6" s="1"/>
  <c r="BO169" i="5"/>
  <c r="BP169" i="5" s="1"/>
  <c r="BO170" i="5"/>
  <c r="BP170" i="5" s="1"/>
  <c r="BW170" i="5"/>
  <c r="BW171" i="5" s="1"/>
  <c r="BT169" i="5"/>
  <c r="BU168" i="5"/>
  <c r="BV168" i="5" s="1"/>
  <c r="BQ169" i="5"/>
  <c r="BR168" i="5"/>
  <c r="BS168" i="5" s="1"/>
  <c r="BG167" i="5"/>
  <c r="AI171" i="5"/>
  <c r="AK170" i="5"/>
  <c r="AJ170" i="5"/>
  <c r="W170" i="5"/>
  <c r="X169" i="5"/>
  <c r="Y169" i="5"/>
  <c r="Q170" i="5"/>
  <c r="S169" i="5"/>
  <c r="R169" i="5"/>
  <c r="Z170" i="5"/>
  <c r="AB169" i="5"/>
  <c r="AA169" i="5"/>
  <c r="AX167" i="5"/>
  <c r="AF169" i="5"/>
  <c r="AH168" i="5"/>
  <c r="AG168" i="5"/>
  <c r="BD167" i="5"/>
  <c r="T170" i="5"/>
  <c r="U169" i="5"/>
  <c r="V169" i="5"/>
  <c r="AO171" i="5"/>
  <c r="AP170" i="5"/>
  <c r="AQ170" i="5"/>
  <c r="AL171" i="5"/>
  <c r="AM170" i="5"/>
  <c r="AN170" i="5"/>
  <c r="BA167" i="5"/>
  <c r="P175" i="6" l="1"/>
  <c r="Q174" i="6"/>
  <c r="R174" i="6" s="1"/>
  <c r="G171" i="6"/>
  <c r="E173" i="6"/>
  <c r="F173" i="6" s="1"/>
  <c r="G172" i="6"/>
  <c r="BD168" i="5"/>
  <c r="BA168" i="5"/>
  <c r="BB168" i="5" s="1"/>
  <c r="BC168" i="5" s="1"/>
  <c r="AX168" i="5"/>
  <c r="AY168" i="5" s="1"/>
  <c r="AZ168" i="5" s="1"/>
  <c r="BT170" i="5"/>
  <c r="BU169" i="5"/>
  <c r="BV169" i="5" s="1"/>
  <c r="AY167" i="5"/>
  <c r="AZ167" i="5" s="1"/>
  <c r="BG168" i="5"/>
  <c r="BH168" i="5" s="1"/>
  <c r="BI168" i="5" s="1"/>
  <c r="BX170" i="5"/>
  <c r="BY170" i="5" s="1"/>
  <c r="BX171" i="5"/>
  <c r="BY171" i="5" s="1"/>
  <c r="BN171" i="5"/>
  <c r="BO171" i="5" s="1"/>
  <c r="BP171" i="5" s="1"/>
  <c r="BQ170" i="5"/>
  <c r="BR169" i="5"/>
  <c r="BS169" i="5" s="1"/>
  <c r="BH167" i="5"/>
  <c r="BI167" i="5" s="1"/>
  <c r="Z171" i="5"/>
  <c r="AA170" i="5"/>
  <c r="AB170" i="5"/>
  <c r="BB167" i="5"/>
  <c r="BC167" i="5" s="1"/>
  <c r="T171" i="5"/>
  <c r="V170" i="5"/>
  <c r="U170" i="5"/>
  <c r="AI172" i="5"/>
  <c r="AK171" i="5"/>
  <c r="AJ171" i="5"/>
  <c r="BE167" i="5"/>
  <c r="BF167" i="5" s="1"/>
  <c r="W171" i="5"/>
  <c r="X170" i="5"/>
  <c r="Y170" i="5"/>
  <c r="AL172" i="5"/>
  <c r="AM171" i="5"/>
  <c r="AN171" i="5"/>
  <c r="Q171" i="5"/>
  <c r="S170" i="5"/>
  <c r="R170" i="5"/>
  <c r="AF170" i="5"/>
  <c r="AH169" i="5"/>
  <c r="AG169" i="5"/>
  <c r="AO172" i="5"/>
  <c r="AQ171" i="5"/>
  <c r="AP171" i="5"/>
  <c r="BE168" i="5"/>
  <c r="BF168" i="5" s="1"/>
  <c r="Q175" i="6" l="1"/>
  <c r="R175" i="6"/>
  <c r="P176" i="6"/>
  <c r="E174" i="6"/>
  <c r="F174" i="6" s="1"/>
  <c r="G173" i="6"/>
  <c r="BA169" i="5"/>
  <c r="BD169" i="5"/>
  <c r="BE169" i="5" s="1"/>
  <c r="BF169" i="5" s="1"/>
  <c r="BG169" i="5"/>
  <c r="BN172" i="5"/>
  <c r="BN173" i="5" s="1"/>
  <c r="BQ171" i="5"/>
  <c r="BR170" i="5"/>
  <c r="BS170" i="5" s="1"/>
  <c r="BW172" i="5"/>
  <c r="BX172" i="5" s="1"/>
  <c r="BY172" i="5" s="1"/>
  <c r="BT171" i="5"/>
  <c r="BU170" i="5"/>
  <c r="BV170" i="5" s="1"/>
  <c r="AX169" i="5"/>
  <c r="AF171" i="5"/>
  <c r="AG170" i="5"/>
  <c r="AH170" i="5"/>
  <c r="Q172" i="5"/>
  <c r="S171" i="5"/>
  <c r="R171" i="5"/>
  <c r="BB169" i="5"/>
  <c r="BC169" i="5" s="1"/>
  <c r="T172" i="5"/>
  <c r="V171" i="5"/>
  <c r="U171" i="5"/>
  <c r="W172" i="5"/>
  <c r="X171" i="5"/>
  <c r="Y171" i="5"/>
  <c r="AO173" i="5"/>
  <c r="AP172" i="5"/>
  <c r="AQ172" i="5"/>
  <c r="AL173" i="5"/>
  <c r="AN172" i="5"/>
  <c r="AM172" i="5"/>
  <c r="AI173" i="5"/>
  <c r="AK172" i="5"/>
  <c r="AJ172" i="5"/>
  <c r="Z172" i="5"/>
  <c r="AA171" i="5"/>
  <c r="AB171" i="5"/>
  <c r="Q176" i="6" l="1"/>
  <c r="R176" i="6"/>
  <c r="P177" i="6"/>
  <c r="E175" i="6"/>
  <c r="F175" i="6" s="1"/>
  <c r="G174" i="6"/>
  <c r="BD170" i="5"/>
  <c r="BG170" i="5"/>
  <c r="AX170" i="5"/>
  <c r="AY170" i="5" s="1"/>
  <c r="AZ170" i="5" s="1"/>
  <c r="BQ172" i="5"/>
  <c r="BR171" i="5"/>
  <c r="BS171" i="5" s="1"/>
  <c r="BO172" i="5"/>
  <c r="BP172" i="5" s="1"/>
  <c r="BO173" i="5"/>
  <c r="BP173" i="5" s="1"/>
  <c r="AY169" i="5"/>
  <c r="AZ169" i="5" s="1"/>
  <c r="BW173" i="5"/>
  <c r="BW174" i="5" s="1"/>
  <c r="BH169" i="5"/>
  <c r="BI169" i="5" s="1"/>
  <c r="BT172" i="5"/>
  <c r="BU171" i="5"/>
  <c r="BV171" i="5" s="1"/>
  <c r="BH170" i="5"/>
  <c r="BI170" i="5" s="1"/>
  <c r="Z173" i="5"/>
  <c r="AA172" i="5"/>
  <c r="AB172" i="5"/>
  <c r="AL174" i="5"/>
  <c r="AM173" i="5"/>
  <c r="AN173" i="5"/>
  <c r="Q173" i="5"/>
  <c r="S172" i="5"/>
  <c r="R172" i="5"/>
  <c r="T173" i="5"/>
  <c r="V172" i="5"/>
  <c r="U172" i="5"/>
  <c r="AO174" i="5"/>
  <c r="AQ173" i="5"/>
  <c r="AP173" i="5"/>
  <c r="AF172" i="5"/>
  <c r="AG171" i="5"/>
  <c r="AH171" i="5"/>
  <c r="AI174" i="5"/>
  <c r="AJ173" i="5"/>
  <c r="AK173" i="5"/>
  <c r="BG171" i="5"/>
  <c r="BE170" i="5"/>
  <c r="BF170" i="5" s="1"/>
  <c r="W173" i="5"/>
  <c r="Y172" i="5"/>
  <c r="X172" i="5"/>
  <c r="BA170" i="5"/>
  <c r="Q177" i="6" l="1"/>
  <c r="R177" i="6"/>
  <c r="P178" i="6"/>
  <c r="E176" i="6"/>
  <c r="F176" i="6" s="1"/>
  <c r="G175" i="6"/>
  <c r="BX174" i="5"/>
  <c r="BY174" i="5" s="1"/>
  <c r="BX173" i="5"/>
  <c r="BY173" i="5" s="1"/>
  <c r="BW175" i="5"/>
  <c r="BH171" i="5"/>
  <c r="BI171" i="5" s="1"/>
  <c r="BT173" i="5"/>
  <c r="BU172" i="5"/>
  <c r="BV172" i="5" s="1"/>
  <c r="BN174" i="5"/>
  <c r="BO174" i="5" s="1"/>
  <c r="BP174" i="5" s="1"/>
  <c r="BQ173" i="5"/>
  <c r="BR172" i="5"/>
  <c r="BS172" i="5" s="1"/>
  <c r="AO175" i="5"/>
  <c r="AQ174" i="5"/>
  <c r="AP174" i="5"/>
  <c r="BA171" i="5"/>
  <c r="W174" i="5"/>
  <c r="Y173" i="5"/>
  <c r="X173" i="5"/>
  <c r="T174" i="5"/>
  <c r="U173" i="5"/>
  <c r="V173" i="5"/>
  <c r="AF173" i="5"/>
  <c r="AG172" i="5"/>
  <c r="AH172" i="5"/>
  <c r="Z174" i="5"/>
  <c r="AA173" i="5"/>
  <c r="AB173" i="5"/>
  <c r="AX171" i="5"/>
  <c r="AI175" i="5"/>
  <c r="AJ174" i="5"/>
  <c r="AK174" i="5"/>
  <c r="AL175" i="5"/>
  <c r="AM174" i="5"/>
  <c r="AN174" i="5"/>
  <c r="BB170" i="5"/>
  <c r="BC170" i="5" s="1"/>
  <c r="Q174" i="5"/>
  <c r="S173" i="5"/>
  <c r="R173" i="5"/>
  <c r="BD171" i="5"/>
  <c r="Q178" i="6" l="1"/>
  <c r="R178" i="6"/>
  <c r="P179" i="6"/>
  <c r="E177" i="6"/>
  <c r="F177" i="6" s="1"/>
  <c r="G176" i="6"/>
  <c r="BD172" i="5"/>
  <c r="BE172" i="5" s="1"/>
  <c r="BF172" i="5" s="1"/>
  <c r="BA172" i="5"/>
  <c r="AX172" i="5"/>
  <c r="AY172" i="5" s="1"/>
  <c r="AZ172" i="5" s="1"/>
  <c r="BQ174" i="5"/>
  <c r="BR173" i="5"/>
  <c r="BS173" i="5" s="1"/>
  <c r="BX175" i="5"/>
  <c r="BY175" i="5" s="1"/>
  <c r="BT174" i="5"/>
  <c r="BU173" i="5"/>
  <c r="BV173" i="5" s="1"/>
  <c r="BN175" i="5"/>
  <c r="BO175" i="5" s="1"/>
  <c r="BP175" i="5" s="1"/>
  <c r="BG172" i="5"/>
  <c r="BH172" i="5" s="1"/>
  <c r="BI172" i="5" s="1"/>
  <c r="Q175" i="5"/>
  <c r="S174" i="5"/>
  <c r="R174" i="5"/>
  <c r="AO176" i="5"/>
  <c r="AP175" i="5"/>
  <c r="AQ175" i="5"/>
  <c r="AY171" i="5"/>
  <c r="AZ171" i="5" s="1"/>
  <c r="Z175" i="5"/>
  <c r="AA174" i="5"/>
  <c r="AB174" i="5"/>
  <c r="BE171" i="5"/>
  <c r="BF171" i="5" s="1"/>
  <c r="AF174" i="5"/>
  <c r="AG173" i="5"/>
  <c r="AH173" i="5"/>
  <c r="AI176" i="5"/>
  <c r="AJ175" i="5"/>
  <c r="AK175" i="5"/>
  <c r="T175" i="5"/>
  <c r="U174" i="5"/>
  <c r="V174" i="5"/>
  <c r="BB171" i="5"/>
  <c r="BC171" i="5" s="1"/>
  <c r="AL176" i="5"/>
  <c r="AN175" i="5"/>
  <c r="AM175" i="5"/>
  <c r="W175" i="5"/>
  <c r="Y174" i="5"/>
  <c r="X174" i="5"/>
  <c r="BB172" i="5"/>
  <c r="BC172" i="5" s="1"/>
  <c r="P180" i="6" l="1"/>
  <c r="Q179" i="6"/>
  <c r="R179" i="6"/>
  <c r="E178" i="6"/>
  <c r="F178" i="6" s="1"/>
  <c r="AX173" i="5"/>
  <c r="AY173" i="5" s="1"/>
  <c r="AZ173" i="5" s="1"/>
  <c r="BG173" i="5"/>
  <c r="BT175" i="5"/>
  <c r="BU174" i="5"/>
  <c r="BV174" i="5" s="1"/>
  <c r="BQ175" i="5"/>
  <c r="BR174" i="5"/>
  <c r="BS174" i="5" s="1"/>
  <c r="BN176" i="5"/>
  <c r="BO176" i="5" s="1"/>
  <c r="BP176" i="5" s="1"/>
  <c r="BW176" i="5"/>
  <c r="BX176" i="5" s="1"/>
  <c r="BY176" i="5" s="1"/>
  <c r="AF175" i="5"/>
  <c r="AG174" i="5"/>
  <c r="AH174" i="5"/>
  <c r="BA173" i="5"/>
  <c r="BB173" i="5" s="1"/>
  <c r="BC173" i="5" s="1"/>
  <c r="AI177" i="5"/>
  <c r="AK176" i="5"/>
  <c r="AJ176" i="5"/>
  <c r="Z176" i="5"/>
  <c r="AA175" i="5"/>
  <c r="AB175" i="5"/>
  <c r="Q176" i="5"/>
  <c r="S175" i="5"/>
  <c r="R175" i="5"/>
  <c r="AO177" i="5"/>
  <c r="AP176" i="5"/>
  <c r="AQ176" i="5"/>
  <c r="T176" i="5"/>
  <c r="U175" i="5"/>
  <c r="V175" i="5"/>
  <c r="W176" i="5"/>
  <c r="X175" i="5"/>
  <c r="Y175" i="5"/>
  <c r="AL177" i="5"/>
  <c r="AN176" i="5"/>
  <c r="AM176" i="5"/>
  <c r="BD173" i="5"/>
  <c r="BD174" i="5" s="1"/>
  <c r="Q180" i="6" l="1"/>
  <c r="R180" i="6" s="1"/>
  <c r="P181" i="6"/>
  <c r="E179" i="6"/>
  <c r="F179" i="6" s="1"/>
  <c r="G177" i="6"/>
  <c r="BT176" i="5"/>
  <c r="BU175" i="5"/>
  <c r="BV175" i="5" s="1"/>
  <c r="BQ176" i="5"/>
  <c r="BR175" i="5"/>
  <c r="BS175" i="5" s="1"/>
  <c r="BW177" i="5"/>
  <c r="BG174" i="5"/>
  <c r="BN177" i="5"/>
  <c r="BO177" i="5" s="1"/>
  <c r="BP177" i="5" s="1"/>
  <c r="BH173" i="5"/>
  <c r="BI173" i="5" s="1"/>
  <c r="Q177" i="5"/>
  <c r="S176" i="5"/>
  <c r="R176" i="5"/>
  <c r="T177" i="5"/>
  <c r="U176" i="5"/>
  <c r="V176" i="5"/>
  <c r="Z177" i="5"/>
  <c r="AA176" i="5"/>
  <c r="AB176" i="5"/>
  <c r="BE173" i="5"/>
  <c r="BF173" i="5" s="1"/>
  <c r="AI178" i="5"/>
  <c r="AK177" i="5"/>
  <c r="AJ177" i="5"/>
  <c r="AF176" i="5"/>
  <c r="AG175" i="5"/>
  <c r="AH175" i="5"/>
  <c r="BE174" i="5"/>
  <c r="BF174" i="5" s="1"/>
  <c r="AL178" i="5"/>
  <c r="AM177" i="5"/>
  <c r="AN177" i="5"/>
  <c r="AO178" i="5"/>
  <c r="AP177" i="5"/>
  <c r="AQ177" i="5"/>
  <c r="W177" i="5"/>
  <c r="X176" i="5"/>
  <c r="Y176" i="5"/>
  <c r="BA174" i="5"/>
  <c r="BA175" i="5" s="1"/>
  <c r="AX174" i="5"/>
  <c r="AX175" i="5" s="1"/>
  <c r="Q181" i="6" l="1"/>
  <c r="R181" i="6"/>
  <c r="P182" i="6"/>
  <c r="E180" i="6"/>
  <c r="F180" i="6" s="1"/>
  <c r="G178" i="6"/>
  <c r="BW178" i="5"/>
  <c r="BG175" i="5"/>
  <c r="BH175" i="5" s="1"/>
  <c r="BI175" i="5" s="1"/>
  <c r="BX177" i="5"/>
  <c r="BY177" i="5" s="1"/>
  <c r="BT177" i="5"/>
  <c r="BU176" i="5"/>
  <c r="BV176" i="5" s="1"/>
  <c r="BX178" i="5"/>
  <c r="BY178" i="5" s="1"/>
  <c r="BQ177" i="5"/>
  <c r="BR176" i="5"/>
  <c r="BS176" i="5" s="1"/>
  <c r="BN178" i="5"/>
  <c r="BO178" i="5" s="1"/>
  <c r="BP178" i="5" s="1"/>
  <c r="BH174" i="5"/>
  <c r="BI174" i="5" s="1"/>
  <c r="Z178" i="5"/>
  <c r="AB177" i="5"/>
  <c r="AA177" i="5"/>
  <c r="AF177" i="5"/>
  <c r="AG176" i="5"/>
  <c r="AH176" i="5"/>
  <c r="AL179" i="5"/>
  <c r="AM178" i="5"/>
  <c r="AN178" i="5"/>
  <c r="Q178" i="5"/>
  <c r="S177" i="5"/>
  <c r="R177" i="5"/>
  <c r="AY174" i="5"/>
  <c r="AZ174" i="5" s="1"/>
  <c r="T178" i="5"/>
  <c r="U177" i="5"/>
  <c r="V177" i="5"/>
  <c r="W178" i="5"/>
  <c r="X177" i="5"/>
  <c r="Y177" i="5"/>
  <c r="AI179" i="5"/>
  <c r="AJ178" i="5"/>
  <c r="AK178" i="5"/>
  <c r="BB174" i="5"/>
  <c r="BC174" i="5" s="1"/>
  <c r="BB175" i="5"/>
  <c r="BC175" i="5" s="1"/>
  <c r="AY175" i="5"/>
  <c r="AZ175" i="5" s="1"/>
  <c r="AO179" i="5"/>
  <c r="AP178" i="5"/>
  <c r="AQ178" i="5"/>
  <c r="BD175" i="5"/>
  <c r="BE175" i="5" s="1"/>
  <c r="BF175" i="5" s="1"/>
  <c r="Q182" i="6" l="1"/>
  <c r="R182" i="6" s="1"/>
  <c r="P183" i="6"/>
  <c r="G179" i="6"/>
  <c r="E181" i="6"/>
  <c r="F181" i="6" s="1"/>
  <c r="BT178" i="5"/>
  <c r="BU177" i="5"/>
  <c r="BV177" i="5" s="1"/>
  <c r="BG176" i="5"/>
  <c r="BH176" i="5" s="1"/>
  <c r="BI176" i="5" s="1"/>
  <c r="BN179" i="5"/>
  <c r="BQ178" i="5"/>
  <c r="BR177" i="5"/>
  <c r="BS177" i="5" s="1"/>
  <c r="BW179" i="5"/>
  <c r="BX179" i="5" s="1"/>
  <c r="BY179" i="5" s="1"/>
  <c r="Z179" i="5"/>
  <c r="AA178" i="5"/>
  <c r="AB178" i="5"/>
  <c r="T179" i="5"/>
  <c r="V178" i="5"/>
  <c r="U178" i="5"/>
  <c r="AO180" i="5"/>
  <c r="AQ179" i="5"/>
  <c r="AP179" i="5"/>
  <c r="AF178" i="5"/>
  <c r="AH177" i="5"/>
  <c r="AG177" i="5"/>
  <c r="AX176" i="5"/>
  <c r="AY176" i="5" s="1"/>
  <c r="AZ176" i="5" s="1"/>
  <c r="AI180" i="5"/>
  <c r="AK179" i="5"/>
  <c r="AJ179" i="5"/>
  <c r="Q179" i="5"/>
  <c r="S178" i="5"/>
  <c r="R178" i="5"/>
  <c r="W179" i="5"/>
  <c r="X178" i="5"/>
  <c r="Y178" i="5"/>
  <c r="BD176" i="5"/>
  <c r="BE176" i="5" s="1"/>
  <c r="BF176" i="5" s="1"/>
  <c r="AL180" i="5"/>
  <c r="AN179" i="5"/>
  <c r="AM179" i="5"/>
  <c r="BA176" i="5"/>
  <c r="Q183" i="6" l="1"/>
  <c r="R183" i="6"/>
  <c r="P184" i="6"/>
  <c r="G180" i="6"/>
  <c r="E182" i="6"/>
  <c r="F182" i="6" s="1"/>
  <c r="BN180" i="5"/>
  <c r="BA177" i="5"/>
  <c r="BB177" i="5" s="1"/>
  <c r="BC177" i="5" s="1"/>
  <c r="BQ179" i="5"/>
  <c r="BR178" i="5"/>
  <c r="BS178" i="5" s="1"/>
  <c r="BO179" i="5"/>
  <c r="BP179" i="5" s="1"/>
  <c r="BW180" i="5"/>
  <c r="BO180" i="5"/>
  <c r="BP180" i="5" s="1"/>
  <c r="BG177" i="5"/>
  <c r="BH177" i="5" s="1"/>
  <c r="BI177" i="5" s="1"/>
  <c r="BT179" i="5"/>
  <c r="BU178" i="5"/>
  <c r="BV178" i="5" s="1"/>
  <c r="W180" i="5"/>
  <c r="X179" i="5"/>
  <c r="Y179" i="5"/>
  <c r="AO181" i="5"/>
  <c r="AQ180" i="5"/>
  <c r="AP180" i="5"/>
  <c r="Q180" i="5"/>
  <c r="S179" i="5"/>
  <c r="R179" i="5"/>
  <c r="BB176" i="5"/>
  <c r="BC176" i="5" s="1"/>
  <c r="AL181" i="5"/>
  <c r="AM180" i="5"/>
  <c r="AN180" i="5"/>
  <c r="BD177" i="5"/>
  <c r="BE177" i="5" s="1"/>
  <c r="BF177" i="5" s="1"/>
  <c r="AI181" i="5"/>
  <c r="AK180" i="5"/>
  <c r="AJ180" i="5"/>
  <c r="AF179" i="5"/>
  <c r="AG178" i="5"/>
  <c r="AH178" i="5"/>
  <c r="T180" i="5"/>
  <c r="V179" i="5"/>
  <c r="U179" i="5"/>
  <c r="AX177" i="5"/>
  <c r="Z180" i="5"/>
  <c r="AA179" i="5"/>
  <c r="AB179" i="5"/>
  <c r="Q184" i="6" l="1"/>
  <c r="R184" i="6"/>
  <c r="P185" i="6"/>
  <c r="G181" i="6"/>
  <c r="E183" i="6"/>
  <c r="F183" i="6" s="1"/>
  <c r="G182" i="6"/>
  <c r="BW181" i="5"/>
  <c r="BX180" i="5"/>
  <c r="BY180" i="5" s="1"/>
  <c r="AX178" i="5"/>
  <c r="AY178" i="5" s="1"/>
  <c r="AZ178" i="5" s="1"/>
  <c r="BX181" i="5"/>
  <c r="BY181" i="5" s="1"/>
  <c r="AY177" i="5"/>
  <c r="AZ177" i="5" s="1"/>
  <c r="BA178" i="5"/>
  <c r="BB178" i="5" s="1"/>
  <c r="BC178" i="5" s="1"/>
  <c r="BQ180" i="5"/>
  <c r="BR179" i="5"/>
  <c r="BS179" i="5" s="1"/>
  <c r="BT180" i="5"/>
  <c r="BU179" i="5"/>
  <c r="BV179" i="5" s="1"/>
  <c r="BG178" i="5"/>
  <c r="BH178" i="5" s="1"/>
  <c r="BI178" i="5" s="1"/>
  <c r="BN181" i="5"/>
  <c r="AO182" i="5"/>
  <c r="AP181" i="5"/>
  <c r="AQ181" i="5"/>
  <c r="Q181" i="5"/>
  <c r="S180" i="5"/>
  <c r="R180" i="5"/>
  <c r="AF180" i="5"/>
  <c r="AG179" i="5"/>
  <c r="AH179" i="5"/>
  <c r="Z181" i="5"/>
  <c r="AA180" i="5"/>
  <c r="AB180" i="5"/>
  <c r="BD178" i="5"/>
  <c r="T181" i="5"/>
  <c r="V180" i="5"/>
  <c r="U180" i="5"/>
  <c r="AL182" i="5"/>
  <c r="AM181" i="5"/>
  <c r="AN181" i="5"/>
  <c r="AI182" i="5"/>
  <c r="AK181" i="5"/>
  <c r="AJ181" i="5"/>
  <c r="W181" i="5"/>
  <c r="Y180" i="5"/>
  <c r="X180" i="5"/>
  <c r="Q185" i="6" l="1"/>
  <c r="R185" i="6"/>
  <c r="P186" i="6"/>
  <c r="E184" i="6"/>
  <c r="F184" i="6" s="1"/>
  <c r="BN182" i="5"/>
  <c r="BD179" i="5"/>
  <c r="BE179" i="5" s="1"/>
  <c r="BF179" i="5" s="1"/>
  <c r="BQ181" i="5"/>
  <c r="BR180" i="5"/>
  <c r="BS180" i="5" s="1"/>
  <c r="AX179" i="5"/>
  <c r="AY179" i="5" s="1"/>
  <c r="AZ179" i="5" s="1"/>
  <c r="BO181" i="5"/>
  <c r="BP181" i="5" s="1"/>
  <c r="BG179" i="5"/>
  <c r="BG180" i="5" s="1"/>
  <c r="BN183" i="5"/>
  <c r="BO182" i="5"/>
  <c r="BP182" i="5" s="1"/>
  <c r="BT181" i="5"/>
  <c r="BU180" i="5"/>
  <c r="BV180" i="5" s="1"/>
  <c r="BW182" i="5"/>
  <c r="BX182" i="5" s="1"/>
  <c r="BY182" i="5" s="1"/>
  <c r="T182" i="5"/>
  <c r="U181" i="5"/>
  <c r="V181" i="5"/>
  <c r="AI183" i="5"/>
  <c r="AJ182" i="5"/>
  <c r="AK182" i="5"/>
  <c r="AL183" i="5"/>
  <c r="AM182" i="5"/>
  <c r="AN182" i="5"/>
  <c r="W182" i="5"/>
  <c r="Y181" i="5"/>
  <c r="X181" i="5"/>
  <c r="Q182" i="5"/>
  <c r="S181" i="5"/>
  <c r="R181" i="5"/>
  <c r="Z182" i="5"/>
  <c r="AA181" i="5"/>
  <c r="AB181" i="5"/>
  <c r="AO183" i="5"/>
  <c r="AQ182" i="5"/>
  <c r="AP182" i="5"/>
  <c r="BE178" i="5"/>
  <c r="BF178" i="5" s="1"/>
  <c r="AF181" i="5"/>
  <c r="AG180" i="5"/>
  <c r="AH180" i="5"/>
  <c r="BA179" i="5"/>
  <c r="Q186" i="6" l="1"/>
  <c r="P187" i="6"/>
  <c r="R186" i="6"/>
  <c r="E185" i="6"/>
  <c r="F185" i="6" s="1"/>
  <c r="G183" i="6"/>
  <c r="BD180" i="5"/>
  <c r="BH180" i="5"/>
  <c r="BI180" i="5" s="1"/>
  <c r="BW183" i="5"/>
  <c r="AX180" i="5"/>
  <c r="AY180" i="5" s="1"/>
  <c r="AZ180" i="5" s="1"/>
  <c r="BH179" i="5"/>
  <c r="BI179" i="5" s="1"/>
  <c r="BX183" i="5"/>
  <c r="BY183" i="5" s="1"/>
  <c r="BO183" i="5"/>
  <c r="BP183" i="5" s="1"/>
  <c r="BA180" i="5"/>
  <c r="BB180" i="5" s="1"/>
  <c r="BC180" i="5" s="1"/>
  <c r="BT182" i="5"/>
  <c r="BU181" i="5"/>
  <c r="BV181" i="5" s="1"/>
  <c r="BQ182" i="5"/>
  <c r="BR181" i="5"/>
  <c r="BS181" i="5" s="1"/>
  <c r="AL184" i="5"/>
  <c r="AM183" i="5"/>
  <c r="AN183" i="5"/>
  <c r="BB179" i="5"/>
  <c r="BC179" i="5" s="1"/>
  <c r="AF182" i="5"/>
  <c r="AH181" i="5"/>
  <c r="AG181" i="5"/>
  <c r="AI184" i="5"/>
  <c r="AK183" i="5"/>
  <c r="AJ183" i="5"/>
  <c r="AO184" i="5"/>
  <c r="AQ183" i="5"/>
  <c r="AP183" i="5"/>
  <c r="Q183" i="5"/>
  <c r="S182" i="5"/>
  <c r="R182" i="5"/>
  <c r="W183" i="5"/>
  <c r="Y182" i="5"/>
  <c r="X182" i="5"/>
  <c r="BG181" i="5"/>
  <c r="BE180" i="5"/>
  <c r="BF180" i="5" s="1"/>
  <c r="Z183" i="5"/>
  <c r="AA182" i="5"/>
  <c r="AB182" i="5"/>
  <c r="T183" i="5"/>
  <c r="U182" i="5"/>
  <c r="V182" i="5"/>
  <c r="P188" i="6" l="1"/>
  <c r="Q187" i="6"/>
  <c r="R187" i="6"/>
  <c r="G184" i="6"/>
  <c r="G185" i="6"/>
  <c r="E186" i="6"/>
  <c r="F186" i="6" s="1"/>
  <c r="BQ183" i="5"/>
  <c r="BR182" i="5"/>
  <c r="BS182" i="5" s="1"/>
  <c r="BD181" i="5"/>
  <c r="BH181" i="5"/>
  <c r="BI181" i="5" s="1"/>
  <c r="BW184" i="5"/>
  <c r="BW185" i="5" s="1"/>
  <c r="BT183" i="5"/>
  <c r="BU182" i="5"/>
  <c r="BV182" i="5" s="1"/>
  <c r="BN184" i="5"/>
  <c r="BO184" i="5" s="1"/>
  <c r="BP184" i="5" s="1"/>
  <c r="AX181" i="5"/>
  <c r="AF183" i="5"/>
  <c r="AG182" i="5"/>
  <c r="AH182" i="5"/>
  <c r="Q184" i="5"/>
  <c r="S183" i="5"/>
  <c r="R183" i="5"/>
  <c r="BE181" i="5"/>
  <c r="BF181" i="5" s="1"/>
  <c r="T184" i="5"/>
  <c r="U183" i="5"/>
  <c r="V183" i="5"/>
  <c r="AO185" i="5"/>
  <c r="AP184" i="5"/>
  <c r="AQ184" i="5"/>
  <c r="Z184" i="5"/>
  <c r="AA183" i="5"/>
  <c r="AB183" i="5"/>
  <c r="AL185" i="5"/>
  <c r="AN184" i="5"/>
  <c r="AM184" i="5"/>
  <c r="W184" i="5"/>
  <c r="X183" i="5"/>
  <c r="Y183" i="5"/>
  <c r="AI185" i="5"/>
  <c r="AJ184" i="5"/>
  <c r="AK184" i="5"/>
  <c r="BA181" i="5"/>
  <c r="Q188" i="6" l="1"/>
  <c r="R188" i="6"/>
  <c r="P189" i="6"/>
  <c r="E187" i="6"/>
  <c r="F187" i="6" s="1"/>
  <c r="BG182" i="5"/>
  <c r="BX184" i="5"/>
  <c r="BY184" i="5" s="1"/>
  <c r="BX185" i="5"/>
  <c r="BY185" i="5" s="1"/>
  <c r="BN185" i="5"/>
  <c r="BN186" i="5" s="1"/>
  <c r="BA182" i="5"/>
  <c r="BB182" i="5" s="1"/>
  <c r="BC182" i="5" s="1"/>
  <c r="AX182" i="5"/>
  <c r="AY182" i="5" s="1"/>
  <c r="AZ182" i="5" s="1"/>
  <c r="AY181" i="5"/>
  <c r="AZ181" i="5" s="1"/>
  <c r="BT184" i="5"/>
  <c r="BU183" i="5"/>
  <c r="BV183" i="5" s="1"/>
  <c r="BQ184" i="5"/>
  <c r="BR183" i="5"/>
  <c r="BS183" i="5" s="1"/>
  <c r="Q185" i="5"/>
  <c r="S184" i="5"/>
  <c r="R184" i="5"/>
  <c r="Z185" i="5"/>
  <c r="AA184" i="5"/>
  <c r="AB184" i="5"/>
  <c r="AL186" i="5"/>
  <c r="AM185" i="5"/>
  <c r="AN185" i="5"/>
  <c r="AO186" i="5"/>
  <c r="AQ185" i="5"/>
  <c r="AP185" i="5"/>
  <c r="T185" i="5"/>
  <c r="U184" i="5"/>
  <c r="V184" i="5"/>
  <c r="AI186" i="5"/>
  <c r="AK185" i="5"/>
  <c r="AJ185" i="5"/>
  <c r="BB181" i="5"/>
  <c r="BC181" i="5" s="1"/>
  <c r="AF184" i="5"/>
  <c r="AG183" i="5"/>
  <c r="AH183" i="5"/>
  <c r="W185" i="5"/>
  <c r="X184" i="5"/>
  <c r="Y184" i="5"/>
  <c r="BD182" i="5"/>
  <c r="P190" i="6" l="1"/>
  <c r="Q189" i="6"/>
  <c r="R189" i="6"/>
  <c r="E188" i="6"/>
  <c r="F188" i="6" s="1"/>
  <c r="G187" i="6"/>
  <c r="G186" i="6"/>
  <c r="BO185" i="5"/>
  <c r="BP185" i="5" s="1"/>
  <c r="BO186" i="5"/>
  <c r="BP186" i="5" s="1"/>
  <c r="BN187" i="5"/>
  <c r="BQ185" i="5"/>
  <c r="BR184" i="5"/>
  <c r="BS184" i="5" s="1"/>
  <c r="BD183" i="5"/>
  <c r="BE183" i="5" s="1"/>
  <c r="BF183" i="5" s="1"/>
  <c r="BT185" i="5"/>
  <c r="BU184" i="5"/>
  <c r="BV184" i="5" s="1"/>
  <c r="BG183" i="5"/>
  <c r="BA183" i="5"/>
  <c r="BB183" i="5" s="1"/>
  <c r="BC183" i="5" s="1"/>
  <c r="BH182" i="5"/>
  <c r="BI182" i="5" s="1"/>
  <c r="BW186" i="5"/>
  <c r="BW187" i="5" s="1"/>
  <c r="BE182" i="5"/>
  <c r="BF182" i="5" s="1"/>
  <c r="AL187" i="5"/>
  <c r="AM186" i="5"/>
  <c r="AN186" i="5"/>
  <c r="AF185" i="5"/>
  <c r="AG184" i="5"/>
  <c r="AH184" i="5"/>
  <c r="AO187" i="5"/>
  <c r="AP186" i="5"/>
  <c r="AQ186" i="5"/>
  <c r="AX183" i="5"/>
  <c r="AI187" i="5"/>
  <c r="AJ186" i="5"/>
  <c r="AK186" i="5"/>
  <c r="T186" i="5"/>
  <c r="U185" i="5"/>
  <c r="V185" i="5"/>
  <c r="Z186" i="5"/>
  <c r="AB185" i="5"/>
  <c r="AA185" i="5"/>
  <c r="W186" i="5"/>
  <c r="X185" i="5"/>
  <c r="Y185" i="5"/>
  <c r="Q186" i="5"/>
  <c r="S185" i="5"/>
  <c r="R185" i="5"/>
  <c r="Q190" i="6" l="1"/>
  <c r="R190" i="6" s="1"/>
  <c r="P191" i="6"/>
  <c r="E189" i="6"/>
  <c r="F189" i="6" s="1"/>
  <c r="G188" i="6"/>
  <c r="AX184" i="5"/>
  <c r="BQ186" i="5"/>
  <c r="BR185" i="5"/>
  <c r="BS185" i="5" s="1"/>
  <c r="BX186" i="5"/>
  <c r="BY186" i="5" s="1"/>
  <c r="BG184" i="5"/>
  <c r="BX187" i="5"/>
  <c r="BY187" i="5" s="1"/>
  <c r="BO187" i="5"/>
  <c r="BP187" i="5" s="1"/>
  <c r="BT186" i="5"/>
  <c r="BU185" i="5"/>
  <c r="BV185" i="5" s="1"/>
  <c r="BA184" i="5"/>
  <c r="BB184" i="5" s="1"/>
  <c r="BC184" i="5" s="1"/>
  <c r="BD184" i="5"/>
  <c r="BE184" i="5" s="1"/>
  <c r="BF184" i="5" s="1"/>
  <c r="BH183" i="5"/>
  <c r="BI183" i="5" s="1"/>
  <c r="Z187" i="5"/>
  <c r="AA186" i="5"/>
  <c r="AB186" i="5"/>
  <c r="T187" i="5"/>
  <c r="V186" i="5"/>
  <c r="U186" i="5"/>
  <c r="Q187" i="5"/>
  <c r="S186" i="5"/>
  <c r="R186" i="5"/>
  <c r="AF186" i="5"/>
  <c r="AH185" i="5"/>
  <c r="AG185" i="5"/>
  <c r="AO188" i="5"/>
  <c r="AQ187" i="5"/>
  <c r="AP187" i="5"/>
  <c r="AL188" i="5"/>
  <c r="AM187" i="5"/>
  <c r="AN187" i="5"/>
  <c r="AY183" i="5"/>
  <c r="AZ183" i="5" s="1"/>
  <c r="W187" i="5"/>
  <c r="Y186" i="5"/>
  <c r="X186" i="5"/>
  <c r="AI188" i="5"/>
  <c r="AK187" i="5"/>
  <c r="AJ187" i="5"/>
  <c r="AY184" i="5"/>
  <c r="AZ184" i="5" s="1"/>
  <c r="Q191" i="6" l="1"/>
  <c r="R191" i="6"/>
  <c r="P192" i="6"/>
  <c r="E190" i="6"/>
  <c r="F190" i="6" s="1"/>
  <c r="G189" i="6"/>
  <c r="AX185" i="5"/>
  <c r="BT187" i="5"/>
  <c r="BU186" i="5"/>
  <c r="BV186" i="5" s="1"/>
  <c r="BG185" i="5"/>
  <c r="BH184" i="5"/>
  <c r="BI184" i="5" s="1"/>
  <c r="BW188" i="5"/>
  <c r="BX188" i="5" s="1"/>
  <c r="BY188" i="5" s="1"/>
  <c r="BN188" i="5"/>
  <c r="BO188" i="5" s="1"/>
  <c r="BP188" i="5" s="1"/>
  <c r="BQ187" i="5"/>
  <c r="BR186" i="5"/>
  <c r="BS186" i="5" s="1"/>
  <c r="AY185" i="5"/>
  <c r="AZ185" i="5" s="1"/>
  <c r="Q188" i="5"/>
  <c r="S187" i="5"/>
  <c r="R187" i="5"/>
  <c r="AO189" i="5"/>
  <c r="AQ188" i="5"/>
  <c r="AP188" i="5"/>
  <c r="W188" i="5"/>
  <c r="X187" i="5"/>
  <c r="Y187" i="5"/>
  <c r="Z188" i="5"/>
  <c r="AA187" i="5"/>
  <c r="AB187" i="5"/>
  <c r="T188" i="5"/>
  <c r="V187" i="5"/>
  <c r="U187" i="5"/>
  <c r="AF187" i="5"/>
  <c r="AG186" i="5"/>
  <c r="AH186" i="5"/>
  <c r="AI189" i="5"/>
  <c r="AK188" i="5"/>
  <c r="AJ188" i="5"/>
  <c r="BD185" i="5"/>
  <c r="AL189" i="5"/>
  <c r="AM188" i="5"/>
  <c r="AN188" i="5"/>
  <c r="BA185" i="5"/>
  <c r="Q192" i="6" l="1"/>
  <c r="R192" i="6"/>
  <c r="P193" i="6"/>
  <c r="E191" i="6"/>
  <c r="F191" i="6" s="1"/>
  <c r="BA186" i="5"/>
  <c r="BG186" i="5"/>
  <c r="BD186" i="5"/>
  <c r="BE186" i="5" s="1"/>
  <c r="BF186" i="5" s="1"/>
  <c r="BH186" i="5"/>
  <c r="BI186" i="5" s="1"/>
  <c r="BQ188" i="5"/>
  <c r="BR187" i="5"/>
  <c r="BS187" i="5" s="1"/>
  <c r="BN189" i="5"/>
  <c r="BO189" i="5" s="1"/>
  <c r="BP189" i="5" s="1"/>
  <c r="BT188" i="5"/>
  <c r="BU187" i="5"/>
  <c r="BV187" i="5" s="1"/>
  <c r="BW189" i="5"/>
  <c r="BX189" i="5" s="1"/>
  <c r="BY189" i="5" s="1"/>
  <c r="BH185" i="5"/>
  <c r="BI185" i="5" s="1"/>
  <c r="AI190" i="5"/>
  <c r="AK189" i="5"/>
  <c r="AJ189" i="5"/>
  <c r="Z189" i="5"/>
  <c r="AA188" i="5"/>
  <c r="AB188" i="5"/>
  <c r="AF188" i="5"/>
  <c r="AG187" i="5"/>
  <c r="AH187" i="5"/>
  <c r="BB186" i="5"/>
  <c r="BC186" i="5" s="1"/>
  <c r="Q189" i="5"/>
  <c r="S188" i="5"/>
  <c r="R188" i="5"/>
  <c r="AL190" i="5"/>
  <c r="AM189" i="5"/>
  <c r="AN189" i="5"/>
  <c r="W189" i="5"/>
  <c r="Y188" i="5"/>
  <c r="X188" i="5"/>
  <c r="BB185" i="5"/>
  <c r="BC185" i="5" s="1"/>
  <c r="BE185" i="5"/>
  <c r="BF185" i="5" s="1"/>
  <c r="T189" i="5"/>
  <c r="V188" i="5"/>
  <c r="U188" i="5"/>
  <c r="AO190" i="5"/>
  <c r="AP189" i="5"/>
  <c r="AQ189" i="5"/>
  <c r="AX186" i="5"/>
  <c r="AY186" i="5" s="1"/>
  <c r="AZ186" i="5" s="1"/>
  <c r="Q193" i="6" l="1"/>
  <c r="R193" i="6"/>
  <c r="P194" i="6"/>
  <c r="G190" i="6"/>
  <c r="E192" i="6"/>
  <c r="F192" i="6" s="1"/>
  <c r="G191" i="6"/>
  <c r="BG187" i="5"/>
  <c r="BA187" i="5"/>
  <c r="BT189" i="5"/>
  <c r="BU188" i="5"/>
  <c r="BV188" i="5" s="1"/>
  <c r="BW190" i="5"/>
  <c r="BW191" i="5" s="1"/>
  <c r="BQ189" i="5"/>
  <c r="BR188" i="5"/>
  <c r="BS188" i="5" s="1"/>
  <c r="BN190" i="5"/>
  <c r="BO190" i="5" s="1"/>
  <c r="BP190" i="5" s="1"/>
  <c r="BH187" i="5"/>
  <c r="BI187" i="5" s="1"/>
  <c r="W190" i="5"/>
  <c r="Y189" i="5"/>
  <c r="X189" i="5"/>
  <c r="Q190" i="5"/>
  <c r="S189" i="5"/>
  <c r="R189" i="5"/>
  <c r="AF189" i="5"/>
  <c r="AG188" i="5"/>
  <c r="AH188" i="5"/>
  <c r="AO191" i="5"/>
  <c r="AQ190" i="5"/>
  <c r="AP190" i="5"/>
  <c r="Z190" i="5"/>
  <c r="AA189" i="5"/>
  <c r="AB189" i="5"/>
  <c r="AL191" i="5"/>
  <c r="AM190" i="5"/>
  <c r="AN190" i="5"/>
  <c r="BG188" i="5"/>
  <c r="BB187" i="5"/>
  <c r="BC187" i="5" s="1"/>
  <c r="BD187" i="5"/>
  <c r="T190" i="5"/>
  <c r="U189" i="5"/>
  <c r="V189" i="5"/>
  <c r="AX187" i="5"/>
  <c r="AI191" i="5"/>
  <c r="AJ190" i="5"/>
  <c r="AK190" i="5"/>
  <c r="Q194" i="6" l="1"/>
  <c r="R194" i="6"/>
  <c r="P195" i="6"/>
  <c r="E193" i="6"/>
  <c r="F193" i="6" s="1"/>
  <c r="BH188" i="5"/>
  <c r="BI188" i="5" s="1"/>
  <c r="BX190" i="5"/>
  <c r="BY190" i="5" s="1"/>
  <c r="BQ190" i="5"/>
  <c r="BR189" i="5"/>
  <c r="BS189" i="5" s="1"/>
  <c r="BX191" i="5"/>
  <c r="BY191" i="5" s="1"/>
  <c r="BO191" i="5"/>
  <c r="BP191" i="5" s="1"/>
  <c r="BW192" i="5"/>
  <c r="BA188" i="5"/>
  <c r="BB188" i="5" s="1"/>
  <c r="BC188" i="5" s="1"/>
  <c r="AX188" i="5"/>
  <c r="AY188" i="5" s="1"/>
  <c r="AZ188" i="5" s="1"/>
  <c r="BD188" i="5"/>
  <c r="BE188" i="5" s="1"/>
  <c r="BF188" i="5" s="1"/>
  <c r="AY187" i="5"/>
  <c r="AZ187" i="5" s="1"/>
  <c r="BN191" i="5"/>
  <c r="BT190" i="5"/>
  <c r="BU189" i="5"/>
  <c r="BV189" i="5" s="1"/>
  <c r="AF190" i="5"/>
  <c r="AH189" i="5"/>
  <c r="AG189" i="5"/>
  <c r="Z191" i="5"/>
  <c r="AA190" i="5"/>
  <c r="AB190" i="5"/>
  <c r="AL192" i="5"/>
  <c r="AM191" i="5"/>
  <c r="AN191" i="5"/>
  <c r="AI192" i="5"/>
  <c r="AJ191" i="5"/>
  <c r="AK191" i="5"/>
  <c r="BE187" i="5"/>
  <c r="BF187" i="5" s="1"/>
  <c r="Q191" i="5"/>
  <c r="S190" i="5"/>
  <c r="R190" i="5"/>
  <c r="BG189" i="5"/>
  <c r="AO192" i="5"/>
  <c r="AQ191" i="5"/>
  <c r="AP191" i="5"/>
  <c r="T191" i="5"/>
  <c r="U190" i="5"/>
  <c r="V190" i="5"/>
  <c r="W191" i="5"/>
  <c r="Y190" i="5"/>
  <c r="X190" i="5"/>
  <c r="P196" i="6" l="1"/>
  <c r="Q195" i="6"/>
  <c r="R195" i="6" s="1"/>
  <c r="G192" i="6"/>
  <c r="G193" i="6"/>
  <c r="E194" i="6"/>
  <c r="F194" i="6" s="1"/>
  <c r="BA189" i="5"/>
  <c r="BT191" i="5"/>
  <c r="BU190" i="5"/>
  <c r="BV190" i="5" s="1"/>
  <c r="BX192" i="5"/>
  <c r="BY192" i="5" s="1"/>
  <c r="BN192" i="5"/>
  <c r="BN193" i="5" s="1"/>
  <c r="BW193" i="5"/>
  <c r="BH189" i="5"/>
  <c r="BI189" i="5" s="1"/>
  <c r="BQ191" i="5"/>
  <c r="BR190" i="5"/>
  <c r="BS190" i="5" s="1"/>
  <c r="BD189" i="5"/>
  <c r="BE189" i="5" s="1"/>
  <c r="BF189" i="5" s="1"/>
  <c r="W192" i="5"/>
  <c r="X191" i="5"/>
  <c r="Y191" i="5"/>
  <c r="AO193" i="5"/>
  <c r="AP192" i="5"/>
  <c r="AQ192" i="5"/>
  <c r="Z192" i="5"/>
  <c r="AA191" i="5"/>
  <c r="AB191" i="5"/>
  <c r="BG190" i="5"/>
  <c r="BB189" i="5"/>
  <c r="BC189" i="5" s="1"/>
  <c r="AX189" i="5"/>
  <c r="Q192" i="5"/>
  <c r="S191" i="5"/>
  <c r="R191" i="5"/>
  <c r="AI193" i="5"/>
  <c r="AJ192" i="5"/>
  <c r="AK192" i="5"/>
  <c r="T192" i="5"/>
  <c r="U191" i="5"/>
  <c r="V191" i="5"/>
  <c r="AL193" i="5"/>
  <c r="AM192" i="5"/>
  <c r="AN192" i="5"/>
  <c r="AF191" i="5"/>
  <c r="AH190" i="5"/>
  <c r="AG190" i="5"/>
  <c r="P197" i="6" l="1"/>
  <c r="Q196" i="6"/>
  <c r="R196" i="6" s="1"/>
  <c r="E195" i="6"/>
  <c r="F195" i="6" s="1"/>
  <c r="AX190" i="5"/>
  <c r="AY190" i="5" s="1"/>
  <c r="AZ190" i="5" s="1"/>
  <c r="BO192" i="5"/>
  <c r="BP192" i="5" s="1"/>
  <c r="BO193" i="5"/>
  <c r="BP193" i="5" s="1"/>
  <c r="BX193" i="5"/>
  <c r="BY193" i="5" s="1"/>
  <c r="BQ192" i="5"/>
  <c r="BR191" i="5"/>
  <c r="BS191" i="5" s="1"/>
  <c r="BN194" i="5"/>
  <c r="BD190" i="5"/>
  <c r="BE190" i="5" s="1"/>
  <c r="BF190" i="5" s="1"/>
  <c r="BH190" i="5"/>
  <c r="BI190" i="5" s="1"/>
  <c r="BT192" i="5"/>
  <c r="BU191" i="5"/>
  <c r="BV191" i="5" s="1"/>
  <c r="T193" i="5"/>
  <c r="U192" i="5"/>
  <c r="V192" i="5"/>
  <c r="AY189" i="5"/>
  <c r="AZ189" i="5" s="1"/>
  <c r="AF192" i="5"/>
  <c r="AG191" i="5"/>
  <c r="AH191" i="5"/>
  <c r="AI194" i="5"/>
  <c r="AK193" i="5"/>
  <c r="AJ193" i="5"/>
  <c r="AO194" i="5"/>
  <c r="AQ193" i="5"/>
  <c r="AP193" i="5"/>
  <c r="AL194" i="5"/>
  <c r="AN193" i="5"/>
  <c r="AM193" i="5"/>
  <c r="Z193" i="5"/>
  <c r="AA192" i="5"/>
  <c r="AB192" i="5"/>
  <c r="BG191" i="5"/>
  <c r="BA190" i="5"/>
  <c r="BB190" i="5" s="1"/>
  <c r="BC190" i="5" s="1"/>
  <c r="Q193" i="5"/>
  <c r="S192" i="5"/>
  <c r="R192" i="5"/>
  <c r="W193" i="5"/>
  <c r="X192" i="5"/>
  <c r="Y192" i="5"/>
  <c r="Q197" i="6" l="1"/>
  <c r="R197" i="6"/>
  <c r="P198" i="6"/>
  <c r="E196" i="6"/>
  <c r="F196" i="6" s="1"/>
  <c r="G195" i="6"/>
  <c r="G194" i="6"/>
  <c r="BQ193" i="5"/>
  <c r="BR192" i="5"/>
  <c r="BS192" i="5" s="1"/>
  <c r="BO194" i="5"/>
  <c r="BP194" i="5" s="1"/>
  <c r="BH191" i="5"/>
  <c r="BI191" i="5" s="1"/>
  <c r="BT193" i="5"/>
  <c r="BU192" i="5"/>
  <c r="BV192" i="5" s="1"/>
  <c r="BW194" i="5"/>
  <c r="BX194" i="5" s="1"/>
  <c r="BY194" i="5" s="1"/>
  <c r="AO195" i="5"/>
  <c r="AP194" i="5"/>
  <c r="AQ194" i="5"/>
  <c r="AF193" i="5"/>
  <c r="AH192" i="5"/>
  <c r="AG192" i="5"/>
  <c r="Z194" i="5"/>
  <c r="AB193" i="5"/>
  <c r="AA193" i="5"/>
  <c r="T194" i="5"/>
  <c r="U193" i="5"/>
  <c r="V193" i="5"/>
  <c r="AX191" i="5"/>
  <c r="AY191" i="5" s="1"/>
  <c r="AZ191" i="5" s="1"/>
  <c r="AL195" i="5"/>
  <c r="AN194" i="5"/>
  <c r="AM194" i="5"/>
  <c r="W194" i="5"/>
  <c r="X193" i="5"/>
  <c r="Y193" i="5"/>
  <c r="Q194" i="5"/>
  <c r="S193" i="5"/>
  <c r="R193" i="5"/>
  <c r="BA191" i="5"/>
  <c r="BB191" i="5" s="1"/>
  <c r="BC191" i="5" s="1"/>
  <c r="AI195" i="5"/>
  <c r="AK194" i="5"/>
  <c r="AJ194" i="5"/>
  <c r="BD191" i="5"/>
  <c r="Q198" i="6" l="1"/>
  <c r="R198" i="6" s="1"/>
  <c r="P199" i="6"/>
  <c r="E197" i="6"/>
  <c r="F197" i="6" s="1"/>
  <c r="BD192" i="5"/>
  <c r="BT194" i="5"/>
  <c r="BU193" i="5"/>
  <c r="BV193" i="5" s="1"/>
  <c r="BW195" i="5"/>
  <c r="BW196" i="5" s="1"/>
  <c r="BQ194" i="5"/>
  <c r="BR193" i="5"/>
  <c r="BS193" i="5" s="1"/>
  <c r="BN195" i="5"/>
  <c r="BO195" i="5" s="1"/>
  <c r="BP195" i="5" s="1"/>
  <c r="BG192" i="5"/>
  <c r="BH192" i="5" s="1"/>
  <c r="BI192" i="5" s="1"/>
  <c r="Q195" i="5"/>
  <c r="S194" i="5"/>
  <c r="R194" i="5"/>
  <c r="AF194" i="5"/>
  <c r="AH193" i="5"/>
  <c r="AG193" i="5"/>
  <c r="Z195" i="5"/>
  <c r="AA194" i="5"/>
  <c r="AB194" i="5"/>
  <c r="BD193" i="5"/>
  <c r="BE192" i="5"/>
  <c r="BF192" i="5" s="1"/>
  <c r="AI196" i="5"/>
  <c r="AK195" i="5"/>
  <c r="AJ195" i="5"/>
  <c r="BE191" i="5"/>
  <c r="BF191" i="5" s="1"/>
  <c r="W195" i="5"/>
  <c r="Y194" i="5"/>
  <c r="X194" i="5"/>
  <c r="BA192" i="5"/>
  <c r="AL196" i="5"/>
  <c r="AN195" i="5"/>
  <c r="AM195" i="5"/>
  <c r="T195" i="5"/>
  <c r="V194" i="5"/>
  <c r="U194" i="5"/>
  <c r="AX192" i="5"/>
  <c r="AO196" i="5"/>
  <c r="AP195" i="5"/>
  <c r="AQ195" i="5"/>
  <c r="P200" i="6" l="1"/>
  <c r="Q199" i="6"/>
  <c r="R199" i="6" s="1"/>
  <c r="G196" i="6"/>
  <c r="E198" i="6"/>
  <c r="F198" i="6" s="1"/>
  <c r="G197" i="6"/>
  <c r="AX193" i="5"/>
  <c r="AX194" i="5" s="1"/>
  <c r="BX196" i="5"/>
  <c r="BY196" i="5" s="1"/>
  <c r="BQ195" i="5"/>
  <c r="BR194" i="5"/>
  <c r="BS194" i="5" s="1"/>
  <c r="BX195" i="5"/>
  <c r="BY195" i="5" s="1"/>
  <c r="AY192" i="5"/>
  <c r="AZ192" i="5" s="1"/>
  <c r="BG193" i="5"/>
  <c r="BH193" i="5" s="1"/>
  <c r="BI193" i="5" s="1"/>
  <c r="BA193" i="5"/>
  <c r="BB193" i="5" s="1"/>
  <c r="BC193" i="5" s="1"/>
  <c r="BN196" i="5"/>
  <c r="BN197" i="5" s="1"/>
  <c r="BT195" i="5"/>
  <c r="BU194" i="5"/>
  <c r="BV194" i="5" s="1"/>
  <c r="AO197" i="5"/>
  <c r="AQ196" i="5"/>
  <c r="AP196" i="5"/>
  <c r="BE193" i="5"/>
  <c r="BF193" i="5" s="1"/>
  <c r="AL197" i="5"/>
  <c r="AN196" i="5"/>
  <c r="AM196" i="5"/>
  <c r="BB192" i="5"/>
  <c r="BC192" i="5" s="1"/>
  <c r="AF195" i="5"/>
  <c r="AG194" i="5"/>
  <c r="AH194" i="5"/>
  <c r="W196" i="5"/>
  <c r="X195" i="5"/>
  <c r="Y195" i="5"/>
  <c r="T196" i="5"/>
  <c r="V195" i="5"/>
  <c r="U195" i="5"/>
  <c r="Z196" i="5"/>
  <c r="AA195" i="5"/>
  <c r="AB195" i="5"/>
  <c r="AI197" i="5"/>
  <c r="AJ196" i="5"/>
  <c r="AK196" i="5"/>
  <c r="Q196" i="5"/>
  <c r="S195" i="5"/>
  <c r="R195" i="5"/>
  <c r="Q200" i="6" l="1"/>
  <c r="R200" i="6"/>
  <c r="P201" i="6"/>
  <c r="E199" i="6"/>
  <c r="F199" i="6" s="1"/>
  <c r="AY193" i="5"/>
  <c r="AZ193" i="5" s="1"/>
  <c r="BO196" i="5"/>
  <c r="BP196" i="5" s="1"/>
  <c r="BT196" i="5"/>
  <c r="BU195" i="5"/>
  <c r="BV195" i="5" s="1"/>
  <c r="BQ196" i="5"/>
  <c r="BR195" i="5"/>
  <c r="BS195" i="5" s="1"/>
  <c r="BO197" i="5"/>
  <c r="BP197" i="5" s="1"/>
  <c r="BG194" i="5"/>
  <c r="BH194" i="5" s="1"/>
  <c r="BI194" i="5" s="1"/>
  <c r="BW197" i="5"/>
  <c r="BX197" i="5" s="1"/>
  <c r="BY197" i="5" s="1"/>
  <c r="Q197" i="5"/>
  <c r="S196" i="5"/>
  <c r="R196" i="5"/>
  <c r="AF196" i="5"/>
  <c r="AG195" i="5"/>
  <c r="AH195" i="5"/>
  <c r="T197" i="5"/>
  <c r="V196" i="5"/>
  <c r="U196" i="5"/>
  <c r="Z197" i="5"/>
  <c r="AA196" i="5"/>
  <c r="AB196" i="5"/>
  <c r="AY194" i="5"/>
  <c r="AZ194" i="5" s="1"/>
  <c r="BA194" i="5"/>
  <c r="BB194" i="5" s="1"/>
  <c r="BC194" i="5" s="1"/>
  <c r="BD194" i="5"/>
  <c r="BE194" i="5" s="1"/>
  <c r="BF194" i="5" s="1"/>
  <c r="AI198" i="5"/>
  <c r="AK197" i="5"/>
  <c r="AJ197" i="5"/>
  <c r="W197" i="5"/>
  <c r="Y196" i="5"/>
  <c r="X196" i="5"/>
  <c r="AL198" i="5"/>
  <c r="AN197" i="5"/>
  <c r="AM197" i="5"/>
  <c r="AO198" i="5"/>
  <c r="AQ197" i="5"/>
  <c r="AP197" i="5"/>
  <c r="Q201" i="6" l="1"/>
  <c r="R201" i="6"/>
  <c r="P202" i="6"/>
  <c r="G198" i="6"/>
  <c r="E200" i="6"/>
  <c r="F200" i="6" s="1"/>
  <c r="G199" i="6"/>
  <c r="BN198" i="5"/>
  <c r="BN199" i="5" s="1"/>
  <c r="BW198" i="5"/>
  <c r="BW199" i="5" s="1"/>
  <c r="BQ197" i="5"/>
  <c r="BR196" i="5"/>
  <c r="BS196" i="5" s="1"/>
  <c r="BG195" i="5"/>
  <c r="BG196" i="5" s="1"/>
  <c r="BT197" i="5"/>
  <c r="BU196" i="5"/>
  <c r="BV196" i="5" s="1"/>
  <c r="W198" i="5"/>
  <c r="Y197" i="5"/>
  <c r="X197" i="5"/>
  <c r="T198" i="5"/>
  <c r="U197" i="5"/>
  <c r="V197" i="5"/>
  <c r="AO199" i="5"/>
  <c r="AQ198" i="5"/>
  <c r="AP198" i="5"/>
  <c r="AF197" i="5"/>
  <c r="AG196" i="5"/>
  <c r="AH196" i="5"/>
  <c r="AL199" i="5"/>
  <c r="AN198" i="5"/>
  <c r="AM198" i="5"/>
  <c r="BA195" i="5"/>
  <c r="BA196" i="5" s="1"/>
  <c r="Z198" i="5"/>
  <c r="AA197" i="5"/>
  <c r="AB197" i="5"/>
  <c r="AX195" i="5"/>
  <c r="AI199" i="5"/>
  <c r="AK198" i="5"/>
  <c r="AJ198" i="5"/>
  <c r="BD195" i="5"/>
  <c r="BD196" i="5" s="1"/>
  <c r="Q198" i="5"/>
  <c r="S197" i="5"/>
  <c r="R197" i="5"/>
  <c r="R202" i="6" l="1"/>
  <c r="P203" i="6"/>
  <c r="Q202" i="6"/>
  <c r="E201" i="6"/>
  <c r="F201" i="6" s="1"/>
  <c r="G200" i="6"/>
  <c r="BB195" i="5"/>
  <c r="BC195" i="5" s="1"/>
  <c r="BQ198" i="5"/>
  <c r="BR197" i="5"/>
  <c r="BS197" i="5" s="1"/>
  <c r="BH196" i="5"/>
  <c r="BI196" i="5" s="1"/>
  <c r="BH195" i="5"/>
  <c r="BI195" i="5" s="1"/>
  <c r="BE195" i="5"/>
  <c r="BF195" i="5" s="1"/>
  <c r="BN200" i="5"/>
  <c r="BO198" i="5"/>
  <c r="BP198" i="5" s="1"/>
  <c r="AX196" i="5"/>
  <c r="AY196" i="5" s="1"/>
  <c r="AZ196" i="5" s="1"/>
  <c r="BX198" i="5"/>
  <c r="BY198" i="5" s="1"/>
  <c r="BT198" i="5"/>
  <c r="BU197" i="5"/>
  <c r="BV197" i="5" s="1"/>
  <c r="BW200" i="5"/>
  <c r="BX199" i="5"/>
  <c r="BY199" i="5" s="1"/>
  <c r="BO199" i="5"/>
  <c r="BP199" i="5" s="1"/>
  <c r="AF198" i="5"/>
  <c r="AG197" i="5"/>
  <c r="AH197" i="5"/>
  <c r="T199" i="5"/>
  <c r="U198" i="5"/>
  <c r="V198" i="5"/>
  <c r="Q199" i="5"/>
  <c r="S198" i="5"/>
  <c r="R198" i="5"/>
  <c r="AO200" i="5"/>
  <c r="AP199" i="5"/>
  <c r="AQ199" i="5"/>
  <c r="AY195" i="5"/>
  <c r="AZ195" i="5" s="1"/>
  <c r="Z199" i="5"/>
  <c r="AA198" i="5"/>
  <c r="AB198" i="5"/>
  <c r="BE196" i="5"/>
  <c r="BF196" i="5" s="1"/>
  <c r="BB196" i="5"/>
  <c r="BC196" i="5" s="1"/>
  <c r="AI200" i="5"/>
  <c r="AJ199" i="5"/>
  <c r="AK199" i="5"/>
  <c r="AL200" i="5"/>
  <c r="AN199" i="5"/>
  <c r="AM199" i="5"/>
  <c r="W199" i="5"/>
  <c r="Y198" i="5"/>
  <c r="X198" i="5"/>
  <c r="P204" i="6" l="1"/>
  <c r="Q203" i="6"/>
  <c r="R203" i="6"/>
  <c r="G201" i="6"/>
  <c r="E202" i="6"/>
  <c r="F202" i="6" s="1"/>
  <c r="BX200" i="5"/>
  <c r="BY200" i="5" s="1"/>
  <c r="BO200" i="5"/>
  <c r="BP200" i="5" s="1"/>
  <c r="AX197" i="5"/>
  <c r="AY197" i="5" s="1"/>
  <c r="AZ197" i="5" s="1"/>
  <c r="BQ199" i="5"/>
  <c r="BR198" i="5"/>
  <c r="BS198" i="5" s="1"/>
  <c r="BT199" i="5"/>
  <c r="BU198" i="5"/>
  <c r="BV198" i="5" s="1"/>
  <c r="BG197" i="5"/>
  <c r="BG198" i="5" s="1"/>
  <c r="Z200" i="5"/>
  <c r="AA199" i="5"/>
  <c r="AB199" i="5"/>
  <c r="Q200" i="5"/>
  <c r="S199" i="5"/>
  <c r="R199" i="5"/>
  <c r="BD197" i="5"/>
  <c r="AI201" i="5"/>
  <c r="AJ200" i="5"/>
  <c r="AK200" i="5"/>
  <c r="W200" i="5"/>
  <c r="X199" i="5"/>
  <c r="Y199" i="5"/>
  <c r="AO201" i="5"/>
  <c r="AP200" i="5"/>
  <c r="AQ200" i="5"/>
  <c r="T200" i="5"/>
  <c r="U199" i="5"/>
  <c r="V199" i="5"/>
  <c r="BA197" i="5"/>
  <c r="BB197" i="5" s="1"/>
  <c r="BC197" i="5" s="1"/>
  <c r="AL201" i="5"/>
  <c r="AM200" i="5"/>
  <c r="AN200" i="5"/>
  <c r="AF199" i="5"/>
  <c r="AG198" i="5"/>
  <c r="AH198" i="5"/>
  <c r="Q204" i="6" l="1"/>
  <c r="P205" i="6"/>
  <c r="R204" i="6"/>
  <c r="E203" i="6"/>
  <c r="F203" i="6" s="1"/>
  <c r="BH197" i="5"/>
  <c r="BI197" i="5" s="1"/>
  <c r="BD198" i="5"/>
  <c r="BE198" i="5" s="1"/>
  <c r="BF198" i="5" s="1"/>
  <c r="BQ200" i="5"/>
  <c r="BR199" i="5"/>
  <c r="BS199" i="5" s="1"/>
  <c r="BH198" i="5"/>
  <c r="BI198" i="5" s="1"/>
  <c r="BW201" i="5"/>
  <c r="BT200" i="5"/>
  <c r="BU199" i="5"/>
  <c r="BV199" i="5" s="1"/>
  <c r="BN201" i="5"/>
  <c r="BO201" i="5" s="1"/>
  <c r="BP201" i="5" s="1"/>
  <c r="AO202" i="5"/>
  <c r="AP201" i="5"/>
  <c r="AQ201" i="5"/>
  <c r="AF200" i="5"/>
  <c r="AH199" i="5"/>
  <c r="AG199" i="5"/>
  <c r="Q201" i="5"/>
  <c r="S200" i="5"/>
  <c r="R200" i="5"/>
  <c r="W201" i="5"/>
  <c r="X200" i="5"/>
  <c r="Y200" i="5"/>
  <c r="AL202" i="5"/>
  <c r="AN201" i="5"/>
  <c r="AM201" i="5"/>
  <c r="T201" i="5"/>
  <c r="U200" i="5"/>
  <c r="V200" i="5"/>
  <c r="Z201" i="5"/>
  <c r="AA200" i="5"/>
  <c r="AB200" i="5"/>
  <c r="BE197" i="5"/>
  <c r="BF197" i="5" s="1"/>
  <c r="BA198" i="5"/>
  <c r="BB198" i="5" s="1"/>
  <c r="BC198" i="5" s="1"/>
  <c r="AI202" i="5"/>
  <c r="AK201" i="5"/>
  <c r="AJ201" i="5"/>
  <c r="AX198" i="5"/>
  <c r="P206" i="6" l="1"/>
  <c r="Q205" i="6"/>
  <c r="R205" i="6" s="1"/>
  <c r="E204" i="6"/>
  <c r="F204" i="6" s="1"/>
  <c r="G203" i="6"/>
  <c r="G202" i="6"/>
  <c r="BW202" i="5"/>
  <c r="AX199" i="5"/>
  <c r="AY199" i="5" s="1"/>
  <c r="AZ199" i="5" s="1"/>
  <c r="BW203" i="5"/>
  <c r="BX202" i="5"/>
  <c r="BY202" i="5" s="1"/>
  <c r="BT201" i="5"/>
  <c r="BU200" i="5"/>
  <c r="BV200" i="5" s="1"/>
  <c r="BX201" i="5"/>
  <c r="BY201" i="5" s="1"/>
  <c r="BG199" i="5"/>
  <c r="BG200" i="5" s="1"/>
  <c r="BN202" i="5"/>
  <c r="BN203" i="5" s="1"/>
  <c r="BQ201" i="5"/>
  <c r="BR200" i="5"/>
  <c r="BS200" i="5" s="1"/>
  <c r="Q202" i="5"/>
  <c r="S201" i="5"/>
  <c r="R201" i="5"/>
  <c r="AL203" i="5"/>
  <c r="AN202" i="5"/>
  <c r="AM202" i="5"/>
  <c r="AF201" i="5"/>
  <c r="AH200" i="5"/>
  <c r="AG200" i="5"/>
  <c r="Z202" i="5"/>
  <c r="AB201" i="5"/>
  <c r="AA201" i="5"/>
  <c r="AY198" i="5"/>
  <c r="AZ198" i="5" s="1"/>
  <c r="AI203" i="5"/>
  <c r="AK202" i="5"/>
  <c r="AJ202" i="5"/>
  <c r="BA199" i="5"/>
  <c r="BA200" i="5" s="1"/>
  <c r="BD199" i="5"/>
  <c r="W202" i="5"/>
  <c r="X201" i="5"/>
  <c r="Y201" i="5"/>
  <c r="T202" i="5"/>
  <c r="U201" i="5"/>
  <c r="V201" i="5"/>
  <c r="AO203" i="5"/>
  <c r="AP202" i="5"/>
  <c r="AQ202" i="5"/>
  <c r="Q206" i="6" l="1"/>
  <c r="R206" i="6" s="1"/>
  <c r="P207" i="6"/>
  <c r="E205" i="6"/>
  <c r="F205" i="6" s="1"/>
  <c r="BO202" i="5"/>
  <c r="BP202" i="5" s="1"/>
  <c r="BH200" i="5"/>
  <c r="BI200" i="5" s="1"/>
  <c r="BQ202" i="5"/>
  <c r="BR201" i="5"/>
  <c r="BS201" i="5" s="1"/>
  <c r="BX203" i="5"/>
  <c r="BY203" i="5" s="1"/>
  <c r="BO203" i="5"/>
  <c r="BP203" i="5" s="1"/>
  <c r="BH199" i="5"/>
  <c r="BI199" i="5" s="1"/>
  <c r="BT202" i="5"/>
  <c r="BU201" i="5"/>
  <c r="BV201" i="5" s="1"/>
  <c r="BD200" i="5"/>
  <c r="BE200" i="5" s="1"/>
  <c r="BF200" i="5" s="1"/>
  <c r="W203" i="5"/>
  <c r="Y202" i="5"/>
  <c r="X202" i="5"/>
  <c r="Z203" i="5"/>
  <c r="AA202" i="5"/>
  <c r="AB202" i="5"/>
  <c r="AO204" i="5"/>
  <c r="AQ203" i="5"/>
  <c r="AP203" i="5"/>
  <c r="BB200" i="5"/>
  <c r="BC200" i="5" s="1"/>
  <c r="AF202" i="5"/>
  <c r="AH201" i="5"/>
  <c r="AG201" i="5"/>
  <c r="T203" i="5"/>
  <c r="V202" i="5"/>
  <c r="U202" i="5"/>
  <c r="Q203" i="5"/>
  <c r="S202" i="5"/>
  <c r="R202" i="5"/>
  <c r="BB199" i="5"/>
  <c r="BC199" i="5" s="1"/>
  <c r="BE199" i="5"/>
  <c r="BF199" i="5" s="1"/>
  <c r="AI204" i="5"/>
  <c r="AK203" i="5"/>
  <c r="AJ203" i="5"/>
  <c r="AL204" i="5"/>
  <c r="AN203" i="5"/>
  <c r="AM203" i="5"/>
  <c r="AX200" i="5"/>
  <c r="AY200" i="5" s="1"/>
  <c r="AZ200" i="5" s="1"/>
  <c r="Q207" i="6" l="1"/>
  <c r="P208" i="6"/>
  <c r="R207" i="6"/>
  <c r="G204" i="6"/>
  <c r="E206" i="6"/>
  <c r="F206" i="6" s="1"/>
  <c r="G205" i="6"/>
  <c r="BD201" i="5"/>
  <c r="BT203" i="5"/>
  <c r="BU202" i="5"/>
  <c r="BV202" i="5" s="1"/>
  <c r="BW204" i="5"/>
  <c r="BW205" i="5" s="1"/>
  <c r="BN204" i="5"/>
  <c r="BN205" i="5" s="1"/>
  <c r="BQ203" i="5"/>
  <c r="BR202" i="5"/>
  <c r="BS202" i="5" s="1"/>
  <c r="BG201" i="5"/>
  <c r="BH201" i="5" s="1"/>
  <c r="BI201" i="5" s="1"/>
  <c r="AO205" i="5"/>
  <c r="AQ204" i="5"/>
  <c r="AP204" i="5"/>
  <c r="AF203" i="5"/>
  <c r="AG202" i="5"/>
  <c r="AH202" i="5"/>
  <c r="AL205" i="5"/>
  <c r="AM204" i="5"/>
  <c r="AN204" i="5"/>
  <c r="Z204" i="5"/>
  <c r="AA203" i="5"/>
  <c r="AB203" i="5"/>
  <c r="BE201" i="5"/>
  <c r="BF201" i="5" s="1"/>
  <c r="T204" i="5"/>
  <c r="V203" i="5"/>
  <c r="U203" i="5"/>
  <c r="W204" i="5"/>
  <c r="Y203" i="5"/>
  <c r="X203" i="5"/>
  <c r="Q204" i="5"/>
  <c r="S203" i="5"/>
  <c r="R203" i="5"/>
  <c r="AI205" i="5"/>
  <c r="AK204" i="5"/>
  <c r="AJ204" i="5"/>
  <c r="AX201" i="5"/>
  <c r="BA201" i="5"/>
  <c r="P209" i="6" l="1"/>
  <c r="Q208" i="6"/>
  <c r="R208" i="6" s="1"/>
  <c r="E207" i="6"/>
  <c r="F207" i="6" s="1"/>
  <c r="BA202" i="5"/>
  <c r="AX202" i="5"/>
  <c r="AY201" i="5"/>
  <c r="AZ201" i="5" s="1"/>
  <c r="BW206" i="5"/>
  <c r="BX205" i="5"/>
  <c r="BY205" i="5" s="1"/>
  <c r="BO205" i="5"/>
  <c r="BP205" i="5" s="1"/>
  <c r="BQ204" i="5"/>
  <c r="BR203" i="5"/>
  <c r="BS203" i="5" s="1"/>
  <c r="BO204" i="5"/>
  <c r="BP204" i="5" s="1"/>
  <c r="BG202" i="5"/>
  <c r="BX204" i="5"/>
  <c r="BY204" i="5" s="1"/>
  <c r="BD202" i="5"/>
  <c r="BE202" i="5" s="1"/>
  <c r="BF202" i="5" s="1"/>
  <c r="BT204" i="5"/>
  <c r="BU203" i="5"/>
  <c r="BV203" i="5" s="1"/>
  <c r="BB201" i="5"/>
  <c r="BC201" i="5" s="1"/>
  <c r="AI206" i="5"/>
  <c r="AJ205" i="5"/>
  <c r="AK205" i="5"/>
  <c r="BB202" i="5"/>
  <c r="BC202" i="5" s="1"/>
  <c r="AY202" i="5"/>
  <c r="AZ202" i="5" s="1"/>
  <c r="AF204" i="5"/>
  <c r="AG203" i="5"/>
  <c r="AH203" i="5"/>
  <c r="Z205" i="5"/>
  <c r="AA204" i="5"/>
  <c r="AB204" i="5"/>
  <c r="Q205" i="5"/>
  <c r="S204" i="5"/>
  <c r="R204" i="5"/>
  <c r="AL206" i="5"/>
  <c r="AN205" i="5"/>
  <c r="AM205" i="5"/>
  <c r="W205" i="5"/>
  <c r="Y204" i="5"/>
  <c r="X204" i="5"/>
  <c r="T205" i="5"/>
  <c r="V204" i="5"/>
  <c r="U204" i="5"/>
  <c r="AO206" i="5"/>
  <c r="AQ205" i="5"/>
  <c r="AP205" i="5"/>
  <c r="Q209" i="6" l="1"/>
  <c r="R209" i="6"/>
  <c r="P210" i="6"/>
  <c r="G206" i="6"/>
  <c r="E208" i="6"/>
  <c r="F208" i="6" s="1"/>
  <c r="G207" i="6"/>
  <c r="BQ205" i="5"/>
  <c r="BR204" i="5"/>
  <c r="BS204" i="5" s="1"/>
  <c r="BX206" i="5"/>
  <c r="BY206" i="5" s="1"/>
  <c r="BG203" i="5"/>
  <c r="BG204" i="5" s="1"/>
  <c r="BH202" i="5"/>
  <c r="BI202" i="5" s="1"/>
  <c r="BH203" i="5"/>
  <c r="BI203" i="5" s="1"/>
  <c r="BT205" i="5"/>
  <c r="BU204" i="5"/>
  <c r="BV204" i="5" s="1"/>
  <c r="BN206" i="5"/>
  <c r="BO206" i="5" s="1"/>
  <c r="BP206" i="5" s="1"/>
  <c r="AO207" i="5"/>
  <c r="AQ206" i="5"/>
  <c r="AP206" i="5"/>
  <c r="Z206" i="5"/>
  <c r="AA205" i="5"/>
  <c r="AB205" i="5"/>
  <c r="AL207" i="5"/>
  <c r="AN206" i="5"/>
  <c r="AM206" i="5"/>
  <c r="AF205" i="5"/>
  <c r="AG204" i="5"/>
  <c r="AH204" i="5"/>
  <c r="BD203" i="5"/>
  <c r="BE203" i="5" s="1"/>
  <c r="BF203" i="5" s="1"/>
  <c r="T206" i="5"/>
  <c r="U205" i="5"/>
  <c r="V205" i="5"/>
  <c r="BA203" i="5"/>
  <c r="BB203" i="5" s="1"/>
  <c r="BC203" i="5" s="1"/>
  <c r="W206" i="5"/>
  <c r="Y205" i="5"/>
  <c r="X205" i="5"/>
  <c r="AX203" i="5"/>
  <c r="AY203" i="5" s="1"/>
  <c r="AZ203" i="5" s="1"/>
  <c r="AI207" i="5"/>
  <c r="AJ206" i="5"/>
  <c r="AK206" i="5"/>
  <c r="Q206" i="5"/>
  <c r="S205" i="5"/>
  <c r="R205" i="5"/>
  <c r="P211" i="6" l="1"/>
  <c r="Q210" i="6"/>
  <c r="R210" i="6"/>
  <c r="E209" i="6"/>
  <c r="F209" i="6" s="1"/>
  <c r="BH204" i="5"/>
  <c r="BI204" i="5" s="1"/>
  <c r="BN207" i="5"/>
  <c r="BN208" i="5" s="1"/>
  <c r="BA204" i="5"/>
  <c r="BB204" i="5" s="1"/>
  <c r="BC204" i="5" s="1"/>
  <c r="BQ206" i="5"/>
  <c r="BR205" i="5"/>
  <c r="BS205" i="5" s="1"/>
  <c r="BT206" i="5"/>
  <c r="BU205" i="5"/>
  <c r="BV205" i="5" s="1"/>
  <c r="BW207" i="5"/>
  <c r="BW208" i="5" s="1"/>
  <c r="W207" i="5"/>
  <c r="Y206" i="5"/>
  <c r="X206" i="5"/>
  <c r="Q207" i="5"/>
  <c r="S206" i="5"/>
  <c r="R206" i="5"/>
  <c r="Z207" i="5"/>
  <c r="AA206" i="5"/>
  <c r="AB206" i="5"/>
  <c r="AI208" i="5"/>
  <c r="AJ207" i="5"/>
  <c r="AK207" i="5"/>
  <c r="T207" i="5"/>
  <c r="U206" i="5"/>
  <c r="V206" i="5"/>
  <c r="AF206" i="5"/>
  <c r="AG205" i="5"/>
  <c r="AH205" i="5"/>
  <c r="AL208" i="5"/>
  <c r="AM207" i="5"/>
  <c r="AN207" i="5"/>
  <c r="AX204" i="5"/>
  <c r="AY204" i="5" s="1"/>
  <c r="AZ204" i="5" s="1"/>
  <c r="BD204" i="5"/>
  <c r="BE204" i="5" s="1"/>
  <c r="BF204" i="5" s="1"/>
  <c r="AO208" i="5"/>
  <c r="AQ207" i="5"/>
  <c r="AP207" i="5"/>
  <c r="P212" i="6" l="1"/>
  <c r="Q211" i="6"/>
  <c r="R211" i="6" s="1"/>
  <c r="G208" i="6"/>
  <c r="G209" i="6"/>
  <c r="E210" i="6"/>
  <c r="F210" i="6" s="1"/>
  <c r="BX207" i="5"/>
  <c r="BY207" i="5" s="1"/>
  <c r="BQ207" i="5"/>
  <c r="BR206" i="5"/>
  <c r="BS206" i="5" s="1"/>
  <c r="BO207" i="5"/>
  <c r="BP207" i="5" s="1"/>
  <c r="BX208" i="5"/>
  <c r="BY208" i="5" s="1"/>
  <c r="BO208" i="5"/>
  <c r="BP208" i="5" s="1"/>
  <c r="BT207" i="5"/>
  <c r="BU206" i="5"/>
  <c r="BV206" i="5" s="1"/>
  <c r="BG205" i="5"/>
  <c r="BH205" i="5" s="1"/>
  <c r="BI205" i="5" s="1"/>
  <c r="AL209" i="5"/>
  <c r="AN208" i="5"/>
  <c r="AM208" i="5"/>
  <c r="AI209" i="5"/>
  <c r="AJ208" i="5"/>
  <c r="AK208" i="5"/>
  <c r="BD205" i="5"/>
  <c r="Q208" i="5"/>
  <c r="S207" i="5"/>
  <c r="R207" i="5"/>
  <c r="BA205" i="5"/>
  <c r="BA206" i="5" s="1"/>
  <c r="AO209" i="5"/>
  <c r="AP208" i="5"/>
  <c r="AQ208" i="5"/>
  <c r="AF207" i="5"/>
  <c r="AH206" i="5"/>
  <c r="AG206" i="5"/>
  <c r="AX205" i="5"/>
  <c r="Z208" i="5"/>
  <c r="AA207" i="5"/>
  <c r="AB207" i="5"/>
  <c r="T208" i="5"/>
  <c r="U207" i="5"/>
  <c r="V207" i="5"/>
  <c r="W208" i="5"/>
  <c r="X207" i="5"/>
  <c r="Y207" i="5"/>
  <c r="Q212" i="6" l="1"/>
  <c r="R212" i="6"/>
  <c r="P213" i="6"/>
  <c r="E211" i="6"/>
  <c r="F211" i="6" s="1"/>
  <c r="AX206" i="5"/>
  <c r="AY206" i="5" s="1"/>
  <c r="AZ206" i="5" s="1"/>
  <c r="BD206" i="5"/>
  <c r="BG206" i="5"/>
  <c r="BW209" i="5"/>
  <c r="BW210" i="5" s="1"/>
  <c r="BH206" i="5"/>
  <c r="BI206" i="5" s="1"/>
  <c r="BQ208" i="5"/>
  <c r="BR207" i="5"/>
  <c r="BS207" i="5" s="1"/>
  <c r="BT208" i="5"/>
  <c r="BU207" i="5"/>
  <c r="BV207" i="5" s="1"/>
  <c r="BN209" i="5"/>
  <c r="BO209" i="5" s="1"/>
  <c r="BP209" i="5" s="1"/>
  <c r="AI210" i="5"/>
  <c r="AK209" i="5"/>
  <c r="AJ209" i="5"/>
  <c r="Z209" i="5"/>
  <c r="AA208" i="5"/>
  <c r="AB208" i="5"/>
  <c r="AL210" i="5"/>
  <c r="AN209" i="5"/>
  <c r="AM209" i="5"/>
  <c r="AY205" i="5"/>
  <c r="AZ205" i="5" s="1"/>
  <c r="T209" i="5"/>
  <c r="U208" i="5"/>
  <c r="V208" i="5"/>
  <c r="BE205" i="5"/>
  <c r="BF205" i="5" s="1"/>
  <c r="AO210" i="5"/>
  <c r="AP209" i="5"/>
  <c r="AQ209" i="5"/>
  <c r="W209" i="5"/>
  <c r="X208" i="5"/>
  <c r="Y208" i="5"/>
  <c r="Q209" i="5"/>
  <c r="S208" i="5"/>
  <c r="R208" i="5"/>
  <c r="AF208" i="5"/>
  <c r="AH207" i="5"/>
  <c r="AG207" i="5"/>
  <c r="BB205" i="5"/>
  <c r="BC205" i="5" s="1"/>
  <c r="BB206" i="5"/>
  <c r="BC206" i="5" s="1"/>
  <c r="BE206" i="5"/>
  <c r="BF206" i="5" s="1"/>
  <c r="Q213" i="6" l="1"/>
  <c r="R213" i="6"/>
  <c r="P214" i="6"/>
  <c r="E212" i="6"/>
  <c r="F212" i="6" s="1"/>
  <c r="G211" i="6"/>
  <c r="G210" i="6"/>
  <c r="BN210" i="5"/>
  <c r="BG207" i="5"/>
  <c r="BT209" i="5"/>
  <c r="BU208" i="5"/>
  <c r="BV208" i="5" s="1"/>
  <c r="BH207" i="5"/>
  <c r="BI207" i="5" s="1"/>
  <c r="AX207" i="5"/>
  <c r="AY207" i="5" s="1"/>
  <c r="AZ207" i="5" s="1"/>
  <c r="BX209" i="5"/>
  <c r="BY209" i="5" s="1"/>
  <c r="BQ209" i="5"/>
  <c r="BR208" i="5"/>
  <c r="BS208" i="5" s="1"/>
  <c r="BN211" i="5"/>
  <c r="BX210" i="5"/>
  <c r="BY210" i="5" s="1"/>
  <c r="BO210" i="5"/>
  <c r="BP210" i="5" s="1"/>
  <c r="Q210" i="5"/>
  <c r="S209" i="5"/>
  <c r="R209" i="5"/>
  <c r="W210" i="5"/>
  <c r="X209" i="5"/>
  <c r="Y209" i="5"/>
  <c r="AF209" i="5"/>
  <c r="AG208" i="5"/>
  <c r="AH208" i="5"/>
  <c r="BD207" i="5"/>
  <c r="T210" i="5"/>
  <c r="U209" i="5"/>
  <c r="V209" i="5"/>
  <c r="BA207" i="5"/>
  <c r="Z210" i="5"/>
  <c r="AB209" i="5"/>
  <c r="AA209" i="5"/>
  <c r="AO211" i="5"/>
  <c r="AP210" i="5"/>
  <c r="AQ210" i="5"/>
  <c r="AL211" i="5"/>
  <c r="AM210" i="5"/>
  <c r="AN210" i="5"/>
  <c r="AI211" i="5"/>
  <c r="AK210" i="5"/>
  <c r="AJ210" i="5"/>
  <c r="P215" i="6" l="1"/>
  <c r="Q214" i="6"/>
  <c r="R214" i="6" s="1"/>
  <c r="E213" i="6"/>
  <c r="F213" i="6" s="1"/>
  <c r="BA208" i="5"/>
  <c r="BD208" i="5"/>
  <c r="BO211" i="5"/>
  <c r="BP211" i="5" s="1"/>
  <c r="BW211" i="5"/>
  <c r="BW212" i="5" s="1"/>
  <c r="BQ210" i="5"/>
  <c r="BR209" i="5"/>
  <c r="BS209" i="5" s="1"/>
  <c r="BB207" i="5"/>
  <c r="BC207" i="5" s="1"/>
  <c r="BT210" i="5"/>
  <c r="BU209" i="5"/>
  <c r="BV209" i="5" s="1"/>
  <c r="BG208" i="5"/>
  <c r="AF210" i="5"/>
  <c r="AH209" i="5"/>
  <c r="AG209" i="5"/>
  <c r="AI212" i="5"/>
  <c r="AJ211" i="5"/>
  <c r="AK211" i="5"/>
  <c r="T211" i="5"/>
  <c r="V210" i="5"/>
  <c r="U210" i="5"/>
  <c r="AO212" i="5"/>
  <c r="AP211" i="5"/>
  <c r="AQ211" i="5"/>
  <c r="BE207" i="5"/>
  <c r="BF207" i="5" s="1"/>
  <c r="BE208" i="5"/>
  <c r="BF208" i="5" s="1"/>
  <c r="BB208" i="5"/>
  <c r="BC208" i="5" s="1"/>
  <c r="AL212" i="5"/>
  <c r="AM211" i="5"/>
  <c r="AN211" i="5"/>
  <c r="Q211" i="5"/>
  <c r="S210" i="5"/>
  <c r="R210" i="5"/>
  <c r="W211" i="5"/>
  <c r="Y210" i="5"/>
  <c r="X210" i="5"/>
  <c r="Z211" i="5"/>
  <c r="AA210" i="5"/>
  <c r="AB210" i="5"/>
  <c r="AX208" i="5"/>
  <c r="AX209" i="5" s="1"/>
  <c r="Q215" i="6" l="1"/>
  <c r="R215" i="6"/>
  <c r="P216" i="6"/>
  <c r="G212" i="6"/>
  <c r="G213" i="6"/>
  <c r="E214" i="6"/>
  <c r="F214" i="6" s="1"/>
  <c r="BT211" i="5"/>
  <c r="BU210" i="5"/>
  <c r="BV210" i="5" s="1"/>
  <c r="BQ211" i="5"/>
  <c r="BR210" i="5"/>
  <c r="BS210" i="5" s="1"/>
  <c r="BG209" i="5"/>
  <c r="BX211" i="5"/>
  <c r="BY211" i="5" s="1"/>
  <c r="BH208" i="5"/>
  <c r="BI208" i="5" s="1"/>
  <c r="BW213" i="5"/>
  <c r="BX212" i="5"/>
  <c r="BY212" i="5" s="1"/>
  <c r="BN212" i="5"/>
  <c r="AX210" i="5"/>
  <c r="AY209" i="5"/>
  <c r="AZ209" i="5" s="1"/>
  <c r="BA209" i="5"/>
  <c r="Q212" i="5"/>
  <c r="S211" i="5"/>
  <c r="R211" i="5"/>
  <c r="Z212" i="5"/>
  <c r="AA211" i="5"/>
  <c r="AB211" i="5"/>
  <c r="AO213" i="5"/>
  <c r="AQ212" i="5"/>
  <c r="AP212" i="5"/>
  <c r="W212" i="5"/>
  <c r="Y211" i="5"/>
  <c r="X211" i="5"/>
  <c r="AY208" i="5"/>
  <c r="AZ208" i="5" s="1"/>
  <c r="T212" i="5"/>
  <c r="V211" i="5"/>
  <c r="U211" i="5"/>
  <c r="AI213" i="5"/>
  <c r="AK212" i="5"/>
  <c r="AJ212" i="5"/>
  <c r="AL213" i="5"/>
  <c r="AN212" i="5"/>
  <c r="AM212" i="5"/>
  <c r="BD209" i="5"/>
  <c r="AF211" i="5"/>
  <c r="AG210" i="5"/>
  <c r="AH210" i="5"/>
  <c r="Q216" i="6" l="1"/>
  <c r="R216" i="6"/>
  <c r="P217" i="6"/>
  <c r="E215" i="6"/>
  <c r="F215" i="6" s="1"/>
  <c r="BG210" i="5"/>
  <c r="BD210" i="5"/>
  <c r="BA210" i="5"/>
  <c r="BX213" i="5"/>
  <c r="BY213" i="5" s="1"/>
  <c r="BH210" i="5"/>
  <c r="BI210" i="5" s="1"/>
  <c r="BH209" i="5"/>
  <c r="BI209" i="5" s="1"/>
  <c r="BN213" i="5"/>
  <c r="BN214" i="5" s="1"/>
  <c r="BQ212" i="5"/>
  <c r="BR211" i="5"/>
  <c r="BS211" i="5" s="1"/>
  <c r="BO212" i="5"/>
  <c r="BP212" i="5" s="1"/>
  <c r="BT212" i="5"/>
  <c r="BU211" i="5"/>
  <c r="BV211" i="5" s="1"/>
  <c r="AO214" i="5"/>
  <c r="AP213" i="5"/>
  <c r="AQ213" i="5"/>
  <c r="BB209" i="5"/>
  <c r="BC209" i="5" s="1"/>
  <c r="Z213" i="5"/>
  <c r="AA212" i="5"/>
  <c r="AB212" i="5"/>
  <c r="BE209" i="5"/>
  <c r="BF209" i="5" s="1"/>
  <c r="W213" i="5"/>
  <c r="Y212" i="5"/>
  <c r="X212" i="5"/>
  <c r="AI214" i="5"/>
  <c r="AK213" i="5"/>
  <c r="AJ213" i="5"/>
  <c r="Q213" i="5"/>
  <c r="S212" i="5"/>
  <c r="R212" i="5"/>
  <c r="AF212" i="5"/>
  <c r="AG211" i="5"/>
  <c r="AH211" i="5"/>
  <c r="T213" i="5"/>
  <c r="V212" i="5"/>
  <c r="U212" i="5"/>
  <c r="AL214" i="5"/>
  <c r="AN213" i="5"/>
  <c r="AM213" i="5"/>
  <c r="BE210" i="5"/>
  <c r="BF210" i="5" s="1"/>
  <c r="BB210" i="5"/>
  <c r="BC210" i="5" s="1"/>
  <c r="AY210" i="5"/>
  <c r="AZ210" i="5" s="1"/>
  <c r="Q217" i="6" l="1"/>
  <c r="P218" i="6"/>
  <c r="R217" i="6"/>
  <c r="G214" i="6"/>
  <c r="E216" i="6"/>
  <c r="F216" i="6" s="1"/>
  <c r="G215" i="6"/>
  <c r="BQ213" i="5"/>
  <c r="BR212" i="5"/>
  <c r="BS212" i="5" s="1"/>
  <c r="BO213" i="5"/>
  <c r="BP213" i="5" s="1"/>
  <c r="BT213" i="5"/>
  <c r="BU212" i="5"/>
  <c r="BV212" i="5" s="1"/>
  <c r="BG211" i="5"/>
  <c r="BG212" i="5" s="1"/>
  <c r="AX211" i="5"/>
  <c r="AY211" i="5" s="1"/>
  <c r="AZ211" i="5" s="1"/>
  <c r="BO214" i="5"/>
  <c r="BP214" i="5" s="1"/>
  <c r="BW214" i="5"/>
  <c r="BX214" i="5" s="1"/>
  <c r="BY214" i="5" s="1"/>
  <c r="T214" i="5"/>
  <c r="U213" i="5"/>
  <c r="V213" i="5"/>
  <c r="AI215" i="5"/>
  <c r="AJ214" i="5"/>
  <c r="AK214" i="5"/>
  <c r="AO215" i="5"/>
  <c r="AP214" i="5"/>
  <c r="AQ214" i="5"/>
  <c r="Z214" i="5"/>
  <c r="AA213" i="5"/>
  <c r="AB213" i="5"/>
  <c r="AF213" i="5"/>
  <c r="AH212" i="5"/>
  <c r="AG212" i="5"/>
  <c r="AL215" i="5"/>
  <c r="AN214" i="5"/>
  <c r="AM214" i="5"/>
  <c r="W214" i="5"/>
  <c r="Y213" i="5"/>
  <c r="X213" i="5"/>
  <c r="BA211" i="5"/>
  <c r="BB211" i="5" s="1"/>
  <c r="BC211" i="5" s="1"/>
  <c r="Q214" i="5"/>
  <c r="S213" i="5"/>
  <c r="R213" i="5"/>
  <c r="BD211" i="5"/>
  <c r="BD212" i="5" s="1"/>
  <c r="Q218" i="6" l="1"/>
  <c r="R218" i="6" s="1"/>
  <c r="P219" i="6"/>
  <c r="E217" i="6"/>
  <c r="F217" i="6" s="1"/>
  <c r="G216" i="6"/>
  <c r="BH212" i="5"/>
  <c r="BI212" i="5" s="1"/>
  <c r="BW215" i="5"/>
  <c r="BW216" i="5" s="1"/>
  <c r="BG213" i="5"/>
  <c r="BN215" i="5"/>
  <c r="BN216" i="5" s="1"/>
  <c r="BT214" i="5"/>
  <c r="BU213" i="5"/>
  <c r="BV213" i="5" s="1"/>
  <c r="BH211" i="5"/>
  <c r="BI211" i="5" s="1"/>
  <c r="BQ214" i="5"/>
  <c r="BR213" i="5"/>
  <c r="BS213" i="5" s="1"/>
  <c r="W215" i="5"/>
  <c r="Y214" i="5"/>
  <c r="X214" i="5"/>
  <c r="BE212" i="5"/>
  <c r="BF212" i="5" s="1"/>
  <c r="BD213" i="5"/>
  <c r="BE211" i="5"/>
  <c r="BF211" i="5" s="1"/>
  <c r="Q215" i="5"/>
  <c r="S214" i="5"/>
  <c r="R214" i="5"/>
  <c r="AI216" i="5"/>
  <c r="AJ215" i="5"/>
  <c r="AK215" i="5"/>
  <c r="AX212" i="5"/>
  <c r="BA212" i="5"/>
  <c r="BB212" i="5" s="1"/>
  <c r="BC212" i="5" s="1"/>
  <c r="Z215" i="5"/>
  <c r="AA214" i="5"/>
  <c r="AB214" i="5"/>
  <c r="AO216" i="5"/>
  <c r="AQ215" i="5"/>
  <c r="AP215" i="5"/>
  <c r="AL216" i="5"/>
  <c r="AM215" i="5"/>
  <c r="AN215" i="5"/>
  <c r="AF214" i="5"/>
  <c r="AG213" i="5"/>
  <c r="AH213" i="5"/>
  <c r="T215" i="5"/>
  <c r="U214" i="5"/>
  <c r="V214" i="5"/>
  <c r="P220" i="6" l="1"/>
  <c r="Q219" i="6"/>
  <c r="R219" i="6"/>
  <c r="G217" i="6"/>
  <c r="E218" i="6"/>
  <c r="F218" i="6" s="1"/>
  <c r="AX213" i="5"/>
  <c r="AY213" i="5" s="1"/>
  <c r="AZ213" i="5" s="1"/>
  <c r="BH213" i="5"/>
  <c r="BI213" i="5" s="1"/>
  <c r="BX215" i="5"/>
  <c r="BY215" i="5" s="1"/>
  <c r="BT215" i="5"/>
  <c r="BU214" i="5"/>
  <c r="BV214" i="5" s="1"/>
  <c r="BO215" i="5"/>
  <c r="BP215" i="5" s="1"/>
  <c r="BQ215" i="5"/>
  <c r="BR214" i="5"/>
  <c r="BS214" i="5" s="1"/>
  <c r="BO216" i="5"/>
  <c r="BP216" i="5" s="1"/>
  <c r="BX216" i="5"/>
  <c r="BY216" i="5" s="1"/>
  <c r="AY212" i="5"/>
  <c r="AZ212" i="5" s="1"/>
  <c r="T216" i="5"/>
  <c r="U215" i="5"/>
  <c r="V215" i="5"/>
  <c r="AL217" i="5"/>
  <c r="AN216" i="5"/>
  <c r="AM216" i="5"/>
  <c r="AO217" i="5"/>
  <c r="AQ216" i="5"/>
  <c r="AP216" i="5"/>
  <c r="AI217" i="5"/>
  <c r="AJ216" i="5"/>
  <c r="AK216" i="5"/>
  <c r="AF215" i="5"/>
  <c r="AH214" i="5"/>
  <c r="AG214" i="5"/>
  <c r="Z216" i="5"/>
  <c r="AA215" i="5"/>
  <c r="AB215" i="5"/>
  <c r="Q216" i="5"/>
  <c r="S215" i="5"/>
  <c r="R215" i="5"/>
  <c r="AX214" i="5"/>
  <c r="BE213" i="5"/>
  <c r="BF213" i="5" s="1"/>
  <c r="BA213" i="5"/>
  <c r="BA214" i="5" s="1"/>
  <c r="W216" i="5"/>
  <c r="X215" i="5"/>
  <c r="Y215" i="5"/>
  <c r="P221" i="6" l="1"/>
  <c r="Q220" i="6"/>
  <c r="R220" i="6" s="1"/>
  <c r="E219" i="6"/>
  <c r="F219" i="6" s="1"/>
  <c r="BT216" i="5"/>
  <c r="BU215" i="5"/>
  <c r="BV215" i="5" s="1"/>
  <c r="BQ216" i="5"/>
  <c r="BR215" i="5"/>
  <c r="BS215" i="5" s="1"/>
  <c r="BN217" i="5"/>
  <c r="BN218" i="5" s="1"/>
  <c r="BD214" i="5"/>
  <c r="BE214" i="5" s="1"/>
  <c r="BF214" i="5" s="1"/>
  <c r="BG214" i="5"/>
  <c r="BW217" i="5"/>
  <c r="BX217" i="5" s="1"/>
  <c r="BY217" i="5" s="1"/>
  <c r="Q217" i="5"/>
  <c r="S216" i="5"/>
  <c r="R216" i="5"/>
  <c r="T217" i="5"/>
  <c r="U216" i="5"/>
  <c r="V216" i="5"/>
  <c r="AF216" i="5"/>
  <c r="AH215" i="5"/>
  <c r="AG215" i="5"/>
  <c r="W217" i="5"/>
  <c r="X216" i="5"/>
  <c r="Y216" i="5"/>
  <c r="AL218" i="5"/>
  <c r="AN217" i="5"/>
  <c r="AM217" i="5"/>
  <c r="AI218" i="5"/>
  <c r="AJ217" i="5"/>
  <c r="AK217" i="5"/>
  <c r="BB213" i="5"/>
  <c r="BC213" i="5" s="1"/>
  <c r="Z217" i="5"/>
  <c r="AA216" i="5"/>
  <c r="AB216" i="5"/>
  <c r="BB214" i="5"/>
  <c r="BC214" i="5" s="1"/>
  <c r="AY214" i="5"/>
  <c r="AZ214" i="5" s="1"/>
  <c r="AO218" i="5"/>
  <c r="AP217" i="5"/>
  <c r="AQ217" i="5"/>
  <c r="Q221" i="6" l="1"/>
  <c r="R221" i="6"/>
  <c r="P222" i="6"/>
  <c r="E220" i="6"/>
  <c r="F220" i="6" s="1"/>
  <c r="G219" i="6"/>
  <c r="G218" i="6"/>
  <c r="BO217" i="5"/>
  <c r="BP217" i="5" s="1"/>
  <c r="BO218" i="5"/>
  <c r="BP218" i="5" s="1"/>
  <c r="AX215" i="5"/>
  <c r="AY215" i="5" s="1"/>
  <c r="AZ215" i="5" s="1"/>
  <c r="BW218" i="5"/>
  <c r="BW219" i="5" s="1"/>
  <c r="BQ217" i="5"/>
  <c r="BR216" i="5"/>
  <c r="BS216" i="5" s="1"/>
  <c r="BG215" i="5"/>
  <c r="BH215" i="5" s="1"/>
  <c r="BI215" i="5" s="1"/>
  <c r="BH214" i="5"/>
  <c r="BI214" i="5" s="1"/>
  <c r="BT217" i="5"/>
  <c r="BU216" i="5"/>
  <c r="BV216" i="5" s="1"/>
  <c r="AO219" i="5"/>
  <c r="AQ218" i="5"/>
  <c r="AP218" i="5"/>
  <c r="T218" i="5"/>
  <c r="U217" i="5"/>
  <c r="V217" i="5"/>
  <c r="AI219" i="5"/>
  <c r="AK218" i="5"/>
  <c r="AJ218" i="5"/>
  <c r="AL219" i="5"/>
  <c r="AM218" i="5"/>
  <c r="AN218" i="5"/>
  <c r="Z218" i="5"/>
  <c r="AB217" i="5"/>
  <c r="AA217" i="5"/>
  <c r="W218" i="5"/>
  <c r="X217" i="5"/>
  <c r="Y217" i="5"/>
  <c r="Q218" i="5"/>
  <c r="S217" i="5"/>
  <c r="R217" i="5"/>
  <c r="BA215" i="5"/>
  <c r="AF217" i="5"/>
  <c r="AG216" i="5"/>
  <c r="AH216" i="5"/>
  <c r="BD215" i="5"/>
  <c r="Q222" i="6" l="1"/>
  <c r="R222" i="6" s="1"/>
  <c r="P223" i="6"/>
  <c r="E221" i="6"/>
  <c r="F221" i="6" s="1"/>
  <c r="BD216" i="5"/>
  <c r="BT218" i="5"/>
  <c r="BU217" i="5"/>
  <c r="BV217" i="5" s="1"/>
  <c r="BQ218" i="5"/>
  <c r="BR217" i="5"/>
  <c r="BS217" i="5" s="1"/>
  <c r="BW220" i="5"/>
  <c r="BX219" i="5"/>
  <c r="BY219" i="5" s="1"/>
  <c r="BG216" i="5"/>
  <c r="BH216" i="5" s="1"/>
  <c r="BI216" i="5" s="1"/>
  <c r="BX218" i="5"/>
  <c r="BY218" i="5" s="1"/>
  <c r="BN219" i="5"/>
  <c r="BO219" i="5" s="1"/>
  <c r="BP219" i="5" s="1"/>
  <c r="BE215" i="5"/>
  <c r="BF215" i="5" s="1"/>
  <c r="Z219" i="5"/>
  <c r="AA218" i="5"/>
  <c r="AB218" i="5"/>
  <c r="BE216" i="5"/>
  <c r="BF216" i="5" s="1"/>
  <c r="T219" i="5"/>
  <c r="V218" i="5"/>
  <c r="U218" i="5"/>
  <c r="AF218" i="5"/>
  <c r="AH217" i="5"/>
  <c r="AG217" i="5"/>
  <c r="BA216" i="5"/>
  <c r="AL220" i="5"/>
  <c r="AM219" i="5"/>
  <c r="AN219" i="5"/>
  <c r="AO220" i="5"/>
  <c r="AQ219" i="5"/>
  <c r="AP219" i="5"/>
  <c r="AI220" i="5"/>
  <c r="AK219" i="5"/>
  <c r="AJ219" i="5"/>
  <c r="Q219" i="5"/>
  <c r="S218" i="5"/>
  <c r="R218" i="5"/>
  <c r="BB215" i="5"/>
  <c r="BC215" i="5" s="1"/>
  <c r="W219" i="5"/>
  <c r="Y218" i="5"/>
  <c r="X218" i="5"/>
  <c r="AX216" i="5"/>
  <c r="P224" i="6" l="1"/>
  <c r="Q223" i="6"/>
  <c r="R223" i="6"/>
  <c r="G220" i="6"/>
  <c r="E222" i="6"/>
  <c r="F222" i="6" s="1"/>
  <c r="G221" i="6"/>
  <c r="BX220" i="5"/>
  <c r="BY220" i="5" s="1"/>
  <c r="BA217" i="5"/>
  <c r="BB217" i="5" s="1"/>
  <c r="BC217" i="5" s="1"/>
  <c r="BN220" i="5"/>
  <c r="BN221" i="5" s="1"/>
  <c r="BQ219" i="5"/>
  <c r="BR218" i="5"/>
  <c r="BS218" i="5" s="1"/>
  <c r="BG217" i="5"/>
  <c r="BH217" i="5" s="1"/>
  <c r="BI217" i="5" s="1"/>
  <c r="BT219" i="5"/>
  <c r="BU218" i="5"/>
  <c r="BV218" i="5" s="1"/>
  <c r="BB216" i="5"/>
  <c r="BC216" i="5" s="1"/>
  <c r="BD217" i="5"/>
  <c r="Q220" i="5"/>
  <c r="S219" i="5"/>
  <c r="R219" i="5"/>
  <c r="T220" i="5"/>
  <c r="V219" i="5"/>
  <c r="U219" i="5"/>
  <c r="Z220" i="5"/>
  <c r="AA219" i="5"/>
  <c r="AB219" i="5"/>
  <c r="AI221" i="5"/>
  <c r="AK220" i="5"/>
  <c r="AJ220" i="5"/>
  <c r="W220" i="5"/>
  <c r="Y219" i="5"/>
  <c r="X219" i="5"/>
  <c r="AF219" i="5"/>
  <c r="AG218" i="5"/>
  <c r="AH218" i="5"/>
  <c r="AO221" i="5"/>
  <c r="AQ220" i="5"/>
  <c r="AP220" i="5"/>
  <c r="AX217" i="5"/>
  <c r="AL221" i="5"/>
  <c r="AM220" i="5"/>
  <c r="AN220" i="5"/>
  <c r="AY216" i="5"/>
  <c r="AZ216" i="5" s="1"/>
  <c r="Q224" i="6" l="1"/>
  <c r="R224" i="6" s="1"/>
  <c r="P225" i="6"/>
  <c r="E223" i="6"/>
  <c r="F223" i="6" s="1"/>
  <c r="G222" i="6"/>
  <c r="AX218" i="5"/>
  <c r="AX219" i="5" s="1"/>
  <c r="BD218" i="5"/>
  <c r="BQ220" i="5"/>
  <c r="BR219" i="5"/>
  <c r="BS219" i="5" s="1"/>
  <c r="BA218" i="5"/>
  <c r="BO220" i="5"/>
  <c r="BP220" i="5" s="1"/>
  <c r="BX221" i="5"/>
  <c r="BY221" i="5" s="1"/>
  <c r="BO221" i="5"/>
  <c r="BP221" i="5" s="1"/>
  <c r="BT220" i="5"/>
  <c r="BU219" i="5"/>
  <c r="BV219" i="5" s="1"/>
  <c r="BG218" i="5"/>
  <c r="BH218" i="5" s="1"/>
  <c r="BI218" i="5" s="1"/>
  <c r="BW221" i="5"/>
  <c r="AF220" i="5"/>
  <c r="AG219" i="5"/>
  <c r="AH219" i="5"/>
  <c r="Q221" i="5"/>
  <c r="S220" i="5"/>
  <c r="R220" i="5"/>
  <c r="Z221" i="5"/>
  <c r="AA220" i="5"/>
  <c r="AB220" i="5"/>
  <c r="AY217" i="5"/>
  <c r="AZ217" i="5" s="1"/>
  <c r="BE217" i="5"/>
  <c r="BF217" i="5" s="1"/>
  <c r="AL222" i="5"/>
  <c r="AN221" i="5"/>
  <c r="AM221" i="5"/>
  <c r="W221" i="5"/>
  <c r="Y220" i="5"/>
  <c r="X220" i="5"/>
  <c r="AO222" i="5"/>
  <c r="AP221" i="5"/>
  <c r="AQ221" i="5"/>
  <c r="T221" i="5"/>
  <c r="V220" i="5"/>
  <c r="U220" i="5"/>
  <c r="BE218" i="5"/>
  <c r="BF218" i="5" s="1"/>
  <c r="BB218" i="5"/>
  <c r="BC218" i="5" s="1"/>
  <c r="BD219" i="5"/>
  <c r="AI222" i="5"/>
  <c r="AK221" i="5"/>
  <c r="AJ221" i="5"/>
  <c r="Q225" i="6" l="1"/>
  <c r="P226" i="6"/>
  <c r="R225" i="6"/>
  <c r="E224" i="6"/>
  <c r="F224" i="6" s="1"/>
  <c r="G223" i="6"/>
  <c r="AY218" i="5"/>
  <c r="AZ218" i="5" s="1"/>
  <c r="BW222" i="5"/>
  <c r="BG219" i="5"/>
  <c r="BX222" i="5"/>
  <c r="BY222" i="5" s="1"/>
  <c r="BQ221" i="5"/>
  <c r="BR220" i="5"/>
  <c r="BS220" i="5" s="1"/>
  <c r="BT221" i="5"/>
  <c r="BU220" i="5"/>
  <c r="BV220" i="5" s="1"/>
  <c r="BN222" i="5"/>
  <c r="BO222" i="5" s="1"/>
  <c r="BP222" i="5" s="1"/>
  <c r="Z222" i="5"/>
  <c r="AA221" i="5"/>
  <c r="AB221" i="5"/>
  <c r="T222" i="5"/>
  <c r="U221" i="5"/>
  <c r="V221" i="5"/>
  <c r="Q222" i="5"/>
  <c r="S221" i="5"/>
  <c r="R221" i="5"/>
  <c r="BE219" i="5"/>
  <c r="BF219" i="5" s="1"/>
  <c r="AY219" i="5"/>
  <c r="AZ219" i="5" s="1"/>
  <c r="AF221" i="5"/>
  <c r="AG220" i="5"/>
  <c r="AH220" i="5"/>
  <c r="AI223" i="5"/>
  <c r="AJ222" i="5"/>
  <c r="AK222" i="5"/>
  <c r="AL223" i="5"/>
  <c r="AM222" i="5"/>
  <c r="AN222" i="5"/>
  <c r="AO223" i="5"/>
  <c r="AP222" i="5"/>
  <c r="AQ222" i="5"/>
  <c r="W222" i="5"/>
  <c r="Y221" i="5"/>
  <c r="X221" i="5"/>
  <c r="BA219" i="5"/>
  <c r="P227" i="6" l="1"/>
  <c r="Q226" i="6"/>
  <c r="R226" i="6"/>
  <c r="E225" i="6"/>
  <c r="F225" i="6" s="1"/>
  <c r="BG220" i="5"/>
  <c r="BA220" i="5"/>
  <c r="BB220" i="5" s="1"/>
  <c r="BC220" i="5" s="1"/>
  <c r="BH219" i="5"/>
  <c r="BI219" i="5" s="1"/>
  <c r="BT222" i="5"/>
  <c r="BU221" i="5"/>
  <c r="BV221" i="5" s="1"/>
  <c r="BQ222" i="5"/>
  <c r="BR221" i="5"/>
  <c r="BS221" i="5" s="1"/>
  <c r="BX223" i="5"/>
  <c r="BY223" i="5" s="1"/>
  <c r="BN223" i="5"/>
  <c r="BN224" i="5" s="1"/>
  <c r="BG221" i="5"/>
  <c r="BH220" i="5"/>
  <c r="BI220" i="5" s="1"/>
  <c r="BW223" i="5"/>
  <c r="AF222" i="5"/>
  <c r="AG221" i="5"/>
  <c r="AH221" i="5"/>
  <c r="AL224" i="5"/>
  <c r="AM223" i="5"/>
  <c r="AN223" i="5"/>
  <c r="BB219" i="5"/>
  <c r="BC219" i="5" s="1"/>
  <c r="W223" i="5"/>
  <c r="Y222" i="5"/>
  <c r="X222" i="5"/>
  <c r="AI224" i="5"/>
  <c r="AJ223" i="5"/>
  <c r="AK223" i="5"/>
  <c r="AX220" i="5"/>
  <c r="AY220" i="5" s="1"/>
  <c r="AZ220" i="5" s="1"/>
  <c r="T223" i="5"/>
  <c r="U222" i="5"/>
  <c r="V222" i="5"/>
  <c r="Z223" i="5"/>
  <c r="AA222" i="5"/>
  <c r="AB222" i="5"/>
  <c r="AO224" i="5"/>
  <c r="AP223" i="5"/>
  <c r="AQ223" i="5"/>
  <c r="Q223" i="5"/>
  <c r="S222" i="5"/>
  <c r="R222" i="5"/>
  <c r="BD220" i="5"/>
  <c r="BD221" i="5" s="1"/>
  <c r="P228" i="6" l="1"/>
  <c r="Q227" i="6"/>
  <c r="R227" i="6"/>
  <c r="G224" i="6"/>
  <c r="G225" i="6"/>
  <c r="E226" i="6"/>
  <c r="F226" i="6" s="1"/>
  <c r="BQ223" i="5"/>
  <c r="BR222" i="5"/>
  <c r="BS222" i="5" s="1"/>
  <c r="BO224" i="5"/>
  <c r="BP224" i="5" s="1"/>
  <c r="BA221" i="5"/>
  <c r="BB221" i="5" s="1"/>
  <c r="BC221" i="5" s="1"/>
  <c r="BH221" i="5"/>
  <c r="BI221" i="5" s="1"/>
  <c r="BO223" i="5"/>
  <c r="BP223" i="5" s="1"/>
  <c r="BW224" i="5"/>
  <c r="BX224" i="5" s="1"/>
  <c r="BY224" i="5" s="1"/>
  <c r="BT223" i="5"/>
  <c r="BU222" i="5"/>
  <c r="BV222" i="5" s="1"/>
  <c r="Q224" i="5"/>
  <c r="S223" i="5"/>
  <c r="R223" i="5"/>
  <c r="Z224" i="5"/>
  <c r="AA223" i="5"/>
  <c r="AB223" i="5"/>
  <c r="AI225" i="5"/>
  <c r="AJ224" i="5"/>
  <c r="AK224" i="5"/>
  <c r="BE220" i="5"/>
  <c r="BF220" i="5" s="1"/>
  <c r="AX221" i="5"/>
  <c r="AY221" i="5" s="1"/>
  <c r="AZ221" i="5" s="1"/>
  <c r="W224" i="5"/>
  <c r="X223" i="5"/>
  <c r="Y223" i="5"/>
  <c r="T224" i="5"/>
  <c r="U223" i="5"/>
  <c r="V223" i="5"/>
  <c r="AL225" i="5"/>
  <c r="AN224" i="5"/>
  <c r="AM224" i="5"/>
  <c r="BG222" i="5"/>
  <c r="BE221" i="5"/>
  <c r="BF221" i="5" s="1"/>
  <c r="AO225" i="5"/>
  <c r="AP224" i="5"/>
  <c r="AQ224" i="5"/>
  <c r="AF223" i="5"/>
  <c r="AH222" i="5"/>
  <c r="AG222" i="5"/>
  <c r="Q228" i="6" l="1"/>
  <c r="R228" i="6"/>
  <c r="P229" i="6"/>
  <c r="E227" i="6"/>
  <c r="F227" i="6" s="1"/>
  <c r="BH222" i="5"/>
  <c r="BI222" i="5" s="1"/>
  <c r="BT224" i="5"/>
  <c r="BU223" i="5"/>
  <c r="BV223" i="5" s="1"/>
  <c r="BW225" i="5"/>
  <c r="BW226" i="5" s="1"/>
  <c r="BQ224" i="5"/>
  <c r="BR223" i="5"/>
  <c r="BS223" i="5" s="1"/>
  <c r="BN225" i="5"/>
  <c r="BN226" i="5" s="1"/>
  <c r="W225" i="5"/>
  <c r="X224" i="5"/>
  <c r="Y224" i="5"/>
  <c r="Z225" i="5"/>
  <c r="AA224" i="5"/>
  <c r="AB224" i="5"/>
  <c r="AF224" i="5"/>
  <c r="AG223" i="5"/>
  <c r="AH223" i="5"/>
  <c r="AL226" i="5"/>
  <c r="AN225" i="5"/>
  <c r="AM225" i="5"/>
  <c r="AO226" i="5"/>
  <c r="AP225" i="5"/>
  <c r="AQ225" i="5"/>
  <c r="Q225" i="5"/>
  <c r="S224" i="5"/>
  <c r="R224" i="5"/>
  <c r="BD222" i="5"/>
  <c r="BD223" i="5" s="1"/>
  <c r="AX222" i="5"/>
  <c r="T225" i="5"/>
  <c r="U224" i="5"/>
  <c r="V224" i="5"/>
  <c r="AI226" i="5"/>
  <c r="AJ225" i="5"/>
  <c r="AK225" i="5"/>
  <c r="BA222" i="5"/>
  <c r="BA223" i="5" s="1"/>
  <c r="P230" i="6" l="1"/>
  <c r="Q229" i="6"/>
  <c r="R229" i="6" s="1"/>
  <c r="E228" i="6"/>
  <c r="F228" i="6" s="1"/>
  <c r="G227" i="6"/>
  <c r="G226" i="6"/>
  <c r="BO225" i="5"/>
  <c r="BP225" i="5" s="1"/>
  <c r="BQ225" i="5"/>
  <c r="BR224" i="5"/>
  <c r="BS224" i="5" s="1"/>
  <c r="BT225" i="5"/>
  <c r="BU224" i="5"/>
  <c r="BV224" i="5" s="1"/>
  <c r="BG223" i="5"/>
  <c r="BX225" i="5"/>
  <c r="BY225" i="5" s="1"/>
  <c r="AX223" i="5"/>
  <c r="AY223" i="5" s="1"/>
  <c r="AZ223" i="5" s="1"/>
  <c r="BN227" i="5"/>
  <c r="BX226" i="5"/>
  <c r="BY226" i="5" s="1"/>
  <c r="BO226" i="5"/>
  <c r="BP226" i="5" s="1"/>
  <c r="Z226" i="5"/>
  <c r="AB225" i="5"/>
  <c r="AA225" i="5"/>
  <c r="AY222" i="5"/>
  <c r="AZ222" i="5" s="1"/>
  <c r="AL227" i="5"/>
  <c r="AM226" i="5"/>
  <c r="AN226" i="5"/>
  <c r="AF225" i="5"/>
  <c r="AH224" i="5"/>
  <c r="AG224" i="5"/>
  <c r="Q226" i="5"/>
  <c r="S225" i="5"/>
  <c r="R225" i="5"/>
  <c r="BE223" i="5"/>
  <c r="BF223" i="5" s="1"/>
  <c r="BB223" i="5"/>
  <c r="BC223" i="5" s="1"/>
  <c r="BE222" i="5"/>
  <c r="BF222" i="5" s="1"/>
  <c r="BB222" i="5"/>
  <c r="BC222" i="5" s="1"/>
  <c r="AI227" i="5"/>
  <c r="AK226" i="5"/>
  <c r="AJ226" i="5"/>
  <c r="T226" i="5"/>
  <c r="U225" i="5"/>
  <c r="V225" i="5"/>
  <c r="AO227" i="5"/>
  <c r="AP226" i="5"/>
  <c r="AQ226" i="5"/>
  <c r="W226" i="5"/>
  <c r="X225" i="5"/>
  <c r="Y225" i="5"/>
  <c r="Q230" i="6" l="1"/>
  <c r="R230" i="6" s="1"/>
  <c r="P231" i="6"/>
  <c r="E229" i="6"/>
  <c r="F229" i="6" s="1"/>
  <c r="BW227" i="5"/>
  <c r="BG224" i="5"/>
  <c r="BT226" i="5"/>
  <c r="BU225" i="5"/>
  <c r="BV225" i="5" s="1"/>
  <c r="BQ226" i="5"/>
  <c r="BR225" i="5"/>
  <c r="BS225" i="5" s="1"/>
  <c r="BX227" i="5"/>
  <c r="BY227" i="5" s="1"/>
  <c r="BO227" i="5"/>
  <c r="BP227" i="5" s="1"/>
  <c r="BH223" i="5"/>
  <c r="BI223" i="5" s="1"/>
  <c r="AF226" i="5"/>
  <c r="AH225" i="5"/>
  <c r="AG225" i="5"/>
  <c r="AO228" i="5"/>
  <c r="AQ227" i="5"/>
  <c r="AP227" i="5"/>
  <c r="AI228" i="5"/>
  <c r="AK227" i="5"/>
  <c r="AJ227" i="5"/>
  <c r="BA224" i="5"/>
  <c r="AX224" i="5"/>
  <c r="T227" i="5"/>
  <c r="V226" i="5"/>
  <c r="U226" i="5"/>
  <c r="W227" i="5"/>
  <c r="Y226" i="5"/>
  <c r="X226" i="5"/>
  <c r="AL228" i="5"/>
  <c r="AM227" i="5"/>
  <c r="AN227" i="5"/>
  <c r="Q227" i="5"/>
  <c r="S226" i="5"/>
  <c r="R226" i="5"/>
  <c r="BD224" i="5"/>
  <c r="Z227" i="5"/>
  <c r="AA226" i="5"/>
  <c r="AB226" i="5"/>
  <c r="Q231" i="6" l="1"/>
  <c r="R231" i="6"/>
  <c r="P232" i="6"/>
  <c r="G228" i="6"/>
  <c r="E230" i="6"/>
  <c r="F230" i="6" s="1"/>
  <c r="BD225" i="5"/>
  <c r="BE225" i="5" s="1"/>
  <c r="BF225" i="5" s="1"/>
  <c r="BQ227" i="5"/>
  <c r="BR226" i="5"/>
  <c r="BS226" i="5" s="1"/>
  <c r="BG225" i="5"/>
  <c r="BE224" i="5"/>
  <c r="BF224" i="5" s="1"/>
  <c r="BH225" i="5"/>
  <c r="BI225" i="5" s="1"/>
  <c r="AX225" i="5"/>
  <c r="AY225" i="5" s="1"/>
  <c r="AZ225" i="5" s="1"/>
  <c r="BT227" i="5"/>
  <c r="BU226" i="5"/>
  <c r="BV226" i="5" s="1"/>
  <c r="BA225" i="5"/>
  <c r="BB225" i="5" s="1"/>
  <c r="BC225" i="5" s="1"/>
  <c r="BW228" i="5"/>
  <c r="BH224" i="5"/>
  <c r="BI224" i="5" s="1"/>
  <c r="BN228" i="5"/>
  <c r="AO229" i="5"/>
  <c r="AQ228" i="5"/>
  <c r="AP228" i="5"/>
  <c r="BB224" i="5"/>
  <c r="BC224" i="5" s="1"/>
  <c r="Z228" i="5"/>
  <c r="AA227" i="5"/>
  <c r="AB227" i="5"/>
  <c r="W228" i="5"/>
  <c r="Y227" i="5"/>
  <c r="X227" i="5"/>
  <c r="T228" i="5"/>
  <c r="V227" i="5"/>
  <c r="U227" i="5"/>
  <c r="AY224" i="5"/>
  <c r="AZ224" i="5" s="1"/>
  <c r="AL229" i="5"/>
  <c r="AM228" i="5"/>
  <c r="AN228" i="5"/>
  <c r="AI229" i="5"/>
  <c r="AJ228" i="5"/>
  <c r="AK228" i="5"/>
  <c r="Q228" i="5"/>
  <c r="S227" i="5"/>
  <c r="R227" i="5"/>
  <c r="AF227" i="5"/>
  <c r="AG226" i="5"/>
  <c r="AH226" i="5"/>
  <c r="P233" i="6" l="1"/>
  <c r="Q232" i="6"/>
  <c r="R232" i="6"/>
  <c r="G229" i="6"/>
  <c r="E231" i="6"/>
  <c r="F231" i="6" s="1"/>
  <c r="BW229" i="5"/>
  <c r="BN229" i="5"/>
  <c r="BO229" i="5" s="1"/>
  <c r="BP229" i="5" s="1"/>
  <c r="BX228" i="5"/>
  <c r="BY228" i="5" s="1"/>
  <c r="BG226" i="5"/>
  <c r="BH226" i="5" s="1"/>
  <c r="BI226" i="5" s="1"/>
  <c r="BQ228" i="5"/>
  <c r="BR227" i="5"/>
  <c r="BS227" i="5" s="1"/>
  <c r="BO228" i="5"/>
  <c r="BP228" i="5" s="1"/>
  <c r="AX226" i="5"/>
  <c r="AY226" i="5" s="1"/>
  <c r="AZ226" i="5" s="1"/>
  <c r="BT228" i="5"/>
  <c r="BU227" i="5"/>
  <c r="BV227" i="5" s="1"/>
  <c r="BW230" i="5"/>
  <c r="BX229" i="5"/>
  <c r="BY229" i="5" s="1"/>
  <c r="W229" i="5"/>
  <c r="Y228" i="5"/>
  <c r="X228" i="5"/>
  <c r="AL230" i="5"/>
  <c r="AM229" i="5"/>
  <c r="AN229" i="5"/>
  <c r="AF228" i="5"/>
  <c r="AG227" i="5"/>
  <c r="AH227" i="5"/>
  <c r="Q229" i="5"/>
  <c r="S228" i="5"/>
  <c r="R228" i="5"/>
  <c r="T229" i="5"/>
  <c r="V228" i="5"/>
  <c r="U228" i="5"/>
  <c r="BB226" i="5"/>
  <c r="BC226" i="5" s="1"/>
  <c r="Z229" i="5"/>
  <c r="AA228" i="5"/>
  <c r="AB228" i="5"/>
  <c r="BD226" i="5"/>
  <c r="BA226" i="5"/>
  <c r="AI230" i="5"/>
  <c r="AK229" i="5"/>
  <c r="AJ229" i="5"/>
  <c r="AO230" i="5"/>
  <c r="AQ229" i="5"/>
  <c r="AP229" i="5"/>
  <c r="Q233" i="6" l="1"/>
  <c r="R233" i="6"/>
  <c r="P234" i="6"/>
  <c r="G230" i="6"/>
  <c r="E232" i="6"/>
  <c r="F232" i="6" s="1"/>
  <c r="BG227" i="5"/>
  <c r="BD227" i="5"/>
  <c r="BE227" i="5" s="1"/>
  <c r="BF227" i="5" s="1"/>
  <c r="BX230" i="5"/>
  <c r="BY230" i="5" s="1"/>
  <c r="BT229" i="5"/>
  <c r="BU228" i="5"/>
  <c r="BV228" i="5" s="1"/>
  <c r="BA227" i="5"/>
  <c r="BB227" i="5" s="1"/>
  <c r="BC227" i="5" s="1"/>
  <c r="BN230" i="5"/>
  <c r="BO230" i="5" s="1"/>
  <c r="BP230" i="5" s="1"/>
  <c r="BQ229" i="5"/>
  <c r="BR228" i="5"/>
  <c r="BS228" i="5" s="1"/>
  <c r="T230" i="5"/>
  <c r="U229" i="5"/>
  <c r="V229" i="5"/>
  <c r="Z230" i="5"/>
  <c r="AA229" i="5"/>
  <c r="AB229" i="5"/>
  <c r="BD228" i="5"/>
  <c r="Q230" i="5"/>
  <c r="S229" i="5"/>
  <c r="R229" i="5"/>
  <c r="AI231" i="5"/>
  <c r="AJ230" i="5"/>
  <c r="AK230" i="5"/>
  <c r="BE226" i="5"/>
  <c r="BF226" i="5" s="1"/>
  <c r="W230" i="5"/>
  <c r="Y229" i="5"/>
  <c r="X229" i="5"/>
  <c r="AF229" i="5"/>
  <c r="AG228" i="5"/>
  <c r="AH228" i="5"/>
  <c r="AO231" i="5"/>
  <c r="AP230" i="5"/>
  <c r="AQ230" i="5"/>
  <c r="AL231" i="5"/>
  <c r="AN230" i="5"/>
  <c r="AM230" i="5"/>
  <c r="AX227" i="5"/>
  <c r="P235" i="6" l="1"/>
  <c r="Q234" i="6"/>
  <c r="R234" i="6" s="1"/>
  <c r="G231" i="6"/>
  <c r="E233" i="6"/>
  <c r="F233" i="6" s="1"/>
  <c r="G232" i="6"/>
  <c r="BT230" i="5"/>
  <c r="BU229" i="5"/>
  <c r="BV229" i="5" s="1"/>
  <c r="BQ230" i="5"/>
  <c r="BR229" i="5"/>
  <c r="BS229" i="5" s="1"/>
  <c r="BG228" i="5"/>
  <c r="BG229" i="5" s="1"/>
  <c r="BN231" i="5"/>
  <c r="BO231" i="5" s="1"/>
  <c r="BP231" i="5" s="1"/>
  <c r="BH227" i="5"/>
  <c r="BI227" i="5" s="1"/>
  <c r="AX228" i="5"/>
  <c r="AY228" i="5" s="1"/>
  <c r="AZ228" i="5" s="1"/>
  <c r="BW231" i="5"/>
  <c r="BW232" i="5" s="1"/>
  <c r="W231" i="5"/>
  <c r="Y230" i="5"/>
  <c r="X230" i="5"/>
  <c r="AI232" i="5"/>
  <c r="AJ231" i="5"/>
  <c r="AK231" i="5"/>
  <c r="AL232" i="5"/>
  <c r="AN231" i="5"/>
  <c r="AM231" i="5"/>
  <c r="AY227" i="5"/>
  <c r="AZ227" i="5" s="1"/>
  <c r="AO232" i="5"/>
  <c r="AP231" i="5"/>
  <c r="AQ231" i="5"/>
  <c r="BE228" i="5"/>
  <c r="BF228" i="5" s="1"/>
  <c r="Z231" i="5"/>
  <c r="AA230" i="5"/>
  <c r="AB230" i="5"/>
  <c r="AF230" i="5"/>
  <c r="AG229" i="5"/>
  <c r="AH229" i="5"/>
  <c r="Q231" i="5"/>
  <c r="S230" i="5"/>
  <c r="R230" i="5"/>
  <c r="BA228" i="5"/>
  <c r="T231" i="5"/>
  <c r="U230" i="5"/>
  <c r="V230" i="5"/>
  <c r="P236" i="6" l="1"/>
  <c r="Q235" i="6"/>
  <c r="R235" i="6" s="1"/>
  <c r="E234" i="6"/>
  <c r="F234" i="6" s="1"/>
  <c r="BQ231" i="5"/>
  <c r="BR230" i="5"/>
  <c r="BS230" i="5" s="1"/>
  <c r="BH229" i="5"/>
  <c r="BI229" i="5" s="1"/>
  <c r="BT231" i="5"/>
  <c r="BU230" i="5"/>
  <c r="BV230" i="5" s="1"/>
  <c r="BX231" i="5"/>
  <c r="BY231" i="5" s="1"/>
  <c r="BW233" i="5"/>
  <c r="BX232" i="5"/>
  <c r="BY232" i="5" s="1"/>
  <c r="BN232" i="5"/>
  <c r="BH228" i="5"/>
  <c r="BI228" i="5" s="1"/>
  <c r="BA229" i="5"/>
  <c r="BD229" i="5"/>
  <c r="AF231" i="5"/>
  <c r="AG230" i="5"/>
  <c r="AH230" i="5"/>
  <c r="T232" i="5"/>
  <c r="U231" i="5"/>
  <c r="V231" i="5"/>
  <c r="AI233" i="5"/>
  <c r="AJ232" i="5"/>
  <c r="AK232" i="5"/>
  <c r="Q232" i="5"/>
  <c r="S231" i="5"/>
  <c r="R231" i="5"/>
  <c r="BB228" i="5"/>
  <c r="BC228" i="5" s="1"/>
  <c r="W232" i="5"/>
  <c r="X231" i="5"/>
  <c r="Y231" i="5"/>
  <c r="AO233" i="5"/>
  <c r="AP232" i="5"/>
  <c r="AQ232" i="5"/>
  <c r="Z232" i="5"/>
  <c r="AA231" i="5"/>
  <c r="AB231" i="5"/>
  <c r="AL233" i="5"/>
  <c r="AN232" i="5"/>
  <c r="AM232" i="5"/>
  <c r="AX229" i="5"/>
  <c r="Q236" i="6" l="1"/>
  <c r="P237" i="6"/>
  <c r="R236" i="6"/>
  <c r="E235" i="6"/>
  <c r="F235" i="6" s="1"/>
  <c r="G233" i="6"/>
  <c r="BD230" i="5"/>
  <c r="AX230" i="5"/>
  <c r="AY230" i="5" s="1"/>
  <c r="AZ230" i="5" s="1"/>
  <c r="BA230" i="5"/>
  <c r="BX233" i="5"/>
  <c r="BY233" i="5" s="1"/>
  <c r="BH230" i="5"/>
  <c r="BI230" i="5" s="1"/>
  <c r="BT232" i="5"/>
  <c r="BU231" i="5"/>
  <c r="BV231" i="5" s="1"/>
  <c r="BN233" i="5"/>
  <c r="BN234" i="5" s="1"/>
  <c r="BO232" i="5"/>
  <c r="BP232" i="5" s="1"/>
  <c r="BQ232" i="5"/>
  <c r="BR231" i="5"/>
  <c r="BS231" i="5" s="1"/>
  <c r="BG230" i="5"/>
  <c r="Q233" i="5"/>
  <c r="S232" i="5"/>
  <c r="R232" i="5"/>
  <c r="AF232" i="5"/>
  <c r="AG231" i="5"/>
  <c r="AH231" i="5"/>
  <c r="AL234" i="5"/>
  <c r="AN233" i="5"/>
  <c r="AM233" i="5"/>
  <c r="BB229" i="5"/>
  <c r="BC229" i="5" s="1"/>
  <c r="AO234" i="5"/>
  <c r="AP233" i="5"/>
  <c r="AQ233" i="5"/>
  <c r="W233" i="5"/>
  <c r="X232" i="5"/>
  <c r="Y232" i="5"/>
  <c r="Z233" i="5"/>
  <c r="AA232" i="5"/>
  <c r="AB232" i="5"/>
  <c r="T233" i="5"/>
  <c r="U232" i="5"/>
  <c r="V232" i="5"/>
  <c r="BE229" i="5"/>
  <c r="BF229" i="5" s="1"/>
  <c r="AI234" i="5"/>
  <c r="AK233" i="5"/>
  <c r="AJ233" i="5"/>
  <c r="AY229" i="5"/>
  <c r="AZ229" i="5" s="1"/>
  <c r="BB230" i="5"/>
  <c r="BC230" i="5" s="1"/>
  <c r="BE230" i="5"/>
  <c r="BF230" i="5" s="1"/>
  <c r="Q237" i="6" l="1"/>
  <c r="R237" i="6"/>
  <c r="P238" i="6"/>
  <c r="E236" i="6"/>
  <c r="F236" i="6" s="1"/>
  <c r="G234" i="6"/>
  <c r="BT233" i="5"/>
  <c r="BU232" i="5"/>
  <c r="BV232" i="5" s="1"/>
  <c r="BA231" i="5"/>
  <c r="BB231" i="5" s="1"/>
  <c r="BC231" i="5" s="1"/>
  <c r="BO234" i="5"/>
  <c r="BP234" i="5" s="1"/>
  <c r="BN235" i="5"/>
  <c r="BO233" i="5"/>
  <c r="BP233" i="5" s="1"/>
  <c r="BG231" i="5"/>
  <c r="BQ233" i="5"/>
  <c r="BR232" i="5"/>
  <c r="BS232" i="5" s="1"/>
  <c r="BW234" i="5"/>
  <c r="BX234" i="5" s="1"/>
  <c r="BY234" i="5" s="1"/>
  <c r="AF233" i="5"/>
  <c r="AH232" i="5"/>
  <c r="AG232" i="5"/>
  <c r="AO235" i="5"/>
  <c r="AP234" i="5"/>
  <c r="AQ234" i="5"/>
  <c r="Q234" i="5"/>
  <c r="S233" i="5"/>
  <c r="R233" i="5"/>
  <c r="BA232" i="5"/>
  <c r="AI235" i="5"/>
  <c r="AK234" i="5"/>
  <c r="AJ234" i="5"/>
  <c r="BD231" i="5"/>
  <c r="T234" i="5"/>
  <c r="U233" i="5"/>
  <c r="V233" i="5"/>
  <c r="Z234" i="5"/>
  <c r="AB233" i="5"/>
  <c r="AA233" i="5"/>
  <c r="W234" i="5"/>
  <c r="X233" i="5"/>
  <c r="Y233" i="5"/>
  <c r="AL235" i="5"/>
  <c r="AM234" i="5"/>
  <c r="AN234" i="5"/>
  <c r="AX231" i="5"/>
  <c r="Q238" i="6" l="1"/>
  <c r="R238" i="6"/>
  <c r="P239" i="6"/>
  <c r="G235" i="6"/>
  <c r="E237" i="6"/>
  <c r="F237" i="6" s="1"/>
  <c r="BD232" i="5"/>
  <c r="BO235" i="5"/>
  <c r="BP235" i="5" s="1"/>
  <c r="BE231" i="5"/>
  <c r="BF231" i="5" s="1"/>
  <c r="BQ234" i="5"/>
  <c r="BR233" i="5"/>
  <c r="BS233" i="5" s="1"/>
  <c r="BT234" i="5"/>
  <c r="BU233" i="5"/>
  <c r="BV233" i="5" s="1"/>
  <c r="BW235" i="5"/>
  <c r="BX235" i="5" s="1"/>
  <c r="BY235" i="5" s="1"/>
  <c r="AX232" i="5"/>
  <c r="AY232" i="5" s="1"/>
  <c r="AZ232" i="5" s="1"/>
  <c r="BG232" i="5"/>
  <c r="BH231" i="5"/>
  <c r="BI231" i="5" s="1"/>
  <c r="Z235" i="5"/>
  <c r="AA234" i="5"/>
  <c r="AB234" i="5"/>
  <c r="Q235" i="5"/>
  <c r="S234" i="5"/>
  <c r="R234" i="5"/>
  <c r="AY231" i="5"/>
  <c r="AZ231" i="5" s="1"/>
  <c r="AL236" i="5"/>
  <c r="AM235" i="5"/>
  <c r="AN235" i="5"/>
  <c r="BE232" i="5"/>
  <c r="BF232" i="5" s="1"/>
  <c r="BB232" i="5"/>
  <c r="BC232" i="5" s="1"/>
  <c r="AI236" i="5"/>
  <c r="AJ235" i="5"/>
  <c r="AK235" i="5"/>
  <c r="AO236" i="5"/>
  <c r="AQ235" i="5"/>
  <c r="AP235" i="5"/>
  <c r="T235" i="5"/>
  <c r="V234" i="5"/>
  <c r="U234" i="5"/>
  <c r="W235" i="5"/>
  <c r="Y234" i="5"/>
  <c r="X234" i="5"/>
  <c r="BD233" i="5"/>
  <c r="AF234" i="5"/>
  <c r="AH233" i="5"/>
  <c r="AG233" i="5"/>
  <c r="P240" i="6" l="1"/>
  <c r="Q239" i="6"/>
  <c r="R239" i="6" s="1"/>
  <c r="G236" i="6"/>
  <c r="E238" i="6"/>
  <c r="F238" i="6" s="1"/>
  <c r="BQ235" i="5"/>
  <c r="BR234" i="5"/>
  <c r="BS234" i="5" s="1"/>
  <c r="BT235" i="5"/>
  <c r="BU234" i="5"/>
  <c r="BV234" i="5" s="1"/>
  <c r="BG233" i="5"/>
  <c r="BH232" i="5"/>
  <c r="BI232" i="5" s="1"/>
  <c r="BW236" i="5"/>
  <c r="BX236" i="5" s="1"/>
  <c r="BY236" i="5" s="1"/>
  <c r="BN236" i="5"/>
  <c r="BO236" i="5" s="1"/>
  <c r="BP236" i="5" s="1"/>
  <c r="BD234" i="5"/>
  <c r="BE233" i="5"/>
  <c r="BF233" i="5" s="1"/>
  <c r="AO237" i="5"/>
  <c r="AP236" i="5"/>
  <c r="AQ236" i="5"/>
  <c r="BA233" i="5"/>
  <c r="W236" i="5"/>
  <c r="Y235" i="5"/>
  <c r="X235" i="5"/>
  <c r="T236" i="5"/>
  <c r="V235" i="5"/>
  <c r="U235" i="5"/>
  <c r="AF235" i="5"/>
  <c r="AG234" i="5"/>
  <c r="AH234" i="5"/>
  <c r="Q236" i="5"/>
  <c r="S235" i="5"/>
  <c r="R235" i="5"/>
  <c r="AX233" i="5"/>
  <c r="AI237" i="5"/>
  <c r="AK236" i="5"/>
  <c r="AJ236" i="5"/>
  <c r="AL237" i="5"/>
  <c r="AN236" i="5"/>
  <c r="AM236" i="5"/>
  <c r="Z236" i="5"/>
  <c r="AA235" i="5"/>
  <c r="AB235" i="5"/>
  <c r="P241" i="6" l="1"/>
  <c r="Q240" i="6"/>
  <c r="R240" i="6"/>
  <c r="G237" i="6"/>
  <c r="E239" i="6"/>
  <c r="F239" i="6" s="1"/>
  <c r="BG234" i="5"/>
  <c r="BA234" i="5"/>
  <c r="BH234" i="5"/>
  <c r="BI234" i="5" s="1"/>
  <c r="BN237" i="5"/>
  <c r="BN238" i="5" s="1"/>
  <c r="BH233" i="5"/>
  <c r="BI233" i="5" s="1"/>
  <c r="BT236" i="5"/>
  <c r="BU235" i="5"/>
  <c r="BV235" i="5" s="1"/>
  <c r="BW237" i="5"/>
  <c r="BW238" i="5" s="1"/>
  <c r="AX234" i="5"/>
  <c r="AY234" i="5" s="1"/>
  <c r="AZ234" i="5" s="1"/>
  <c r="BQ236" i="5"/>
  <c r="BR235" i="5"/>
  <c r="BS235" i="5" s="1"/>
  <c r="BB233" i="5"/>
  <c r="BC233" i="5" s="1"/>
  <c r="AF236" i="5"/>
  <c r="AG235" i="5"/>
  <c r="AH235" i="5"/>
  <c r="Z237" i="5"/>
  <c r="AA236" i="5"/>
  <c r="AB236" i="5"/>
  <c r="AO238" i="5"/>
  <c r="AQ237" i="5"/>
  <c r="AP237" i="5"/>
  <c r="AY233" i="5"/>
  <c r="AZ233" i="5" s="1"/>
  <c r="Q237" i="5"/>
  <c r="S236" i="5"/>
  <c r="R236" i="5"/>
  <c r="AI238" i="5"/>
  <c r="AJ237" i="5"/>
  <c r="AK237" i="5"/>
  <c r="T237" i="5"/>
  <c r="V236" i="5"/>
  <c r="U236" i="5"/>
  <c r="AL238" i="5"/>
  <c r="AM237" i="5"/>
  <c r="AN237" i="5"/>
  <c r="W237" i="5"/>
  <c r="Y236" i="5"/>
  <c r="X236" i="5"/>
  <c r="BE234" i="5"/>
  <c r="BF234" i="5" s="1"/>
  <c r="BB234" i="5"/>
  <c r="BC234" i="5" s="1"/>
  <c r="Q241" i="6" l="1"/>
  <c r="R241" i="6"/>
  <c r="P242" i="6"/>
  <c r="G238" i="6"/>
  <c r="E240" i="6"/>
  <c r="F240" i="6" s="1"/>
  <c r="G239" i="6"/>
  <c r="BT237" i="5"/>
  <c r="BU236" i="5"/>
  <c r="BV236" i="5" s="1"/>
  <c r="BX237" i="5"/>
  <c r="BY237" i="5" s="1"/>
  <c r="BD235" i="5"/>
  <c r="BE235" i="5" s="1"/>
  <c r="BF235" i="5" s="1"/>
  <c r="BQ237" i="5"/>
  <c r="BR236" i="5"/>
  <c r="BS236" i="5" s="1"/>
  <c r="BO237" i="5"/>
  <c r="BP237" i="5" s="1"/>
  <c r="BG235" i="5"/>
  <c r="BN239" i="5"/>
  <c r="BO238" i="5"/>
  <c r="BP238" i="5" s="1"/>
  <c r="BX238" i="5"/>
  <c r="BY238" i="5" s="1"/>
  <c r="Z238" i="5"/>
  <c r="AA237" i="5"/>
  <c r="AB237" i="5"/>
  <c r="T238" i="5"/>
  <c r="U237" i="5"/>
  <c r="V237" i="5"/>
  <c r="AF237" i="5"/>
  <c r="AH236" i="5"/>
  <c r="AG236" i="5"/>
  <c r="W238" i="5"/>
  <c r="Y237" i="5"/>
  <c r="X237" i="5"/>
  <c r="AI239" i="5"/>
  <c r="AJ238" i="5"/>
  <c r="AK238" i="5"/>
  <c r="AL239" i="5"/>
  <c r="AM238" i="5"/>
  <c r="AN238" i="5"/>
  <c r="Q238" i="5"/>
  <c r="S237" i="5"/>
  <c r="R237" i="5"/>
  <c r="BA235" i="5"/>
  <c r="AO239" i="5"/>
  <c r="AQ238" i="5"/>
  <c r="AP238" i="5"/>
  <c r="AX235" i="5"/>
  <c r="P243" i="6" l="1"/>
  <c r="Q242" i="6"/>
  <c r="R242" i="6" s="1"/>
  <c r="E241" i="6"/>
  <c r="F241" i="6" s="1"/>
  <c r="BG236" i="5"/>
  <c r="BA236" i="5"/>
  <c r="BW239" i="5"/>
  <c r="BX239" i="5" s="1"/>
  <c r="BY239" i="5" s="1"/>
  <c r="BQ238" i="5"/>
  <c r="BR237" i="5"/>
  <c r="BS237" i="5" s="1"/>
  <c r="BB235" i="5"/>
  <c r="BC235" i="5" s="1"/>
  <c r="BH236" i="5"/>
  <c r="BI236" i="5" s="1"/>
  <c r="BH235" i="5"/>
  <c r="BI235" i="5" s="1"/>
  <c r="AX236" i="5"/>
  <c r="AY236" i="5" s="1"/>
  <c r="AZ236" i="5" s="1"/>
  <c r="BO239" i="5"/>
  <c r="BP239" i="5" s="1"/>
  <c r="BT238" i="5"/>
  <c r="BU237" i="5"/>
  <c r="BV237" i="5" s="1"/>
  <c r="Q239" i="5"/>
  <c r="S238" i="5"/>
  <c r="R238" i="5"/>
  <c r="AF238" i="5"/>
  <c r="AH237" i="5"/>
  <c r="AG237" i="5"/>
  <c r="W239" i="5"/>
  <c r="Y238" i="5"/>
  <c r="X238" i="5"/>
  <c r="AL240" i="5"/>
  <c r="AN239" i="5"/>
  <c r="AM239" i="5"/>
  <c r="T239" i="5"/>
  <c r="U238" i="5"/>
  <c r="V238" i="5"/>
  <c r="AI240" i="5"/>
  <c r="AJ239" i="5"/>
  <c r="AK239" i="5"/>
  <c r="Z239" i="5"/>
  <c r="AA238" i="5"/>
  <c r="AB238" i="5"/>
  <c r="AY235" i="5"/>
  <c r="AZ235" i="5" s="1"/>
  <c r="AO240" i="5"/>
  <c r="AP239" i="5"/>
  <c r="AQ239" i="5"/>
  <c r="BA237" i="5"/>
  <c r="BB236" i="5"/>
  <c r="BC236" i="5" s="1"/>
  <c r="BD236" i="5"/>
  <c r="P244" i="6" l="1"/>
  <c r="Q243" i="6"/>
  <c r="R243" i="6" s="1"/>
  <c r="G240" i="6"/>
  <c r="G241" i="6"/>
  <c r="E242" i="6"/>
  <c r="F242" i="6" s="1"/>
  <c r="BN240" i="5"/>
  <c r="BN241" i="5" s="1"/>
  <c r="BT239" i="5"/>
  <c r="BU238" i="5"/>
  <c r="BV238" i="5" s="1"/>
  <c r="BD237" i="5"/>
  <c r="BE237" i="5" s="1"/>
  <c r="BF237" i="5" s="1"/>
  <c r="BW240" i="5"/>
  <c r="BW241" i="5" s="1"/>
  <c r="AX237" i="5"/>
  <c r="AY237" i="5" s="1"/>
  <c r="AZ237" i="5" s="1"/>
  <c r="BQ239" i="5"/>
  <c r="BR238" i="5"/>
  <c r="BS238" i="5" s="1"/>
  <c r="BG237" i="5"/>
  <c r="Z240" i="5"/>
  <c r="AA239" i="5"/>
  <c r="AB239" i="5"/>
  <c r="AL241" i="5"/>
  <c r="AN240" i="5"/>
  <c r="AM240" i="5"/>
  <c r="W240" i="5"/>
  <c r="X239" i="5"/>
  <c r="Y239" i="5"/>
  <c r="BE236" i="5"/>
  <c r="BF236" i="5" s="1"/>
  <c r="T240" i="5"/>
  <c r="U239" i="5"/>
  <c r="V239" i="5"/>
  <c r="BB237" i="5"/>
  <c r="BC237" i="5" s="1"/>
  <c r="AF239" i="5"/>
  <c r="AG238" i="5"/>
  <c r="AH238" i="5"/>
  <c r="AO241" i="5"/>
  <c r="AP240" i="5"/>
  <c r="AQ240" i="5"/>
  <c r="AI241" i="5"/>
  <c r="AK240" i="5"/>
  <c r="AJ240" i="5"/>
  <c r="Q240" i="5"/>
  <c r="S239" i="5"/>
  <c r="R239" i="5"/>
  <c r="Q244" i="6" l="1"/>
  <c r="P245" i="6"/>
  <c r="R244" i="6"/>
  <c r="E243" i="6"/>
  <c r="F243" i="6" s="1"/>
  <c r="BO240" i="5"/>
  <c r="BP240" i="5" s="1"/>
  <c r="BT240" i="5"/>
  <c r="BU239" i="5"/>
  <c r="BV239" i="5" s="1"/>
  <c r="BD238" i="5"/>
  <c r="BQ240" i="5"/>
  <c r="BR239" i="5"/>
  <c r="BS239" i="5" s="1"/>
  <c r="BG238" i="5"/>
  <c r="BG239" i="5" s="1"/>
  <c r="BX240" i="5"/>
  <c r="BY240" i="5" s="1"/>
  <c r="BW242" i="5"/>
  <c r="BX241" i="5"/>
  <c r="BY241" i="5" s="1"/>
  <c r="BO241" i="5"/>
  <c r="BP241" i="5" s="1"/>
  <c r="BH237" i="5"/>
  <c r="BI237" i="5" s="1"/>
  <c r="T241" i="5"/>
  <c r="U240" i="5"/>
  <c r="V240" i="5"/>
  <c r="Z241" i="5"/>
  <c r="AA240" i="5"/>
  <c r="AB240" i="5"/>
  <c r="AO242" i="5"/>
  <c r="AP241" i="5"/>
  <c r="AQ241" i="5"/>
  <c r="AL242" i="5"/>
  <c r="AM241" i="5"/>
  <c r="AN241" i="5"/>
  <c r="AF240" i="5"/>
  <c r="AG239" i="5"/>
  <c r="AH239" i="5"/>
  <c r="W241" i="5"/>
  <c r="X240" i="5"/>
  <c r="Y240" i="5"/>
  <c r="Q241" i="5"/>
  <c r="S240" i="5"/>
  <c r="R240" i="5"/>
  <c r="AI242" i="5"/>
  <c r="AK241" i="5"/>
  <c r="AJ241" i="5"/>
  <c r="BE238" i="5"/>
  <c r="BF238" i="5" s="1"/>
  <c r="AX238" i="5"/>
  <c r="AX239" i="5" s="1"/>
  <c r="BA238" i="5"/>
  <c r="Q245" i="6" l="1"/>
  <c r="P246" i="6"/>
  <c r="R245" i="6"/>
  <c r="E244" i="6"/>
  <c r="F244" i="6" s="1"/>
  <c r="G243" i="6"/>
  <c r="G242" i="6"/>
  <c r="BN242" i="5"/>
  <c r="BH239" i="5"/>
  <c r="BI239" i="5" s="1"/>
  <c r="BQ241" i="5"/>
  <c r="BR240" i="5"/>
  <c r="BS240" i="5" s="1"/>
  <c r="BH238" i="5"/>
  <c r="BI238" i="5" s="1"/>
  <c r="BT241" i="5"/>
  <c r="BU240" i="5"/>
  <c r="BV240" i="5" s="1"/>
  <c r="BA239" i="5"/>
  <c r="BB239" i="5" s="1"/>
  <c r="BC239" i="5" s="1"/>
  <c r="BX242" i="5"/>
  <c r="BY242" i="5" s="1"/>
  <c r="BO242" i="5"/>
  <c r="BP242" i="5" s="1"/>
  <c r="AF241" i="5"/>
  <c r="AG240" i="5"/>
  <c r="AH240" i="5"/>
  <c r="BB238" i="5"/>
  <c r="BC238" i="5" s="1"/>
  <c r="T242" i="5"/>
  <c r="U241" i="5"/>
  <c r="V241" i="5"/>
  <c r="AO243" i="5"/>
  <c r="AP242" i="5"/>
  <c r="AQ242" i="5"/>
  <c r="AI243" i="5"/>
  <c r="AJ242" i="5"/>
  <c r="AK242" i="5"/>
  <c r="AY238" i="5"/>
  <c r="AZ238" i="5" s="1"/>
  <c r="Z242" i="5"/>
  <c r="AB241" i="5"/>
  <c r="AA241" i="5"/>
  <c r="Q242" i="5"/>
  <c r="S241" i="5"/>
  <c r="R241" i="5"/>
  <c r="AL243" i="5"/>
  <c r="AM242" i="5"/>
  <c r="AN242" i="5"/>
  <c r="AY239" i="5"/>
  <c r="AZ239" i="5" s="1"/>
  <c r="W242" i="5"/>
  <c r="X241" i="5"/>
  <c r="Y241" i="5"/>
  <c r="BD239" i="5"/>
  <c r="BE239" i="5" s="1"/>
  <c r="BF239" i="5" s="1"/>
  <c r="Q246" i="6" l="1"/>
  <c r="R246" i="6"/>
  <c r="P247" i="6"/>
  <c r="E245" i="6"/>
  <c r="F245" i="6" s="1"/>
  <c r="BW243" i="5"/>
  <c r="BW244" i="5" s="1"/>
  <c r="BT242" i="5"/>
  <c r="BU241" i="5"/>
  <c r="BV241" i="5" s="1"/>
  <c r="BQ242" i="5"/>
  <c r="BR241" i="5"/>
  <c r="BS241" i="5" s="1"/>
  <c r="BG240" i="5"/>
  <c r="BD240" i="5"/>
  <c r="BE240" i="5" s="1"/>
  <c r="BF240" i="5" s="1"/>
  <c r="BN243" i="5"/>
  <c r="BO243" i="5" s="1"/>
  <c r="BP243" i="5" s="1"/>
  <c r="T243" i="5"/>
  <c r="V242" i="5"/>
  <c r="U242" i="5"/>
  <c r="AF242" i="5"/>
  <c r="AH241" i="5"/>
  <c r="AG241" i="5"/>
  <c r="AL244" i="5"/>
  <c r="AM243" i="5"/>
  <c r="AN243" i="5"/>
  <c r="W243" i="5"/>
  <c r="Y242" i="5"/>
  <c r="X242" i="5"/>
  <c r="AO244" i="5"/>
  <c r="AQ243" i="5"/>
  <c r="AP243" i="5"/>
  <c r="BA240" i="5"/>
  <c r="BB240" i="5" s="1"/>
  <c r="BC240" i="5" s="1"/>
  <c r="AI244" i="5"/>
  <c r="AK243" i="5"/>
  <c r="AJ243" i="5"/>
  <c r="Q243" i="5"/>
  <c r="S242" i="5"/>
  <c r="R242" i="5"/>
  <c r="Z243" i="5"/>
  <c r="AA242" i="5"/>
  <c r="AB242" i="5"/>
  <c r="AX240" i="5"/>
  <c r="P248" i="6" l="1"/>
  <c r="Q247" i="6"/>
  <c r="R247" i="6" s="1"/>
  <c r="G244" i="6"/>
  <c r="E246" i="6"/>
  <c r="F246" i="6" s="1"/>
  <c r="G245" i="6"/>
  <c r="AX241" i="5"/>
  <c r="AY241" i="5" s="1"/>
  <c r="AZ241" i="5" s="1"/>
  <c r="BQ243" i="5"/>
  <c r="BR242" i="5"/>
  <c r="BS242" i="5" s="1"/>
  <c r="BT243" i="5"/>
  <c r="BU242" i="5"/>
  <c r="BV242" i="5" s="1"/>
  <c r="BN244" i="5"/>
  <c r="BX243" i="5"/>
  <c r="BY243" i="5" s="1"/>
  <c r="AY240" i="5"/>
  <c r="AZ240" i="5" s="1"/>
  <c r="BW245" i="5"/>
  <c r="BX244" i="5"/>
  <c r="BY244" i="5" s="1"/>
  <c r="BG241" i="5"/>
  <c r="BH240" i="5"/>
  <c r="BI240" i="5" s="1"/>
  <c r="AL245" i="5"/>
  <c r="AM244" i="5"/>
  <c r="AN244" i="5"/>
  <c r="Z244" i="5"/>
  <c r="AA243" i="5"/>
  <c r="AB243" i="5"/>
  <c r="Q244" i="5"/>
  <c r="S243" i="5"/>
  <c r="R243" i="5"/>
  <c r="BD241" i="5"/>
  <c r="W244" i="5"/>
  <c r="Y243" i="5"/>
  <c r="X243" i="5"/>
  <c r="AI245" i="5"/>
  <c r="AK244" i="5"/>
  <c r="AJ244" i="5"/>
  <c r="BA241" i="5"/>
  <c r="AF243" i="5"/>
  <c r="AG242" i="5"/>
  <c r="AH242" i="5"/>
  <c r="AO245" i="5"/>
  <c r="AP244" i="5"/>
  <c r="AQ244" i="5"/>
  <c r="T244" i="5"/>
  <c r="V243" i="5"/>
  <c r="U243" i="5"/>
  <c r="P249" i="6" l="1"/>
  <c r="Q248" i="6"/>
  <c r="R248" i="6"/>
  <c r="E247" i="6"/>
  <c r="F247" i="6" s="1"/>
  <c r="BD242" i="5"/>
  <c r="BN245" i="5"/>
  <c r="BO245" i="5" s="1"/>
  <c r="BP245" i="5" s="1"/>
  <c r="BT244" i="5"/>
  <c r="BU243" i="5"/>
  <c r="BV243" i="5" s="1"/>
  <c r="BG242" i="5"/>
  <c r="BH242" i="5" s="1"/>
  <c r="BI242" i="5" s="1"/>
  <c r="BH241" i="5"/>
  <c r="BI241" i="5" s="1"/>
  <c r="BO244" i="5"/>
  <c r="BP244" i="5" s="1"/>
  <c r="BX245" i="5"/>
  <c r="BY245" i="5" s="1"/>
  <c r="BA242" i="5"/>
  <c r="BB242" i="5" s="1"/>
  <c r="BC242" i="5" s="1"/>
  <c r="BQ244" i="5"/>
  <c r="BR243" i="5"/>
  <c r="BS243" i="5" s="1"/>
  <c r="W245" i="5"/>
  <c r="Y244" i="5"/>
  <c r="X244" i="5"/>
  <c r="T245" i="5"/>
  <c r="V244" i="5"/>
  <c r="U244" i="5"/>
  <c r="BB241" i="5"/>
  <c r="BC241" i="5" s="1"/>
  <c r="AO246" i="5"/>
  <c r="AP245" i="5"/>
  <c r="AQ245" i="5"/>
  <c r="BE242" i="5"/>
  <c r="BF242" i="5" s="1"/>
  <c r="AF244" i="5"/>
  <c r="AH243" i="5"/>
  <c r="AG243" i="5"/>
  <c r="Q245" i="5"/>
  <c r="S244" i="5"/>
  <c r="R244" i="5"/>
  <c r="Z245" i="5"/>
  <c r="AA244" i="5"/>
  <c r="AB244" i="5"/>
  <c r="AI246" i="5"/>
  <c r="AK245" i="5"/>
  <c r="AJ245" i="5"/>
  <c r="BE241" i="5"/>
  <c r="BF241" i="5" s="1"/>
  <c r="AX242" i="5"/>
  <c r="AX243" i="5" s="1"/>
  <c r="AL246" i="5"/>
  <c r="AM245" i="5"/>
  <c r="AN245" i="5"/>
  <c r="Q249" i="6" l="1"/>
  <c r="R249" i="6"/>
  <c r="P250" i="6"/>
  <c r="G247" i="6"/>
  <c r="G246" i="6"/>
  <c r="E248" i="6"/>
  <c r="F248" i="6" s="1"/>
  <c r="AY242" i="5"/>
  <c r="AZ242" i="5" s="1"/>
  <c r="BA243" i="5"/>
  <c r="BB243" i="5" s="1"/>
  <c r="BC243" i="5" s="1"/>
  <c r="BN246" i="5"/>
  <c r="BN247" i="5" s="1"/>
  <c r="BG243" i="5"/>
  <c r="BQ245" i="5"/>
  <c r="BR244" i="5"/>
  <c r="BS244" i="5" s="1"/>
  <c r="BT245" i="5"/>
  <c r="BU244" i="5"/>
  <c r="BV244" i="5" s="1"/>
  <c r="BW246" i="5"/>
  <c r="BW247" i="5" s="1"/>
  <c r="Z246" i="5"/>
  <c r="AA245" i="5"/>
  <c r="AB245" i="5"/>
  <c r="W246" i="5"/>
  <c r="Y245" i="5"/>
  <c r="X245" i="5"/>
  <c r="Q246" i="5"/>
  <c r="S245" i="5"/>
  <c r="R245" i="5"/>
  <c r="AI247" i="5"/>
  <c r="AJ246" i="5"/>
  <c r="AK246" i="5"/>
  <c r="AO247" i="5"/>
  <c r="AQ246" i="5"/>
  <c r="AP246" i="5"/>
  <c r="AL247" i="5"/>
  <c r="AM246" i="5"/>
  <c r="AN246" i="5"/>
  <c r="T246" i="5"/>
  <c r="U245" i="5"/>
  <c r="V245" i="5"/>
  <c r="AY243" i="5"/>
  <c r="AZ243" i="5" s="1"/>
  <c r="AF245" i="5"/>
  <c r="AG244" i="5"/>
  <c r="AH244" i="5"/>
  <c r="BD243" i="5"/>
  <c r="Q250" i="6" l="1"/>
  <c r="R250" i="6" s="1"/>
  <c r="P251" i="6"/>
  <c r="E249" i="6"/>
  <c r="F249" i="6" s="1"/>
  <c r="G248" i="6"/>
  <c r="BG244" i="5"/>
  <c r="BQ246" i="5"/>
  <c r="BR245" i="5"/>
  <c r="BS245" i="5" s="1"/>
  <c r="BN248" i="5"/>
  <c r="BH243" i="5"/>
  <c r="BI243" i="5" s="1"/>
  <c r="AX244" i="5"/>
  <c r="AY244" i="5" s="1"/>
  <c r="AZ244" i="5" s="1"/>
  <c r="BH244" i="5"/>
  <c r="BI244" i="5" s="1"/>
  <c r="BW248" i="5"/>
  <c r="BO246" i="5"/>
  <c r="BP246" i="5" s="1"/>
  <c r="BT246" i="5"/>
  <c r="BU245" i="5"/>
  <c r="BV245" i="5" s="1"/>
  <c r="BX246" i="5"/>
  <c r="BY246" i="5" s="1"/>
  <c r="BX247" i="5"/>
  <c r="BY247" i="5" s="1"/>
  <c r="BO247" i="5"/>
  <c r="BP247" i="5" s="1"/>
  <c r="T247" i="5"/>
  <c r="U246" i="5"/>
  <c r="V246" i="5"/>
  <c r="AF246" i="5"/>
  <c r="AG245" i="5"/>
  <c r="AH245" i="5"/>
  <c r="BD244" i="5"/>
  <c r="W247" i="5"/>
  <c r="Y246" i="5"/>
  <c r="X246" i="5"/>
  <c r="AI248" i="5"/>
  <c r="AK247" i="5"/>
  <c r="AJ247" i="5"/>
  <c r="AL248" i="5"/>
  <c r="AM247" i="5"/>
  <c r="AN247" i="5"/>
  <c r="Z247" i="5"/>
  <c r="AA246" i="5"/>
  <c r="AB246" i="5"/>
  <c r="AO248" i="5"/>
  <c r="AQ247" i="5"/>
  <c r="AP247" i="5"/>
  <c r="BE243" i="5"/>
  <c r="BF243" i="5" s="1"/>
  <c r="Q247" i="5"/>
  <c r="S246" i="5"/>
  <c r="R246" i="5"/>
  <c r="BA244" i="5"/>
  <c r="P252" i="6" l="1"/>
  <c r="Q251" i="6"/>
  <c r="R251" i="6" s="1"/>
  <c r="G249" i="6"/>
  <c r="E250" i="6"/>
  <c r="F250" i="6" s="1"/>
  <c r="BT247" i="5"/>
  <c r="BU246" i="5"/>
  <c r="BV246" i="5" s="1"/>
  <c r="BQ247" i="5"/>
  <c r="BR246" i="5"/>
  <c r="BS246" i="5" s="1"/>
  <c r="BA245" i="5"/>
  <c r="BB245" i="5" s="1"/>
  <c r="BC245" i="5" s="1"/>
  <c r="BD245" i="5"/>
  <c r="BE245" i="5" s="1"/>
  <c r="BF245" i="5" s="1"/>
  <c r="BW249" i="5"/>
  <c r="BX248" i="5"/>
  <c r="BY248" i="5" s="1"/>
  <c r="BO248" i="5"/>
  <c r="BP248" i="5" s="1"/>
  <c r="BG245" i="5"/>
  <c r="BG246" i="5" s="1"/>
  <c r="AL249" i="5"/>
  <c r="AN248" i="5"/>
  <c r="AM248" i="5"/>
  <c r="BE244" i="5"/>
  <c r="BF244" i="5" s="1"/>
  <c r="Q248" i="5"/>
  <c r="S247" i="5"/>
  <c r="R247" i="5"/>
  <c r="AF247" i="5"/>
  <c r="AG246" i="5"/>
  <c r="AH246" i="5"/>
  <c r="AI249" i="5"/>
  <c r="AJ248" i="5"/>
  <c r="AK248" i="5"/>
  <c r="Z248" i="5"/>
  <c r="AA247" i="5"/>
  <c r="AB247" i="5"/>
  <c r="T248" i="5"/>
  <c r="U247" i="5"/>
  <c r="V247" i="5"/>
  <c r="BB244" i="5"/>
  <c r="BC244" i="5" s="1"/>
  <c r="AO249" i="5"/>
  <c r="AP248" i="5"/>
  <c r="AQ248" i="5"/>
  <c r="W248" i="5"/>
  <c r="X247" i="5"/>
  <c r="Y247" i="5"/>
  <c r="AX245" i="5"/>
  <c r="AY245" i="5" s="1"/>
  <c r="AZ245" i="5" s="1"/>
  <c r="Q252" i="6" l="1"/>
  <c r="R252" i="6"/>
  <c r="P253" i="6"/>
  <c r="E251" i="6"/>
  <c r="F251" i="6" s="1"/>
  <c r="BH245" i="5"/>
  <c r="BI245" i="5" s="1"/>
  <c r="BQ248" i="5"/>
  <c r="BR247" i="5"/>
  <c r="BS247" i="5" s="1"/>
  <c r="BH246" i="5"/>
  <c r="BI246" i="5" s="1"/>
  <c r="BX249" i="5"/>
  <c r="BY249" i="5" s="1"/>
  <c r="BN249" i="5"/>
  <c r="BN250" i="5" s="1"/>
  <c r="BT248" i="5"/>
  <c r="BU247" i="5"/>
  <c r="BV247" i="5" s="1"/>
  <c r="Q249" i="5"/>
  <c r="S248" i="5"/>
  <c r="R248" i="5"/>
  <c r="Z249" i="5"/>
  <c r="AA248" i="5"/>
  <c r="AB248" i="5"/>
  <c r="W249" i="5"/>
  <c r="X248" i="5"/>
  <c r="Y248" i="5"/>
  <c r="AL250" i="5"/>
  <c r="AM249" i="5"/>
  <c r="AN249" i="5"/>
  <c r="AO250" i="5"/>
  <c r="AQ249" i="5"/>
  <c r="AP249" i="5"/>
  <c r="T249" i="5"/>
  <c r="U248" i="5"/>
  <c r="V248" i="5"/>
  <c r="AF248" i="5"/>
  <c r="AG247" i="5"/>
  <c r="AH247" i="5"/>
  <c r="BD246" i="5"/>
  <c r="BE246" i="5" s="1"/>
  <c r="BF246" i="5" s="1"/>
  <c r="AI250" i="5"/>
  <c r="AK249" i="5"/>
  <c r="AJ249" i="5"/>
  <c r="AX246" i="5"/>
  <c r="BA246" i="5"/>
  <c r="Q253" i="6" l="1"/>
  <c r="R253" i="6"/>
  <c r="E252" i="6"/>
  <c r="F252" i="6" s="1"/>
  <c r="G251" i="6"/>
  <c r="G250" i="6"/>
  <c r="BA247" i="5"/>
  <c r="AX247" i="5"/>
  <c r="AY247" i="5" s="1"/>
  <c r="AZ247" i="5" s="1"/>
  <c r="AY246" i="5"/>
  <c r="AZ246" i="5" s="1"/>
  <c r="BO249" i="5"/>
  <c r="BP249" i="5" s="1"/>
  <c r="BX250" i="5"/>
  <c r="BY250" i="5" s="1"/>
  <c r="BO250" i="5"/>
  <c r="BP250" i="5" s="1"/>
  <c r="BQ249" i="5"/>
  <c r="BR248" i="5"/>
  <c r="BS248" i="5" s="1"/>
  <c r="BG247" i="5"/>
  <c r="BH247" i="5" s="1"/>
  <c r="BI247" i="5" s="1"/>
  <c r="BT249" i="5"/>
  <c r="BU248" i="5"/>
  <c r="BV248" i="5" s="1"/>
  <c r="BW250" i="5"/>
  <c r="W250" i="5"/>
  <c r="X249" i="5"/>
  <c r="Y249" i="5"/>
  <c r="AF249" i="5"/>
  <c r="AG248" i="5"/>
  <c r="AH248" i="5"/>
  <c r="BB246" i="5"/>
  <c r="BC246" i="5" s="1"/>
  <c r="BB247" i="5"/>
  <c r="BC247" i="5" s="1"/>
  <c r="Z250" i="5"/>
  <c r="AB249" i="5"/>
  <c r="AA249" i="5"/>
  <c r="AI251" i="5"/>
  <c r="AJ250" i="5"/>
  <c r="AK250" i="5"/>
  <c r="BD247" i="5"/>
  <c r="AL251" i="5"/>
  <c r="AM250" i="5"/>
  <c r="AN250" i="5"/>
  <c r="T250" i="5"/>
  <c r="U249" i="5"/>
  <c r="V249" i="5"/>
  <c r="AO251" i="5"/>
  <c r="AP250" i="5"/>
  <c r="AQ250" i="5"/>
  <c r="Q250" i="5"/>
  <c r="S249" i="5"/>
  <c r="R249" i="5"/>
  <c r="E253" i="6" l="1"/>
  <c r="F253" i="6" s="1"/>
  <c r="G252" i="6"/>
  <c r="BD248" i="5"/>
  <c r="BQ250" i="5"/>
  <c r="BR249" i="5"/>
  <c r="BS249" i="5" s="1"/>
  <c r="BW251" i="5"/>
  <c r="BW252" i="5" s="1"/>
  <c r="BT250" i="5"/>
  <c r="BU249" i="5"/>
  <c r="BV249" i="5" s="1"/>
  <c r="BA248" i="5"/>
  <c r="BB248" i="5" s="1"/>
  <c r="BC248" i="5" s="1"/>
  <c r="BG248" i="5"/>
  <c r="BH248" i="5" s="1"/>
  <c r="BI248" i="5" s="1"/>
  <c r="BN251" i="5"/>
  <c r="BN252" i="5" s="1"/>
  <c r="Z251" i="5"/>
  <c r="AA250" i="5"/>
  <c r="AB250" i="5"/>
  <c r="AL252" i="5"/>
  <c r="AN251" i="5"/>
  <c r="AM251" i="5"/>
  <c r="AO252" i="5"/>
  <c r="AQ251" i="5"/>
  <c r="AP251" i="5"/>
  <c r="BE247" i="5"/>
  <c r="BF247" i="5" s="1"/>
  <c r="BE248" i="5"/>
  <c r="BF248" i="5" s="1"/>
  <c r="T251" i="5"/>
  <c r="V250" i="5"/>
  <c r="U250" i="5"/>
  <c r="Q251" i="5"/>
  <c r="S250" i="5"/>
  <c r="R250" i="5"/>
  <c r="AF250" i="5"/>
  <c r="AH249" i="5"/>
  <c r="AG249" i="5"/>
  <c r="AI252" i="5"/>
  <c r="AK251" i="5"/>
  <c r="AJ251" i="5"/>
  <c r="AX248" i="5"/>
  <c r="W251" i="5"/>
  <c r="Y250" i="5"/>
  <c r="X250" i="5"/>
  <c r="G253" i="6" l="1"/>
  <c r="H52" i="6" s="1" a="1"/>
  <c r="BO251" i="5"/>
  <c r="BP251" i="5" s="1"/>
  <c r="AX249" i="5"/>
  <c r="AY249" i="5" s="1"/>
  <c r="AZ249" i="5" s="1"/>
  <c r="BA249" i="5"/>
  <c r="BB249" i="5" s="1"/>
  <c r="BC249" i="5" s="1"/>
  <c r="BT251" i="5"/>
  <c r="BU250" i="5"/>
  <c r="BV250" i="5" s="1"/>
  <c r="BX251" i="5"/>
  <c r="BY251" i="5" s="1"/>
  <c r="BW253" i="5"/>
  <c r="AY248" i="5"/>
  <c r="AZ248" i="5" s="1"/>
  <c r="BG249" i="5"/>
  <c r="BG250" i="5" s="1"/>
  <c r="BQ251" i="5"/>
  <c r="BR250" i="5"/>
  <c r="BS250" i="5" s="1"/>
  <c r="BD249" i="5"/>
  <c r="BE249" i="5" s="1"/>
  <c r="BF249" i="5" s="1"/>
  <c r="BN253" i="5"/>
  <c r="BX252" i="5"/>
  <c r="BY252" i="5" s="1"/>
  <c r="BO252" i="5"/>
  <c r="BP252" i="5" s="1"/>
  <c r="AF251" i="5"/>
  <c r="AG250" i="5"/>
  <c r="AH250" i="5"/>
  <c r="AO253" i="5"/>
  <c r="AQ252" i="5"/>
  <c r="AP252" i="5"/>
  <c r="AL253" i="5"/>
  <c r="AM252" i="5"/>
  <c r="AN252" i="5"/>
  <c r="AI253" i="5"/>
  <c r="AJ252" i="5"/>
  <c r="AK252" i="5"/>
  <c r="T252" i="5"/>
  <c r="V251" i="5"/>
  <c r="U251" i="5"/>
  <c r="W252" i="5"/>
  <c r="Y251" i="5"/>
  <c r="X251" i="5"/>
  <c r="Q252" i="5"/>
  <c r="S251" i="5"/>
  <c r="R251" i="5"/>
  <c r="Z252" i="5"/>
  <c r="AA251" i="5"/>
  <c r="AB251" i="5"/>
  <c r="H59" i="6" l="1"/>
  <c r="H218" i="6"/>
  <c r="H242" i="6"/>
  <c r="H178" i="6"/>
  <c r="H259" i="6"/>
  <c r="H194" i="6"/>
  <c r="H92" i="6"/>
  <c r="H156" i="6"/>
  <c r="H220" i="6"/>
  <c r="H69" i="6"/>
  <c r="H133" i="6"/>
  <c r="H197" i="6"/>
  <c r="H261" i="6"/>
  <c r="H152" i="6"/>
  <c r="H81" i="6"/>
  <c r="H209" i="6"/>
  <c r="H54" i="6"/>
  <c r="H118" i="6"/>
  <c r="H182" i="6"/>
  <c r="H246" i="6"/>
  <c r="H95" i="6"/>
  <c r="H159" i="6"/>
  <c r="H223" i="6"/>
  <c r="H104" i="6"/>
  <c r="H240" i="6"/>
  <c r="H153" i="6"/>
  <c r="H74" i="6"/>
  <c r="H119" i="6"/>
  <c r="H160" i="6"/>
  <c r="H201" i="6"/>
  <c r="H191" i="6"/>
  <c r="H138" i="6"/>
  <c r="H71" i="6"/>
  <c r="H192" i="6"/>
  <c r="H154" i="6"/>
  <c r="H258" i="6"/>
  <c r="H53" i="6"/>
  <c r="H248" i="6"/>
  <c r="H102" i="6"/>
  <c r="H143" i="6"/>
  <c r="H72" i="6"/>
  <c r="H212" i="6"/>
  <c r="H65" i="6"/>
  <c r="H238" i="6"/>
  <c r="H151" i="6"/>
  <c r="H58" i="6"/>
  <c r="H186" i="6"/>
  <c r="H91" i="6"/>
  <c r="H146" i="6"/>
  <c r="H227" i="6"/>
  <c r="H162" i="6"/>
  <c r="H100" i="6"/>
  <c r="H164" i="6"/>
  <c r="H228" i="6"/>
  <c r="H77" i="6"/>
  <c r="H141" i="6"/>
  <c r="H205" i="6"/>
  <c r="H255" i="6"/>
  <c r="H168" i="6"/>
  <c r="H97" i="6"/>
  <c r="H217" i="6"/>
  <c r="H62" i="6"/>
  <c r="H126" i="6"/>
  <c r="H190" i="6"/>
  <c r="H254" i="6"/>
  <c r="H103" i="6"/>
  <c r="H167" i="6"/>
  <c r="H231" i="6"/>
  <c r="H120" i="6"/>
  <c r="H256" i="6"/>
  <c r="H169" i="6"/>
  <c r="H90" i="6"/>
  <c r="H251" i="6"/>
  <c r="H107" i="6"/>
  <c r="H203" i="6"/>
  <c r="H235" i="6"/>
  <c r="H195" i="6"/>
  <c r="H123" i="6"/>
  <c r="H108" i="6"/>
  <c r="H172" i="6"/>
  <c r="H236" i="6"/>
  <c r="H85" i="6"/>
  <c r="H149" i="6"/>
  <c r="H213" i="6"/>
  <c r="H64" i="6"/>
  <c r="H184" i="6"/>
  <c r="H113" i="6"/>
  <c r="H233" i="6"/>
  <c r="H70" i="6"/>
  <c r="H134" i="6"/>
  <c r="H198" i="6"/>
  <c r="H262" i="6"/>
  <c r="H111" i="6"/>
  <c r="H175" i="6"/>
  <c r="H239" i="6"/>
  <c r="H144" i="6"/>
  <c r="H57" i="6"/>
  <c r="H185" i="6"/>
  <c r="H106" i="6"/>
  <c r="H129" i="6"/>
  <c r="H142" i="6"/>
  <c r="H55" i="6"/>
  <c r="H247" i="6"/>
  <c r="H122" i="6"/>
  <c r="H263" i="6"/>
  <c r="H89" i="6"/>
  <c r="H199" i="6"/>
  <c r="H105" i="6"/>
  <c r="H115" i="6"/>
  <c r="H117" i="6"/>
  <c r="H98" i="6"/>
  <c r="H230" i="6"/>
  <c r="H208" i="6"/>
  <c r="H210" i="6"/>
  <c r="H84" i="6"/>
  <c r="H253" i="6"/>
  <c r="H114" i="6"/>
  <c r="H215" i="6"/>
  <c r="H219" i="6"/>
  <c r="H243" i="6"/>
  <c r="H139" i="6"/>
  <c r="H171" i="6"/>
  <c r="H163" i="6"/>
  <c r="H52" i="6"/>
  <c r="H116" i="6"/>
  <c r="H180" i="6"/>
  <c r="H244" i="6"/>
  <c r="H93" i="6"/>
  <c r="H157" i="6"/>
  <c r="H221" i="6"/>
  <c r="H80" i="6"/>
  <c r="H200" i="6"/>
  <c r="H249" i="6"/>
  <c r="H78" i="6"/>
  <c r="H206" i="6"/>
  <c r="H183" i="6"/>
  <c r="H73" i="6"/>
  <c r="H225" i="6"/>
  <c r="H135" i="6"/>
  <c r="H99" i="6"/>
  <c r="H125" i="6"/>
  <c r="H110" i="6"/>
  <c r="H224" i="6"/>
  <c r="H187" i="6"/>
  <c r="H211" i="6"/>
  <c r="H234" i="6"/>
  <c r="H83" i="6"/>
  <c r="H130" i="6"/>
  <c r="H60" i="6"/>
  <c r="H124" i="6"/>
  <c r="H188" i="6"/>
  <c r="H252" i="6"/>
  <c r="H101" i="6"/>
  <c r="H165" i="6"/>
  <c r="H229" i="6"/>
  <c r="H96" i="6"/>
  <c r="H216" i="6"/>
  <c r="H145" i="6"/>
  <c r="H66" i="6"/>
  <c r="H86" i="6"/>
  <c r="H150" i="6"/>
  <c r="H214" i="6"/>
  <c r="H63" i="6"/>
  <c r="H127" i="6"/>
  <c r="H176" i="6"/>
  <c r="H241" i="6"/>
  <c r="H147" i="6"/>
  <c r="H140" i="6"/>
  <c r="H245" i="6"/>
  <c r="H177" i="6"/>
  <c r="H166" i="6"/>
  <c r="H79" i="6"/>
  <c r="H207" i="6"/>
  <c r="H257" i="6"/>
  <c r="H250" i="6"/>
  <c r="H226" i="6"/>
  <c r="H61" i="6"/>
  <c r="H136" i="6"/>
  <c r="H87" i="6"/>
  <c r="H137" i="6"/>
  <c r="H155" i="6"/>
  <c r="H179" i="6"/>
  <c r="H75" i="6"/>
  <c r="H202" i="6"/>
  <c r="H67" i="6"/>
  <c r="H68" i="6"/>
  <c r="H132" i="6"/>
  <c r="H196" i="6"/>
  <c r="H260" i="6"/>
  <c r="H109" i="6"/>
  <c r="H173" i="6"/>
  <c r="H237" i="6"/>
  <c r="H112" i="6"/>
  <c r="H232" i="6"/>
  <c r="H161" i="6"/>
  <c r="H82" i="6"/>
  <c r="H94" i="6"/>
  <c r="H158" i="6"/>
  <c r="H222" i="6"/>
  <c r="H56" i="6"/>
  <c r="H170" i="6"/>
  <c r="H76" i="6"/>
  <c r="H204" i="6"/>
  <c r="H181" i="6"/>
  <c r="H128" i="6"/>
  <c r="H121" i="6"/>
  <c r="H131" i="6"/>
  <c r="H148" i="6"/>
  <c r="H189" i="6"/>
  <c r="H193" i="6"/>
  <c r="H174" i="6"/>
  <c r="H88" i="6"/>
  <c r="BH249" i="5"/>
  <c r="BI249" i="5" s="1"/>
  <c r="BQ252" i="5"/>
  <c r="BR251" i="5"/>
  <c r="BS251" i="5" s="1"/>
  <c r="BH250" i="5"/>
  <c r="BI250" i="5" s="1"/>
  <c r="AX250" i="5"/>
  <c r="AX251" i="5" s="1"/>
  <c r="BD250" i="5"/>
  <c r="BD251" i="5" s="1"/>
  <c r="BX253" i="5"/>
  <c r="BY253" i="5" s="1"/>
  <c r="BY255" i="5" s="1"/>
  <c r="BO253" i="5"/>
  <c r="BP253" i="5" s="1"/>
  <c r="BP255" i="5" s="1"/>
  <c r="BW254" i="5"/>
  <c r="BT252" i="5"/>
  <c r="BU251" i="5"/>
  <c r="BV251" i="5" s="1"/>
  <c r="AI254" i="5"/>
  <c r="AK253" i="5"/>
  <c r="AK255" i="5" s="1"/>
  <c r="AJ253" i="5"/>
  <c r="AJ255" i="5" s="1"/>
  <c r="Q253" i="5"/>
  <c r="S252" i="5"/>
  <c r="R252" i="5"/>
  <c r="BA250" i="5"/>
  <c r="T253" i="5"/>
  <c r="V252" i="5"/>
  <c r="U252" i="5"/>
  <c r="Z253" i="5"/>
  <c r="AA252" i="5"/>
  <c r="AB252" i="5"/>
  <c r="AO254" i="5"/>
  <c r="AP253" i="5"/>
  <c r="AP255" i="5" s="1"/>
  <c r="AQ253" i="5"/>
  <c r="AQ255" i="5" s="1"/>
  <c r="W253" i="5"/>
  <c r="Y252" i="5"/>
  <c r="X252" i="5"/>
  <c r="AL254" i="5"/>
  <c r="AM253" i="5"/>
  <c r="AM255" i="5" s="1"/>
  <c r="AN253" i="5"/>
  <c r="AN255" i="5" s="1"/>
  <c r="AF252" i="5"/>
  <c r="AG251" i="5"/>
  <c r="AH251" i="5"/>
  <c r="AY250" i="5" l="1"/>
  <c r="AZ250" i="5" s="1"/>
  <c r="BE250" i="5"/>
  <c r="BF250" i="5" s="1"/>
  <c r="BA251" i="5"/>
  <c r="BG251" i="5"/>
  <c r="BT253" i="5"/>
  <c r="BU252" i="5"/>
  <c r="BV252" i="5" s="1"/>
  <c r="BQ253" i="5"/>
  <c r="BR252" i="5"/>
  <c r="BS252" i="5" s="1"/>
  <c r="BX254" i="5"/>
  <c r="BN254" i="5"/>
  <c r="BO254" i="5" s="1"/>
  <c r="W254" i="5"/>
  <c r="Y253" i="5"/>
  <c r="Y255" i="5" s="1"/>
  <c r="X253" i="5"/>
  <c r="X255" i="5" s="1"/>
  <c r="AF253" i="5"/>
  <c r="AG252" i="5"/>
  <c r="AH252" i="5"/>
  <c r="T254" i="5"/>
  <c r="U253" i="5"/>
  <c r="U255" i="5" s="1"/>
  <c r="V253" i="5"/>
  <c r="V255" i="5" s="1"/>
  <c r="BB250" i="5"/>
  <c r="BC250" i="5" s="1"/>
  <c r="Z254" i="5"/>
  <c r="AA253" i="5"/>
  <c r="AA255" i="5" s="1"/>
  <c r="AB253" i="5"/>
  <c r="AB255" i="5" s="1"/>
  <c r="S253" i="5"/>
  <c r="S255" i="5" s="1"/>
  <c r="R253" i="5"/>
  <c r="R255" i="5" s="1"/>
  <c r="Q254" i="5"/>
  <c r="BE251" i="5"/>
  <c r="BF251" i="5" s="1"/>
  <c r="BB251" i="5"/>
  <c r="BC251" i="5" s="1"/>
  <c r="AY251" i="5"/>
  <c r="AZ251" i="5" s="1"/>
  <c r="BQ254" i="5" l="1"/>
  <c r="BR254" i="5" s="1"/>
  <c r="BR253" i="5"/>
  <c r="BS253" i="5" s="1"/>
  <c r="BS255" i="5" s="1"/>
  <c r="BT254" i="5"/>
  <c r="BU254" i="5" s="1"/>
  <c r="BU253" i="5"/>
  <c r="BV253" i="5" s="1"/>
  <c r="BV255" i="5" s="1"/>
  <c r="BG252" i="5"/>
  <c r="BA252" i="5"/>
  <c r="BH251" i="5"/>
  <c r="BI251" i="5" s="1"/>
  <c r="BB252" i="5"/>
  <c r="BC252" i="5" s="1"/>
  <c r="BD252" i="5"/>
  <c r="AF254" i="5"/>
  <c r="AG253" i="5"/>
  <c r="AG255" i="5" s="1"/>
  <c r="AH253" i="5"/>
  <c r="AH255" i="5" s="1"/>
  <c r="AX252" i="5"/>
  <c r="AY252" i="5" s="1"/>
  <c r="AZ252" i="5" s="1"/>
  <c r="BG253" i="5" l="1"/>
  <c r="AX253" i="5"/>
  <c r="AY253" i="5" s="1"/>
  <c r="AZ253" i="5" s="1"/>
  <c r="AZ255" i="5" s="1"/>
  <c r="BD253" i="5"/>
  <c r="BH252" i="5"/>
  <c r="BI252" i="5" s="1"/>
  <c r="BE252" i="5"/>
  <c r="BF252" i="5" s="1"/>
  <c r="BE253" i="5"/>
  <c r="BF253" i="5" s="1"/>
  <c r="BF255" i="5" s="1"/>
  <c r="BA253" i="5"/>
  <c r="BA254" i="5" s="1"/>
  <c r="BG254" i="5" l="1"/>
  <c r="BH254" i="5" s="1"/>
  <c r="BH253" i="5"/>
  <c r="BI253" i="5" s="1"/>
  <c r="BI255" i="5" s="1"/>
  <c r="BB254" i="5"/>
  <c r="BD254" i="5"/>
  <c r="BE254" i="5" s="1"/>
  <c r="BB253" i="5"/>
  <c r="BC253" i="5" s="1"/>
  <c r="BC255" i="5" s="1"/>
  <c r="AX254" i="5"/>
  <c r="AY25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<sst xmlns="http://schemas.openxmlformats.org/spreadsheetml/2006/main" count="583" uniqueCount="184">
  <si>
    <t>Date</t>
  </si>
  <si>
    <t>Period</t>
  </si>
  <si>
    <t xml:space="preserve">(ii) </t>
  </si>
  <si>
    <t>MAPE</t>
  </si>
  <si>
    <t xml:space="preserve">(iii) </t>
  </si>
  <si>
    <t xml:space="preserve">Adj Exp </t>
  </si>
  <si>
    <t>Exponential Smoothing</t>
  </si>
  <si>
    <t>Adjusted Exponential Smoothing</t>
  </si>
  <si>
    <r>
      <t xml:space="preserve"> F</t>
    </r>
    <r>
      <rPr>
        <b/>
        <vertAlign val="subscript"/>
        <sz val="16"/>
        <color theme="1"/>
        <rFont val="Calibri"/>
        <family val="2"/>
        <scheme val="minor"/>
      </rPr>
      <t>n+1</t>
    </r>
    <r>
      <rPr>
        <b/>
        <sz val="16"/>
        <color theme="1"/>
        <rFont val="Calibri"/>
        <family val="2"/>
        <scheme val="minor"/>
      </rPr>
      <t xml:space="preserve"> = </t>
    </r>
    <r>
      <rPr>
        <b/>
        <sz val="16"/>
        <color theme="1"/>
        <rFont val="Calibri"/>
        <family val="2"/>
      </rPr>
      <t>α D</t>
    </r>
    <r>
      <rPr>
        <b/>
        <vertAlign val="subscript"/>
        <sz val="16"/>
        <color theme="1"/>
        <rFont val="Calibri"/>
        <family val="2"/>
      </rPr>
      <t>n</t>
    </r>
    <r>
      <rPr>
        <b/>
        <sz val="16"/>
        <color theme="1"/>
        <rFont val="Calibri"/>
        <family val="2"/>
      </rPr>
      <t xml:space="preserve"> + (1-α) F</t>
    </r>
    <r>
      <rPr>
        <b/>
        <vertAlign val="subscript"/>
        <sz val="16"/>
        <color theme="1"/>
        <rFont val="Calibri"/>
        <family val="2"/>
      </rPr>
      <t>n</t>
    </r>
  </si>
  <si>
    <r>
      <t>Af</t>
    </r>
    <r>
      <rPr>
        <b/>
        <vertAlign val="subscript"/>
        <sz val="16"/>
        <color theme="1"/>
        <rFont val="Calibri"/>
        <family val="2"/>
        <scheme val="minor"/>
      </rPr>
      <t>n</t>
    </r>
    <r>
      <rPr>
        <b/>
        <sz val="16"/>
        <color theme="1"/>
        <rFont val="Calibri"/>
        <family val="2"/>
        <scheme val="minor"/>
      </rPr>
      <t xml:space="preserve"> = F</t>
    </r>
    <r>
      <rPr>
        <b/>
        <vertAlign val="subscript"/>
        <sz val="16"/>
        <color theme="1"/>
        <rFont val="Calibri"/>
        <family val="2"/>
        <scheme val="minor"/>
      </rPr>
      <t>n</t>
    </r>
    <r>
      <rPr>
        <b/>
        <sz val="16"/>
        <color theme="1"/>
        <rFont val="Calibri"/>
        <family val="2"/>
        <scheme val="minor"/>
      </rPr>
      <t xml:space="preserve"> + T</t>
    </r>
    <r>
      <rPr>
        <b/>
        <vertAlign val="subscript"/>
        <sz val="16"/>
        <color theme="1"/>
        <rFont val="Calibri"/>
        <family val="2"/>
        <scheme val="minor"/>
      </rPr>
      <t>n</t>
    </r>
  </si>
  <si>
    <r>
      <t>T</t>
    </r>
    <r>
      <rPr>
        <b/>
        <vertAlign val="subscript"/>
        <sz val="16"/>
        <color theme="1"/>
        <rFont val="Calibri"/>
        <family val="2"/>
        <scheme val="minor"/>
      </rPr>
      <t xml:space="preserve">n </t>
    </r>
    <r>
      <rPr>
        <b/>
        <sz val="16"/>
        <color theme="1"/>
        <rFont val="Calibri"/>
        <family val="2"/>
        <scheme val="minor"/>
      </rPr>
      <t xml:space="preserve"> =  </t>
    </r>
    <r>
      <rPr>
        <b/>
        <sz val="16"/>
        <color theme="1"/>
        <rFont val="Calibri"/>
        <family val="2"/>
      </rPr>
      <t>β (F</t>
    </r>
    <r>
      <rPr>
        <b/>
        <vertAlign val="subscript"/>
        <sz val="16"/>
        <color theme="1"/>
        <rFont val="Calibri"/>
        <family val="2"/>
      </rPr>
      <t>n</t>
    </r>
    <r>
      <rPr>
        <b/>
        <sz val="16"/>
        <color theme="1"/>
        <rFont val="Calibri"/>
        <family val="2"/>
      </rPr>
      <t xml:space="preserve"> - F</t>
    </r>
    <r>
      <rPr>
        <b/>
        <vertAlign val="subscript"/>
        <sz val="16"/>
        <color theme="1"/>
        <rFont val="Calibri"/>
        <family val="2"/>
      </rPr>
      <t>n-1</t>
    </r>
    <r>
      <rPr>
        <b/>
        <sz val="16"/>
        <color theme="1"/>
        <rFont val="Calibri"/>
        <family val="2"/>
      </rPr>
      <t>) + (1-β) T</t>
    </r>
    <r>
      <rPr>
        <b/>
        <vertAlign val="subscript"/>
        <sz val="16"/>
        <color theme="1"/>
        <rFont val="Calibri"/>
        <family val="2"/>
      </rPr>
      <t>n-1</t>
    </r>
  </si>
  <si>
    <t>MAD</t>
  </si>
  <si>
    <t>AMZN</t>
  </si>
  <si>
    <t>NFLX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</si>
  <si>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</si>
  <si>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</si>
  <si>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</si>
  <si>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</si>
  <si>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</si>
  <si>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</si>
  <si>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</si>
  <si>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</si>
  <si>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</si>
  <si>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</si>
  <si>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</si>
  <si>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</si>
  <si>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</si>
  <si>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</si>
  <si>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</si>
  <si>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</si>
  <si>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</si>
  <si>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</si>
  <si>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</si>
  <si>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</si>
  <si>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</si>
  <si>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</si>
  <si>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</si>
  <si>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</si>
  <si>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</si>
  <si>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</si>
  <si>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</si>
  <si>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</si>
  <si>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</si>
  <si>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</si>
  <si>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</si>
  <si>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</si>
  <si>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</si>
  <si>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</si>
  <si>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</si>
  <si>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</si>
  <si>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</si>
  <si>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</si>
  <si>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</si>
  <si>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</si>
  <si>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</si>
  <si>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</si>
  <si>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</si>
  <si>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</si>
  <si>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</si>
  <si>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</si>
  <si>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</si>
  <si>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</si>
  <si>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</si>
  <si>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</si>
  <si>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</si>
  <si>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</si>
  <si>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</si>
  <si>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</si>
  <si>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5/26/2020</t>
  </si>
  <si>
    <t>5/27/2020</t>
  </si>
  <si>
    <t>5/28/2020</t>
  </si>
  <si>
    <t>5/29/2020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</si>
  <si>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</si>
  <si>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</si>
  <si>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</si>
  <si>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</si>
  <si>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</si>
  <si>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</si>
  <si>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</si>
  <si>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</si>
  <si>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</si>
  <si>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</si>
  <si>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</si>
  <si>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</si>
  <si>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</si>
  <si>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</si>
  <si>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</si>
  <si>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</si>
  <si>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</si>
  <si>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</si>
  <si>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</si>
  <si>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</si>
  <si>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</si>
  <si>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</si>
  <si>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</si>
  <si>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</si>
  <si>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</si>
  <si>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</si>
  <si>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</si>
  <si>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</si>
  <si>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</si>
  <si>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</si>
  <si>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</si>
  <si>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</si>
  <si>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</si>
  <si>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</si>
  <si>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</si>
  <si>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</si>
  <si>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</si>
  <si>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</si>
  <si>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</si>
  <si>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</si>
  <si>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</si>
  <si>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</si>
  <si>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</si>
  <si>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</si>
  <si>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</si>
  <si>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</si>
  <si>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</si>
  <si>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</si>
  <si>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</si>
  <si>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</si>
  <si>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</si>
  <si>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</si>
  <si>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</si>
  <si>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</si>
  <si>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</si>
  <si>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</si>
  <si>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</si>
  <si>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</si>
  <si>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</si>
  <si>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</si>
  <si>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</si>
  <si>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</si>
  <si>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</si>
  <si>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</si>
  <si>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</si>
  <si>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</si>
  <si>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</si>
  <si>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</si>
  <si>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</si>
  <si>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</si>
  <si>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</si>
  <si>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</si>
  <si>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</si>
  <si>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</si>
  <si>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</si>
  <si>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</si>
  <si>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</si>
  <si>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</si>
  <si>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</si>
  <si>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</si>
  <si>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</si>
  <si>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</si>
  <si>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</si>
  <si>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</si>
  <si>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</si>
  <si>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</si>
  <si>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</si>
  <si>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</si>
  <si>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</si>
  <si>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</si>
  <si>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</si>
  <si>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1/13/2021</t>
  </si>
  <si>
    <t>1/14/2021</t>
  </si>
  <si>
    <t xml:space="preserve">Exp (alpha=0.60) </t>
  </si>
  <si>
    <t>AMZN &amp; NFLX</t>
  </si>
  <si>
    <t>13/1/2020</t>
  </si>
  <si>
    <t>14/1/2020</t>
  </si>
  <si>
    <t>15/1/2021</t>
  </si>
  <si>
    <t>16/1/2021</t>
  </si>
  <si>
    <t>17/1/2022</t>
  </si>
  <si>
    <t>21/1/2020</t>
  </si>
  <si>
    <t>Trend Based Forecasting</t>
  </si>
  <si>
    <t>Slope</t>
  </si>
  <si>
    <t>Intercept</t>
  </si>
  <si>
    <t>AMZN Pred</t>
  </si>
  <si>
    <t>NFLX Pred</t>
  </si>
  <si>
    <t>Residuals AMZN</t>
  </si>
  <si>
    <t>Z-Scores</t>
  </si>
  <si>
    <t>Squared Residuals</t>
  </si>
  <si>
    <t>Chi Square Statistics</t>
  </si>
  <si>
    <t>p-value</t>
  </si>
  <si>
    <t>Residuals 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</si>
</sst>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/mm/yyyy;@"/>
  </numFmts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vertAlign val="subscript"/>
      <sz val="16"/>
      <color theme="1"/>
      <name val="Calibri"/>
      <family val="2"/>
    </font>
    <font>
      <b/>
      <sz val="14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sz val="18"/>
      <color theme="7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1" xfId="0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20" fillId="0" borderId="0" xfId="0" applyNumberFormat="1" applyFont="1" applyAlignment="1">
      <alignment horizontal="center"/>
    </xf>
    <xf numFmtId="0" fontId="0" fillId="0" borderId="14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21" fillId="0" borderId="0" xfId="0" applyFont="1" applyAlignment="1">
      <alignment horizontal="left"/>
    </xf>
    <xf numFmtId="0" fontId="26" fillId="0" borderId="0" xfId="0" applyFont="1"/>
    <xf numFmtId="0" fontId="0" fillId="0" borderId="15" xfId="0" applyBorder="1"/>
    <xf numFmtId="0" fontId="0" fillId="0" borderId="14" xfId="0" applyBorder="1"/>
    <xf numFmtId="0" fontId="16" fillId="0" borderId="0" xfId="0" applyFont="1" applyAlignment="1">
      <alignment horizontal="center"/>
    </xf>
    <xf numFmtId="10" fontId="0" fillId="0" borderId="14" xfId="0" applyNumberFormat="1" applyBorder="1"/>
    <xf numFmtId="0" fontId="28" fillId="0" borderId="0" xfId="0" applyFont="1"/>
    <xf numFmtId="14" fontId="28" fillId="0" borderId="0" xfId="0" applyNumberFormat="1" applyFont="1"/>
    <xf numFmtId="0" fontId="27" fillId="0" borderId="0" xfId="0" applyFont="1"/>
    <xf numFmtId="0" fontId="29" fillId="0" borderId="0" xfId="0" applyFont="1"/>
    <xf numFmtId="2" fontId="1" fillId="0" borderId="0" xfId="0" applyNumberFormat="1" applyFont="1" applyAlignment="1">
      <alignment horizontal="center"/>
    </xf>
    <xf numFmtId="165" fontId="28" fillId="0" borderId="0" xfId="0" applyNumberFormat="1" applyFont="1"/>
    <xf numFmtId="0" fontId="3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2" fontId="33" fillId="0" borderId="0" xfId="0" applyNumberFormat="1" applyFont="1" applyAlignment="1">
      <alignment horizontal="center"/>
    </xf>
    <xf numFmtId="0" fontId="33" fillId="0" borderId="0" xfId="0" applyFont="1"/>
    <xf numFmtId="0" fontId="31" fillId="0" borderId="0" xfId="0" applyFont="1" applyAlignment="1">
      <alignment horizontal="center"/>
    </xf>
    <xf numFmtId="2" fontId="34" fillId="0" borderId="16" xfId="42" applyNumberFormat="1" applyFont="1" applyBorder="1" applyAlignment="1">
      <alignment horizontal="center"/>
    </xf>
    <xf numFmtId="0" fontId="31" fillId="0" borderId="14" xfId="0" applyFont="1" applyBorder="1" applyAlignment="1">
      <alignment horizontal="center"/>
    </xf>
    <xf numFmtId="10" fontId="34" fillId="0" borderId="16" xfId="42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1" fillId="0" borderId="13" xfId="0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2" fontId="35" fillId="0" borderId="16" xfId="42" applyNumberFormat="1" applyFont="1" applyBorder="1" applyAlignment="1">
      <alignment horizontal="center"/>
    </xf>
    <xf numFmtId="10" fontId="35" fillId="0" borderId="16" xfId="42" applyNumberFormat="1" applyFont="1" applyBorder="1" applyAlignment="1">
      <alignment horizontal="center"/>
    </xf>
    <xf numFmtId="2" fontId="34" fillId="0" borderId="16" xfId="0" applyNumberFormat="1" applyFont="1" applyBorder="1" applyAlignment="1">
      <alignment horizontal="center"/>
    </xf>
    <xf numFmtId="2" fontId="0" fillId="0" borderId="0" xfId="0" applyNumberFormat="1"/>
    <xf numFmtId="2" fontId="33" fillId="33" borderId="0" xfId="0" applyNumberFormat="1" applyFont="1" applyFill="1" applyAlignment="1">
      <alignment horizontal="center"/>
    </xf>
    <xf numFmtId="0" fontId="0" fillId="33" borderId="0" xfId="0" applyFill="1"/>
    <xf numFmtId="0" fontId="27" fillId="33" borderId="0" xfId="0" applyFont="1" applyFill="1"/>
    <xf numFmtId="0" fontId="28" fillId="33" borderId="0" xfId="0" applyFont="1" applyFill="1"/>
    <xf numFmtId="14" fontId="28" fillId="33" borderId="0" xfId="0" applyNumberFormat="1" applyFont="1" applyFill="1"/>
    <xf numFmtId="0" fontId="0" fillId="33" borderId="0" xfId="0" quotePrefix="1" applyFill="1"/>
    <xf numFmtId="0" fontId="0" fillId="0" borderId="0" xfId="0" quotePrefix="1"/>
    <xf numFmtId="0" fontId="16" fillId="0" borderId="0" xfId="0" applyFont="1"/>
    <xf numFmtId="10" fontId="0" fillId="34" borderId="0" xfId="42" applyNumberFormat="1" applyFont="1" applyFill="1"/>
    <xf numFmtId="0" fontId="25" fillId="0" borderId="17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14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AAPL (Apple Inc)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'Part 1'!$A$2:$A$253</c:f>
              <c:strCache>
                <c:ptCount val="252"/>
                <c:pt idx="0">
                  <c:v>01/02/2020</c:v>
                </c:pt>
                <c:pt idx="1">
                  <c:v>01/03/2020</c:v>
                </c:pt>
                <c:pt idx="2">
                  <c:v>01/06/2020</c:v>
                </c:pt>
                <c:pt idx="3">
                  <c:v>01/07/2020</c:v>
                </c:pt>
                <c:pt idx="4">
                  <c:v>01/08/2020</c:v>
                </c:pt>
                <c:pt idx="5">
                  <c:v>01/09/2020</c:v>
                </c:pt>
                <c:pt idx="6">
                  <c:v>01/10/2020</c:v>
                </c:pt>
                <c:pt idx="7">
                  <c:v>13/1/2020</c:v>
                </c:pt>
                <c:pt idx="8">
                  <c:v>14/1/2020</c:v>
                </c:pt>
                <c:pt idx="9">
                  <c:v>15/1/2021</c:v>
                </c:pt>
                <c:pt idx="10">
                  <c:v>16/1/2021</c:v>
                </c:pt>
                <c:pt idx="11">
                  <c:v>17/1/2022</c:v>
                </c:pt>
                <c:pt idx="12">
                  <c:v>21/1/2020</c:v>
                </c:pt>
                <c:pt idx="13">
                  <c:v>1/22/2020</c:v>
                </c:pt>
                <c:pt idx="14">
                  <c:v>1/23/2020</c:v>
                </c:pt>
                <c:pt idx="15">
                  <c:v>1/24/2020</c:v>
                </c:pt>
                <c:pt idx="16">
                  <c:v>1/27/2020</c:v>
                </c:pt>
                <c:pt idx="17">
                  <c:v>1/28/2020</c:v>
                </c:pt>
                <c:pt idx="18">
                  <c:v>1/29/2020</c:v>
                </c:pt>
                <c:pt idx="19">
                  <c:v>1/30/2020</c:v>
                </c:pt>
                <c:pt idx="20">
                  <c:v>1/31/2020</c:v>
                </c:pt>
                <c:pt idx="21">
                  <c:v>3/2/20</c:v>
                </c:pt>
                <c:pt idx="22">
                  <c:v>4/2/20</c:v>
                </c:pt>
                <c:pt idx="23">
                  <c:v>5/2/20</c:v>
                </c:pt>
                <c:pt idx="24">
                  <c:v>6/2/20</c:v>
                </c:pt>
                <c:pt idx="25">
                  <c:v>7/2/20</c:v>
                </c:pt>
                <c:pt idx="26">
                  <c:v>10/2/20</c:v>
                </c:pt>
                <c:pt idx="27">
                  <c:v>11/2/20</c:v>
                </c:pt>
                <c:pt idx="28">
                  <c:v>12/2/20</c:v>
                </c:pt>
                <c:pt idx="29">
                  <c:v>2/13/2020</c:v>
                </c:pt>
                <c:pt idx="30">
                  <c:v>2/14/2020</c:v>
                </c:pt>
                <c:pt idx="31">
                  <c:v>2/18/2020</c:v>
                </c:pt>
                <c:pt idx="32">
                  <c:v>2/19/2020</c:v>
                </c:pt>
                <c:pt idx="33">
                  <c:v>2/20/2020</c:v>
                </c:pt>
                <c:pt idx="34">
                  <c:v>2/21/2020</c:v>
                </c:pt>
                <c:pt idx="35">
                  <c:v>2/24/2020</c:v>
                </c:pt>
                <c:pt idx="36">
                  <c:v>2/25/2020</c:v>
                </c:pt>
                <c:pt idx="37">
                  <c:v>2/26/2020</c:v>
                </c:pt>
                <c:pt idx="38">
                  <c:v>2/27/2020</c:v>
                </c:pt>
                <c:pt idx="39">
                  <c:v>2/28/2020</c:v>
                </c:pt>
                <c:pt idx="40">
                  <c:v>2/3/20</c:v>
                </c:pt>
                <c:pt idx="41">
                  <c:v>3/3/20</c:v>
                </c:pt>
                <c:pt idx="42">
                  <c:v>4/3/20</c:v>
                </c:pt>
                <c:pt idx="43">
                  <c:v>5/3/20</c:v>
                </c:pt>
                <c:pt idx="44">
                  <c:v>6/3/20</c:v>
                </c:pt>
                <c:pt idx="45">
                  <c:v>9/3/20</c:v>
                </c:pt>
                <c:pt idx="46">
                  <c:v>10/3/20</c:v>
                </c:pt>
                <c:pt idx="47">
                  <c:v>11/3/20</c:v>
                </c:pt>
                <c:pt idx="48">
                  <c:v>12/3/20</c:v>
                </c:pt>
                <c:pt idx="49">
                  <c:v>3/13/2020</c:v>
                </c:pt>
                <c:pt idx="50">
                  <c:v>3/16/2020</c:v>
                </c:pt>
                <c:pt idx="51">
                  <c:v>3/17/2020</c:v>
                </c:pt>
                <c:pt idx="52">
                  <c:v>3/18/2020</c:v>
                </c:pt>
                <c:pt idx="53">
                  <c:v>3/19/2020</c:v>
                </c:pt>
                <c:pt idx="54">
                  <c:v>3/20/2020</c:v>
                </c:pt>
                <c:pt idx="55">
                  <c:v>3/23/2020</c:v>
                </c:pt>
                <c:pt idx="56">
                  <c:v>3/24/2020</c:v>
                </c:pt>
                <c:pt idx="57">
                  <c:v>3/25/2020</c:v>
                </c:pt>
                <c:pt idx="58">
                  <c:v>3/26/2020</c:v>
                </c:pt>
                <c:pt idx="59">
                  <c:v>3/27/2020</c:v>
                </c:pt>
                <c:pt idx="60">
                  <c:v>3/30/2020</c:v>
                </c:pt>
                <c:pt idx="61">
                  <c:v>3/31/2020</c:v>
                </c:pt>
                <c:pt idx="62">
                  <c:v>1/4/20</c:v>
                </c:pt>
                <c:pt idx="63">
                  <c:v>2/4/20</c:v>
                </c:pt>
                <c:pt idx="64">
                  <c:v>3/4/20</c:v>
                </c:pt>
                <c:pt idx="65">
                  <c:v>6/4/20</c:v>
                </c:pt>
                <c:pt idx="66">
                  <c:v>7/4/20</c:v>
                </c:pt>
                <c:pt idx="67">
                  <c:v>8/4/20</c:v>
                </c:pt>
                <c:pt idx="68">
                  <c:v>9/4/20</c:v>
                </c:pt>
                <c:pt idx="69">
                  <c:v>4/13/2020</c:v>
                </c:pt>
                <c:pt idx="70">
                  <c:v>4/14/2020</c:v>
                </c:pt>
                <c:pt idx="71">
                  <c:v>4/15/2020</c:v>
                </c:pt>
                <c:pt idx="72">
                  <c:v>4/16/2020</c:v>
                </c:pt>
                <c:pt idx="73">
                  <c:v>4/17/2020</c:v>
                </c:pt>
                <c:pt idx="74">
                  <c:v>4/20/2020</c:v>
                </c:pt>
                <c:pt idx="75">
                  <c:v>4/21/2020</c:v>
                </c:pt>
                <c:pt idx="76">
                  <c:v>4/22/2020</c:v>
                </c:pt>
                <c:pt idx="77">
                  <c:v>4/23/2020</c:v>
                </c:pt>
                <c:pt idx="78">
                  <c:v>4/24/2020</c:v>
                </c:pt>
                <c:pt idx="79">
                  <c:v>4/27/2020</c:v>
                </c:pt>
                <c:pt idx="80">
                  <c:v>4/28/2020</c:v>
                </c:pt>
                <c:pt idx="81">
                  <c:v>4/29/2020</c:v>
                </c:pt>
                <c:pt idx="82">
                  <c:v>4/30/2020</c:v>
                </c:pt>
                <c:pt idx="83">
                  <c:v>1/5/20</c:v>
                </c:pt>
                <c:pt idx="84">
                  <c:v>4/5/20</c:v>
                </c:pt>
                <c:pt idx="85">
                  <c:v>5/5/20</c:v>
                </c:pt>
                <c:pt idx="86">
                  <c:v>6/5/20</c:v>
                </c:pt>
                <c:pt idx="87">
                  <c:v>7/5/20</c:v>
                </c:pt>
                <c:pt idx="88">
                  <c:v>8/5/20</c:v>
                </c:pt>
                <c:pt idx="89">
                  <c:v>11/5/20</c:v>
                </c:pt>
                <c:pt idx="90">
                  <c:v>12/5/20</c:v>
                </c:pt>
                <c:pt idx="91">
                  <c:v>5/13/2020</c:v>
                </c:pt>
                <c:pt idx="92">
                  <c:v>5/14/2020</c:v>
                </c:pt>
                <c:pt idx="93">
                  <c:v>5/15/2020</c:v>
                </c:pt>
                <c:pt idx="94">
                  <c:v>5/18/2020</c:v>
                </c:pt>
                <c:pt idx="95">
                  <c:v>5/19/2020</c:v>
                </c:pt>
                <c:pt idx="96">
                  <c:v>5/20/2020</c:v>
                </c:pt>
                <c:pt idx="97">
                  <c:v>5/21/2020</c:v>
                </c:pt>
                <c:pt idx="98">
                  <c:v>5/22/2020</c:v>
                </c:pt>
                <c:pt idx="99">
                  <c:v>5/26/2020</c:v>
                </c:pt>
                <c:pt idx="100">
                  <c:v>5/27/2020</c:v>
                </c:pt>
                <c:pt idx="101">
                  <c:v>5/28/2020</c:v>
                </c:pt>
                <c:pt idx="102">
                  <c:v>5/29/2020</c:v>
                </c:pt>
                <c:pt idx="103">
                  <c:v>1/6/20</c:v>
                </c:pt>
                <c:pt idx="104">
                  <c:v>2/6/20</c:v>
                </c:pt>
                <c:pt idx="105">
                  <c:v>3/6/20</c:v>
                </c:pt>
                <c:pt idx="106">
                  <c:v>4/6/20</c:v>
                </c:pt>
                <c:pt idx="107">
                  <c:v>5/6/20</c:v>
                </c:pt>
                <c:pt idx="108">
                  <c:v>8/6/20</c:v>
                </c:pt>
                <c:pt idx="109">
                  <c:v>9/6/20</c:v>
                </c:pt>
                <c:pt idx="110">
                  <c:v>10/6/20</c:v>
                </c:pt>
                <c:pt idx="111">
                  <c:v>11/6/20</c:v>
                </c:pt>
                <c:pt idx="112">
                  <c:v>12/6/20</c:v>
                </c:pt>
                <c:pt idx="113">
                  <c:v>6/15/2020</c:v>
                </c:pt>
                <c:pt idx="114">
                  <c:v>6/16/2020</c:v>
                </c:pt>
                <c:pt idx="115">
                  <c:v>6/17/2020</c:v>
                </c:pt>
                <c:pt idx="116">
                  <c:v>6/18/2020</c:v>
                </c:pt>
                <c:pt idx="117">
                  <c:v>6/19/2020</c:v>
                </c:pt>
                <c:pt idx="118">
                  <c:v>6/22/2020</c:v>
                </c:pt>
                <c:pt idx="119">
                  <c:v>6/23/2020</c:v>
                </c:pt>
                <c:pt idx="120">
                  <c:v>6/24/2020</c:v>
                </c:pt>
                <c:pt idx="121">
                  <c:v>6/25/2020</c:v>
                </c:pt>
                <c:pt idx="122">
                  <c:v>6/26/2020</c:v>
                </c:pt>
                <c:pt idx="123">
                  <c:v>6/29/2020</c:v>
                </c:pt>
                <c:pt idx="124">
                  <c:v>6/30/2020</c:v>
                </c:pt>
                <c:pt idx="125">
                  <c:v>1/7/20</c:v>
                </c:pt>
                <c:pt idx="126">
                  <c:v>2/7/20</c:v>
                </c:pt>
                <c:pt idx="127">
                  <c:v>6/7/20</c:v>
                </c:pt>
                <c:pt idx="128">
                  <c:v>7/7/20</c:v>
                </c:pt>
                <c:pt idx="129">
                  <c:v>8/7/20</c:v>
                </c:pt>
                <c:pt idx="130">
                  <c:v>9/7/20</c:v>
                </c:pt>
                <c:pt idx="131">
                  <c:v>10/7/20</c:v>
                </c:pt>
                <c:pt idx="132">
                  <c:v>7/13/2020</c:v>
                </c:pt>
                <c:pt idx="133">
                  <c:v>7/14/2020</c:v>
                </c:pt>
                <c:pt idx="134">
                  <c:v>7/15/2020</c:v>
                </c:pt>
                <c:pt idx="135">
                  <c:v>7/16/2020</c:v>
                </c:pt>
                <c:pt idx="136">
                  <c:v>7/17/2020</c:v>
                </c:pt>
                <c:pt idx="137">
                  <c:v>7/20/2020</c:v>
                </c:pt>
                <c:pt idx="138">
                  <c:v>7/21/2020</c:v>
                </c:pt>
                <c:pt idx="139">
                  <c:v>7/22/2020</c:v>
                </c:pt>
                <c:pt idx="140">
                  <c:v>7/23/2020</c:v>
                </c:pt>
                <c:pt idx="141">
                  <c:v>7/24/2020</c:v>
                </c:pt>
                <c:pt idx="142">
                  <c:v>7/27/2020</c:v>
                </c:pt>
                <c:pt idx="143">
                  <c:v>7/28/2020</c:v>
                </c:pt>
                <c:pt idx="144">
                  <c:v>7/29/2020</c:v>
                </c:pt>
                <c:pt idx="145">
                  <c:v>7/30/2020</c:v>
                </c:pt>
                <c:pt idx="146">
                  <c:v>7/31/2020</c:v>
                </c:pt>
                <c:pt idx="147">
                  <c:v>3/8/20</c:v>
                </c:pt>
                <c:pt idx="148">
                  <c:v>4/8/20</c:v>
                </c:pt>
                <c:pt idx="149">
                  <c:v>5/8/20</c:v>
                </c:pt>
                <c:pt idx="150">
                  <c:v>6/8/20</c:v>
                </c:pt>
                <c:pt idx="151">
                  <c:v>7/8/20</c:v>
                </c:pt>
                <c:pt idx="152">
                  <c:v>10/8/20</c:v>
                </c:pt>
                <c:pt idx="153">
                  <c:v>11/8/20</c:v>
                </c:pt>
                <c:pt idx="154">
                  <c:v>12/8/20</c:v>
                </c:pt>
                <c:pt idx="155">
                  <c:v>8/13/2020</c:v>
                </c:pt>
                <c:pt idx="156">
                  <c:v>8/14/2020</c:v>
                </c:pt>
                <c:pt idx="157">
                  <c:v>8/17/2020</c:v>
                </c:pt>
                <c:pt idx="158">
                  <c:v>8/18/2020</c:v>
                </c:pt>
                <c:pt idx="159">
                  <c:v>8/19/2020</c:v>
                </c:pt>
                <c:pt idx="160">
                  <c:v>8/20/2020</c:v>
                </c:pt>
                <c:pt idx="161">
                  <c:v>8/21/2020</c:v>
                </c:pt>
                <c:pt idx="162">
                  <c:v>8/24/2020</c:v>
                </c:pt>
                <c:pt idx="163">
                  <c:v>8/25/2020</c:v>
                </c:pt>
                <c:pt idx="164">
                  <c:v>8/26/2020</c:v>
                </c:pt>
                <c:pt idx="165">
                  <c:v>8/27/2020</c:v>
                </c:pt>
                <c:pt idx="166">
                  <c:v>8/28/2020</c:v>
                </c:pt>
                <c:pt idx="167">
                  <c:v>8/31/2020</c:v>
                </c:pt>
                <c:pt idx="168">
                  <c:v>1/9/20</c:v>
                </c:pt>
                <c:pt idx="169">
                  <c:v>2/9/20</c:v>
                </c:pt>
                <c:pt idx="170">
                  <c:v>3/9/20</c:v>
                </c:pt>
                <c:pt idx="171">
                  <c:v>4/9/20</c:v>
                </c:pt>
                <c:pt idx="172">
                  <c:v>8/9/20</c:v>
                </c:pt>
                <c:pt idx="173">
                  <c:v>9/9/20</c:v>
                </c:pt>
                <c:pt idx="174">
                  <c:v>10/9/20</c:v>
                </c:pt>
                <c:pt idx="175">
                  <c:v>11/9/20</c:v>
                </c:pt>
                <c:pt idx="176">
                  <c:v>9/14/2020</c:v>
                </c:pt>
                <c:pt idx="177">
                  <c:v>9/15/2020</c:v>
                </c:pt>
                <c:pt idx="178">
                  <c:v>9/16/2020</c:v>
                </c:pt>
                <c:pt idx="179">
                  <c:v>9/17/2020</c:v>
                </c:pt>
                <c:pt idx="180">
                  <c:v>9/18/2020</c:v>
                </c:pt>
                <c:pt idx="181">
                  <c:v>9/21/2020</c:v>
                </c:pt>
                <c:pt idx="182">
                  <c:v>9/22/2020</c:v>
                </c:pt>
                <c:pt idx="183">
                  <c:v>9/23/2020</c:v>
                </c:pt>
                <c:pt idx="184">
                  <c:v>9/24/2020</c:v>
                </c:pt>
                <c:pt idx="185">
                  <c:v>9/25/2020</c:v>
                </c:pt>
                <c:pt idx="186">
                  <c:v>9/28/2020</c:v>
                </c:pt>
                <c:pt idx="187">
                  <c:v>9/29/2020</c:v>
                </c:pt>
                <c:pt idx="188">
                  <c:v>9/30/2020</c:v>
                </c:pt>
                <c:pt idx="189">
                  <c:v>1/10/20</c:v>
                </c:pt>
                <c:pt idx="190">
                  <c:v>2/10/20</c:v>
                </c:pt>
                <c:pt idx="191">
                  <c:v>5/10/20</c:v>
                </c:pt>
                <c:pt idx="192">
                  <c:v>6/10/20</c:v>
                </c:pt>
                <c:pt idx="193">
                  <c:v>7/10/20</c:v>
                </c:pt>
                <c:pt idx="194">
                  <c:v>8/10/20</c:v>
                </c:pt>
                <c:pt idx="195">
                  <c:v>9/10/20</c:v>
                </c:pt>
                <c:pt idx="196">
                  <c:v>12/10/20</c:v>
                </c:pt>
                <c:pt idx="197">
                  <c:v>10/13/2020</c:v>
                </c:pt>
                <c:pt idx="198">
                  <c:v>10/14/2020</c:v>
                </c:pt>
                <c:pt idx="199">
                  <c:v>10/15/2020</c:v>
                </c:pt>
                <c:pt idx="200">
                  <c:v>10/16/2020</c:v>
                </c:pt>
                <c:pt idx="201">
                  <c:v>10/19/2020</c:v>
                </c:pt>
                <c:pt idx="202">
                  <c:v>10/20/2020</c:v>
                </c:pt>
                <c:pt idx="203">
                  <c:v>10/21/2020</c:v>
                </c:pt>
                <c:pt idx="204">
                  <c:v>10/22/2020</c:v>
                </c:pt>
                <c:pt idx="205">
                  <c:v>10/23/2020</c:v>
                </c:pt>
                <c:pt idx="206">
                  <c:v>10/26/2020</c:v>
                </c:pt>
                <c:pt idx="207">
                  <c:v>10/27/2020</c:v>
                </c:pt>
                <c:pt idx="208">
                  <c:v>10/28/2020</c:v>
                </c:pt>
                <c:pt idx="209">
                  <c:v>10/29/2020</c:v>
                </c:pt>
                <c:pt idx="210">
                  <c:v>10/30/2020</c:v>
                </c:pt>
                <c:pt idx="211">
                  <c:v>2/11/20</c:v>
                </c:pt>
                <c:pt idx="212">
                  <c:v>3/11/20</c:v>
                </c:pt>
                <c:pt idx="213">
                  <c:v>4/11/20</c:v>
                </c:pt>
                <c:pt idx="214">
                  <c:v>5/11/20</c:v>
                </c:pt>
                <c:pt idx="215">
                  <c:v>6/11/20</c:v>
                </c:pt>
                <c:pt idx="216">
                  <c:v>9/11/20</c:v>
                </c:pt>
                <c:pt idx="217">
                  <c:v>10/11/20</c:v>
                </c:pt>
                <c:pt idx="218">
                  <c:v>11/11/20</c:v>
                </c:pt>
                <c:pt idx="219">
                  <c:v>12/11/20</c:v>
                </c:pt>
                <c:pt idx="220">
                  <c:v>11/13/2020</c:v>
                </c:pt>
                <c:pt idx="221">
                  <c:v>11/16/2020</c:v>
                </c:pt>
                <c:pt idx="222">
                  <c:v>11/17/2020</c:v>
                </c:pt>
                <c:pt idx="223">
                  <c:v>11/18/2020</c:v>
                </c:pt>
                <c:pt idx="224">
                  <c:v>11/19/2020</c:v>
                </c:pt>
                <c:pt idx="225">
                  <c:v>11/20/2020</c:v>
                </c:pt>
                <c:pt idx="226">
                  <c:v>11/23/2020</c:v>
                </c:pt>
                <c:pt idx="227">
                  <c:v>11/24/2020</c:v>
                </c:pt>
                <c:pt idx="228">
                  <c:v>11/25/2020</c:v>
                </c:pt>
                <c:pt idx="229">
                  <c:v>11/27/2020</c:v>
                </c:pt>
                <c:pt idx="230">
                  <c:v>11/30/2020</c:v>
                </c:pt>
                <c:pt idx="231">
                  <c:v>1/12/20</c:v>
                </c:pt>
                <c:pt idx="232">
                  <c:v>2/12/20</c:v>
                </c:pt>
                <c:pt idx="233">
                  <c:v>3/12/20</c:v>
                </c:pt>
                <c:pt idx="234">
                  <c:v>4/12/20</c:v>
                </c:pt>
                <c:pt idx="235">
                  <c:v>7/12/20</c:v>
                </c:pt>
                <c:pt idx="236">
                  <c:v>8/12/20</c:v>
                </c:pt>
                <c:pt idx="237">
                  <c:v>9/12/20</c:v>
                </c:pt>
                <c:pt idx="238">
                  <c:v>10/12/20</c:v>
                </c:pt>
                <c:pt idx="239">
                  <c:v>11/12/20</c:v>
                </c:pt>
                <c:pt idx="240">
                  <c:v>12/14/2020</c:v>
                </c:pt>
                <c:pt idx="241">
                  <c:v>12/15/2020</c:v>
                </c:pt>
                <c:pt idx="242">
                  <c:v>12/16/2020</c:v>
                </c:pt>
                <c:pt idx="243">
                  <c:v>12/17/2020</c:v>
                </c:pt>
                <c:pt idx="244">
                  <c:v>12/18/2020</c:v>
                </c:pt>
                <c:pt idx="245">
                  <c:v>12/21/2020</c:v>
                </c:pt>
                <c:pt idx="246">
                  <c:v>12/22/2020</c:v>
                </c:pt>
                <c:pt idx="247">
                  <c:v>12/23/2020</c:v>
                </c:pt>
                <c:pt idx="248">
                  <c:v>12/24/2020</c:v>
                </c:pt>
                <c:pt idx="249">
                  <c:v>12/28/2020</c:v>
                </c:pt>
                <c:pt idx="250">
                  <c:v>12/29/2020</c:v>
                </c:pt>
                <c:pt idx="251">
                  <c:v>12/30/2020</c:v>
                </c:pt>
              </c:strCache>
            </c:strRef>
          </c:cat>
          <c:val>
            <c:numRef>
              <c:f>'Part 1'!$C$2:$C$253</c:f>
              <c:numCache>
                <c:formatCode>General</c:formatCode>
                <c:ptCount val="25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41-4720-88FF-268511F47890}"/>
            </c:ext>
          </c:extLst>
        </c:ser>
        <c:ser>
          <c:idx val="1"/>
          <c:order val="1"/>
          <c:tx>
            <c:v>HON(Honeywell Inc)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'Part 1'!$A$2:$A$253</c:f>
              <c:strCache>
                <c:ptCount val="252"/>
                <c:pt idx="0">
                  <c:v>01/02/2020</c:v>
                </c:pt>
                <c:pt idx="1">
                  <c:v>01/03/2020</c:v>
                </c:pt>
                <c:pt idx="2">
                  <c:v>01/06/2020</c:v>
                </c:pt>
                <c:pt idx="3">
                  <c:v>01/07/2020</c:v>
                </c:pt>
                <c:pt idx="4">
                  <c:v>01/08/2020</c:v>
                </c:pt>
                <c:pt idx="5">
                  <c:v>01/09/2020</c:v>
                </c:pt>
                <c:pt idx="6">
                  <c:v>01/10/2020</c:v>
                </c:pt>
                <c:pt idx="7">
                  <c:v>13/1/2020</c:v>
                </c:pt>
                <c:pt idx="8">
                  <c:v>14/1/2020</c:v>
                </c:pt>
                <c:pt idx="9">
                  <c:v>15/1/2021</c:v>
                </c:pt>
                <c:pt idx="10">
                  <c:v>16/1/2021</c:v>
                </c:pt>
                <c:pt idx="11">
                  <c:v>17/1/2022</c:v>
                </c:pt>
                <c:pt idx="12">
                  <c:v>21/1/2020</c:v>
                </c:pt>
                <c:pt idx="13">
                  <c:v>1/22/2020</c:v>
                </c:pt>
                <c:pt idx="14">
                  <c:v>1/23/2020</c:v>
                </c:pt>
                <c:pt idx="15">
                  <c:v>1/24/2020</c:v>
                </c:pt>
                <c:pt idx="16">
                  <c:v>1/27/2020</c:v>
                </c:pt>
                <c:pt idx="17">
                  <c:v>1/28/2020</c:v>
                </c:pt>
                <c:pt idx="18">
                  <c:v>1/29/2020</c:v>
                </c:pt>
                <c:pt idx="19">
                  <c:v>1/30/2020</c:v>
                </c:pt>
                <c:pt idx="20">
                  <c:v>1/31/2020</c:v>
                </c:pt>
                <c:pt idx="21">
                  <c:v>3/2/20</c:v>
                </c:pt>
                <c:pt idx="22">
                  <c:v>4/2/20</c:v>
                </c:pt>
                <c:pt idx="23">
                  <c:v>5/2/20</c:v>
                </c:pt>
                <c:pt idx="24">
                  <c:v>6/2/20</c:v>
                </c:pt>
                <c:pt idx="25">
                  <c:v>7/2/20</c:v>
                </c:pt>
                <c:pt idx="26">
                  <c:v>10/2/20</c:v>
                </c:pt>
                <c:pt idx="27">
                  <c:v>11/2/20</c:v>
                </c:pt>
                <c:pt idx="28">
                  <c:v>12/2/20</c:v>
                </c:pt>
                <c:pt idx="29">
                  <c:v>2/13/2020</c:v>
                </c:pt>
                <c:pt idx="30">
                  <c:v>2/14/2020</c:v>
                </c:pt>
                <c:pt idx="31">
                  <c:v>2/18/2020</c:v>
                </c:pt>
                <c:pt idx="32">
                  <c:v>2/19/2020</c:v>
                </c:pt>
                <c:pt idx="33">
                  <c:v>2/20/2020</c:v>
                </c:pt>
                <c:pt idx="34">
                  <c:v>2/21/2020</c:v>
                </c:pt>
                <c:pt idx="35">
                  <c:v>2/24/2020</c:v>
                </c:pt>
                <c:pt idx="36">
                  <c:v>2/25/2020</c:v>
                </c:pt>
                <c:pt idx="37">
                  <c:v>2/26/2020</c:v>
                </c:pt>
                <c:pt idx="38">
                  <c:v>2/27/2020</c:v>
                </c:pt>
                <c:pt idx="39">
                  <c:v>2/28/2020</c:v>
                </c:pt>
                <c:pt idx="40">
                  <c:v>2/3/20</c:v>
                </c:pt>
                <c:pt idx="41">
                  <c:v>3/3/20</c:v>
                </c:pt>
                <c:pt idx="42">
                  <c:v>4/3/20</c:v>
                </c:pt>
                <c:pt idx="43">
                  <c:v>5/3/20</c:v>
                </c:pt>
                <c:pt idx="44">
                  <c:v>6/3/20</c:v>
                </c:pt>
                <c:pt idx="45">
                  <c:v>9/3/20</c:v>
                </c:pt>
                <c:pt idx="46">
                  <c:v>10/3/20</c:v>
                </c:pt>
                <c:pt idx="47">
                  <c:v>11/3/20</c:v>
                </c:pt>
                <c:pt idx="48">
                  <c:v>12/3/20</c:v>
                </c:pt>
                <c:pt idx="49">
                  <c:v>3/13/2020</c:v>
                </c:pt>
                <c:pt idx="50">
                  <c:v>3/16/2020</c:v>
                </c:pt>
                <c:pt idx="51">
                  <c:v>3/17/2020</c:v>
                </c:pt>
                <c:pt idx="52">
                  <c:v>3/18/2020</c:v>
                </c:pt>
                <c:pt idx="53">
                  <c:v>3/19/2020</c:v>
                </c:pt>
                <c:pt idx="54">
                  <c:v>3/20/2020</c:v>
                </c:pt>
                <c:pt idx="55">
                  <c:v>3/23/2020</c:v>
                </c:pt>
                <c:pt idx="56">
                  <c:v>3/24/2020</c:v>
                </c:pt>
                <c:pt idx="57">
                  <c:v>3/25/2020</c:v>
                </c:pt>
                <c:pt idx="58">
                  <c:v>3/26/2020</c:v>
                </c:pt>
                <c:pt idx="59">
                  <c:v>3/27/2020</c:v>
                </c:pt>
                <c:pt idx="60">
                  <c:v>3/30/2020</c:v>
                </c:pt>
                <c:pt idx="61">
                  <c:v>3/31/2020</c:v>
                </c:pt>
                <c:pt idx="62">
                  <c:v>1/4/20</c:v>
                </c:pt>
                <c:pt idx="63">
                  <c:v>2/4/20</c:v>
                </c:pt>
                <c:pt idx="64">
                  <c:v>3/4/20</c:v>
                </c:pt>
                <c:pt idx="65">
                  <c:v>6/4/20</c:v>
                </c:pt>
                <c:pt idx="66">
                  <c:v>7/4/20</c:v>
                </c:pt>
                <c:pt idx="67">
                  <c:v>8/4/20</c:v>
                </c:pt>
                <c:pt idx="68">
                  <c:v>9/4/20</c:v>
                </c:pt>
                <c:pt idx="69">
                  <c:v>4/13/2020</c:v>
                </c:pt>
                <c:pt idx="70">
                  <c:v>4/14/2020</c:v>
                </c:pt>
                <c:pt idx="71">
                  <c:v>4/15/2020</c:v>
                </c:pt>
                <c:pt idx="72">
                  <c:v>4/16/2020</c:v>
                </c:pt>
                <c:pt idx="73">
                  <c:v>4/17/2020</c:v>
                </c:pt>
                <c:pt idx="74">
                  <c:v>4/20/2020</c:v>
                </c:pt>
                <c:pt idx="75">
                  <c:v>4/21/2020</c:v>
                </c:pt>
                <c:pt idx="76">
                  <c:v>4/22/2020</c:v>
                </c:pt>
                <c:pt idx="77">
                  <c:v>4/23/2020</c:v>
                </c:pt>
                <c:pt idx="78">
                  <c:v>4/24/2020</c:v>
                </c:pt>
                <c:pt idx="79">
                  <c:v>4/27/2020</c:v>
                </c:pt>
                <c:pt idx="80">
                  <c:v>4/28/2020</c:v>
                </c:pt>
                <c:pt idx="81">
                  <c:v>4/29/2020</c:v>
                </c:pt>
                <c:pt idx="82">
                  <c:v>4/30/2020</c:v>
                </c:pt>
                <c:pt idx="83">
                  <c:v>1/5/20</c:v>
                </c:pt>
                <c:pt idx="84">
                  <c:v>4/5/20</c:v>
                </c:pt>
                <c:pt idx="85">
                  <c:v>5/5/20</c:v>
                </c:pt>
                <c:pt idx="86">
                  <c:v>6/5/20</c:v>
                </c:pt>
                <c:pt idx="87">
                  <c:v>7/5/20</c:v>
                </c:pt>
                <c:pt idx="88">
                  <c:v>8/5/20</c:v>
                </c:pt>
                <c:pt idx="89">
                  <c:v>11/5/20</c:v>
                </c:pt>
                <c:pt idx="90">
                  <c:v>12/5/20</c:v>
                </c:pt>
                <c:pt idx="91">
                  <c:v>5/13/2020</c:v>
                </c:pt>
                <c:pt idx="92">
                  <c:v>5/14/2020</c:v>
                </c:pt>
                <c:pt idx="93">
                  <c:v>5/15/2020</c:v>
                </c:pt>
                <c:pt idx="94">
                  <c:v>5/18/2020</c:v>
                </c:pt>
                <c:pt idx="95">
                  <c:v>5/19/2020</c:v>
                </c:pt>
                <c:pt idx="96">
                  <c:v>5/20/2020</c:v>
                </c:pt>
                <c:pt idx="97">
                  <c:v>5/21/2020</c:v>
                </c:pt>
                <c:pt idx="98">
                  <c:v>5/22/2020</c:v>
                </c:pt>
                <c:pt idx="99">
                  <c:v>5/26/2020</c:v>
                </c:pt>
                <c:pt idx="100">
                  <c:v>5/27/2020</c:v>
                </c:pt>
                <c:pt idx="101">
                  <c:v>5/28/2020</c:v>
                </c:pt>
                <c:pt idx="102">
                  <c:v>5/29/2020</c:v>
                </c:pt>
                <c:pt idx="103">
                  <c:v>1/6/20</c:v>
                </c:pt>
                <c:pt idx="104">
                  <c:v>2/6/20</c:v>
                </c:pt>
                <c:pt idx="105">
                  <c:v>3/6/20</c:v>
                </c:pt>
                <c:pt idx="106">
                  <c:v>4/6/20</c:v>
                </c:pt>
                <c:pt idx="107">
                  <c:v>5/6/20</c:v>
                </c:pt>
                <c:pt idx="108">
                  <c:v>8/6/20</c:v>
                </c:pt>
                <c:pt idx="109">
                  <c:v>9/6/20</c:v>
                </c:pt>
                <c:pt idx="110">
                  <c:v>10/6/20</c:v>
                </c:pt>
                <c:pt idx="111">
                  <c:v>11/6/20</c:v>
                </c:pt>
                <c:pt idx="112">
                  <c:v>12/6/20</c:v>
                </c:pt>
                <c:pt idx="113">
                  <c:v>6/15/2020</c:v>
                </c:pt>
                <c:pt idx="114">
                  <c:v>6/16/2020</c:v>
                </c:pt>
                <c:pt idx="115">
                  <c:v>6/17/2020</c:v>
                </c:pt>
                <c:pt idx="116">
                  <c:v>6/18/2020</c:v>
                </c:pt>
                <c:pt idx="117">
                  <c:v>6/19/2020</c:v>
                </c:pt>
                <c:pt idx="118">
                  <c:v>6/22/2020</c:v>
                </c:pt>
                <c:pt idx="119">
                  <c:v>6/23/2020</c:v>
                </c:pt>
                <c:pt idx="120">
                  <c:v>6/24/2020</c:v>
                </c:pt>
                <c:pt idx="121">
                  <c:v>6/25/2020</c:v>
                </c:pt>
                <c:pt idx="122">
                  <c:v>6/26/2020</c:v>
                </c:pt>
                <c:pt idx="123">
                  <c:v>6/29/2020</c:v>
                </c:pt>
                <c:pt idx="124">
                  <c:v>6/30/2020</c:v>
                </c:pt>
                <c:pt idx="125">
                  <c:v>1/7/20</c:v>
                </c:pt>
                <c:pt idx="126">
                  <c:v>2/7/20</c:v>
                </c:pt>
                <c:pt idx="127">
                  <c:v>6/7/20</c:v>
                </c:pt>
                <c:pt idx="128">
                  <c:v>7/7/20</c:v>
                </c:pt>
                <c:pt idx="129">
                  <c:v>8/7/20</c:v>
                </c:pt>
                <c:pt idx="130">
                  <c:v>9/7/20</c:v>
                </c:pt>
                <c:pt idx="131">
                  <c:v>10/7/20</c:v>
                </c:pt>
                <c:pt idx="132">
                  <c:v>7/13/2020</c:v>
                </c:pt>
                <c:pt idx="133">
                  <c:v>7/14/2020</c:v>
                </c:pt>
                <c:pt idx="134">
                  <c:v>7/15/2020</c:v>
                </c:pt>
                <c:pt idx="135">
                  <c:v>7/16/2020</c:v>
                </c:pt>
                <c:pt idx="136">
                  <c:v>7/17/2020</c:v>
                </c:pt>
                <c:pt idx="137">
                  <c:v>7/20/2020</c:v>
                </c:pt>
                <c:pt idx="138">
                  <c:v>7/21/2020</c:v>
                </c:pt>
                <c:pt idx="139">
                  <c:v>7/22/2020</c:v>
                </c:pt>
                <c:pt idx="140">
                  <c:v>7/23/2020</c:v>
                </c:pt>
                <c:pt idx="141">
                  <c:v>7/24/2020</c:v>
                </c:pt>
                <c:pt idx="142">
                  <c:v>7/27/2020</c:v>
                </c:pt>
                <c:pt idx="143">
                  <c:v>7/28/2020</c:v>
                </c:pt>
                <c:pt idx="144">
                  <c:v>7/29/2020</c:v>
                </c:pt>
                <c:pt idx="145">
                  <c:v>7/30/2020</c:v>
                </c:pt>
                <c:pt idx="146">
                  <c:v>7/31/2020</c:v>
                </c:pt>
                <c:pt idx="147">
                  <c:v>3/8/20</c:v>
                </c:pt>
                <c:pt idx="148">
                  <c:v>4/8/20</c:v>
                </c:pt>
                <c:pt idx="149">
                  <c:v>5/8/20</c:v>
                </c:pt>
                <c:pt idx="150">
                  <c:v>6/8/20</c:v>
                </c:pt>
                <c:pt idx="151">
                  <c:v>7/8/20</c:v>
                </c:pt>
                <c:pt idx="152">
                  <c:v>10/8/20</c:v>
                </c:pt>
                <c:pt idx="153">
                  <c:v>11/8/20</c:v>
                </c:pt>
                <c:pt idx="154">
                  <c:v>12/8/20</c:v>
                </c:pt>
                <c:pt idx="155">
                  <c:v>8/13/2020</c:v>
                </c:pt>
                <c:pt idx="156">
                  <c:v>8/14/2020</c:v>
                </c:pt>
                <c:pt idx="157">
                  <c:v>8/17/2020</c:v>
                </c:pt>
                <c:pt idx="158">
                  <c:v>8/18/2020</c:v>
                </c:pt>
                <c:pt idx="159">
                  <c:v>8/19/2020</c:v>
                </c:pt>
                <c:pt idx="160">
                  <c:v>8/20/2020</c:v>
                </c:pt>
                <c:pt idx="161">
                  <c:v>8/21/2020</c:v>
                </c:pt>
                <c:pt idx="162">
                  <c:v>8/24/2020</c:v>
                </c:pt>
                <c:pt idx="163">
                  <c:v>8/25/2020</c:v>
                </c:pt>
                <c:pt idx="164">
                  <c:v>8/26/2020</c:v>
                </c:pt>
                <c:pt idx="165">
                  <c:v>8/27/2020</c:v>
                </c:pt>
                <c:pt idx="166">
                  <c:v>8/28/2020</c:v>
                </c:pt>
                <c:pt idx="167">
                  <c:v>8/31/2020</c:v>
                </c:pt>
                <c:pt idx="168">
                  <c:v>1/9/20</c:v>
                </c:pt>
                <c:pt idx="169">
                  <c:v>2/9/20</c:v>
                </c:pt>
                <c:pt idx="170">
                  <c:v>3/9/20</c:v>
                </c:pt>
                <c:pt idx="171">
                  <c:v>4/9/20</c:v>
                </c:pt>
                <c:pt idx="172">
                  <c:v>8/9/20</c:v>
                </c:pt>
                <c:pt idx="173">
                  <c:v>9/9/20</c:v>
                </c:pt>
                <c:pt idx="174">
                  <c:v>10/9/20</c:v>
                </c:pt>
                <c:pt idx="175">
                  <c:v>11/9/20</c:v>
                </c:pt>
                <c:pt idx="176">
                  <c:v>9/14/2020</c:v>
                </c:pt>
                <c:pt idx="177">
                  <c:v>9/15/2020</c:v>
                </c:pt>
                <c:pt idx="178">
                  <c:v>9/16/2020</c:v>
                </c:pt>
                <c:pt idx="179">
                  <c:v>9/17/2020</c:v>
                </c:pt>
                <c:pt idx="180">
                  <c:v>9/18/2020</c:v>
                </c:pt>
                <c:pt idx="181">
                  <c:v>9/21/2020</c:v>
                </c:pt>
                <c:pt idx="182">
                  <c:v>9/22/2020</c:v>
                </c:pt>
                <c:pt idx="183">
                  <c:v>9/23/2020</c:v>
                </c:pt>
                <c:pt idx="184">
                  <c:v>9/24/2020</c:v>
                </c:pt>
                <c:pt idx="185">
                  <c:v>9/25/2020</c:v>
                </c:pt>
                <c:pt idx="186">
                  <c:v>9/28/2020</c:v>
                </c:pt>
                <c:pt idx="187">
                  <c:v>9/29/2020</c:v>
                </c:pt>
                <c:pt idx="188">
                  <c:v>9/30/2020</c:v>
                </c:pt>
                <c:pt idx="189">
                  <c:v>1/10/20</c:v>
                </c:pt>
                <c:pt idx="190">
                  <c:v>2/10/20</c:v>
                </c:pt>
                <c:pt idx="191">
                  <c:v>5/10/20</c:v>
                </c:pt>
                <c:pt idx="192">
                  <c:v>6/10/20</c:v>
                </c:pt>
                <c:pt idx="193">
                  <c:v>7/10/20</c:v>
                </c:pt>
                <c:pt idx="194">
                  <c:v>8/10/20</c:v>
                </c:pt>
                <c:pt idx="195">
                  <c:v>9/10/20</c:v>
                </c:pt>
                <c:pt idx="196">
                  <c:v>12/10/20</c:v>
                </c:pt>
                <c:pt idx="197">
                  <c:v>10/13/2020</c:v>
                </c:pt>
                <c:pt idx="198">
                  <c:v>10/14/2020</c:v>
                </c:pt>
                <c:pt idx="199">
                  <c:v>10/15/2020</c:v>
                </c:pt>
                <c:pt idx="200">
                  <c:v>10/16/2020</c:v>
                </c:pt>
                <c:pt idx="201">
                  <c:v>10/19/2020</c:v>
                </c:pt>
                <c:pt idx="202">
                  <c:v>10/20/2020</c:v>
                </c:pt>
                <c:pt idx="203">
                  <c:v>10/21/2020</c:v>
                </c:pt>
                <c:pt idx="204">
                  <c:v>10/22/2020</c:v>
                </c:pt>
                <c:pt idx="205">
                  <c:v>10/23/2020</c:v>
                </c:pt>
                <c:pt idx="206">
                  <c:v>10/26/2020</c:v>
                </c:pt>
                <c:pt idx="207">
                  <c:v>10/27/2020</c:v>
                </c:pt>
                <c:pt idx="208">
                  <c:v>10/28/2020</c:v>
                </c:pt>
                <c:pt idx="209">
                  <c:v>10/29/2020</c:v>
                </c:pt>
                <c:pt idx="210">
                  <c:v>10/30/2020</c:v>
                </c:pt>
                <c:pt idx="211">
                  <c:v>2/11/20</c:v>
                </c:pt>
                <c:pt idx="212">
                  <c:v>3/11/20</c:v>
                </c:pt>
                <c:pt idx="213">
                  <c:v>4/11/20</c:v>
                </c:pt>
                <c:pt idx="214">
                  <c:v>5/11/20</c:v>
                </c:pt>
                <c:pt idx="215">
                  <c:v>6/11/20</c:v>
                </c:pt>
                <c:pt idx="216">
                  <c:v>9/11/20</c:v>
                </c:pt>
                <c:pt idx="217">
                  <c:v>10/11/20</c:v>
                </c:pt>
                <c:pt idx="218">
                  <c:v>11/11/20</c:v>
                </c:pt>
                <c:pt idx="219">
                  <c:v>12/11/20</c:v>
                </c:pt>
                <c:pt idx="220">
                  <c:v>11/13/2020</c:v>
                </c:pt>
                <c:pt idx="221">
                  <c:v>11/16/2020</c:v>
                </c:pt>
                <c:pt idx="222">
                  <c:v>11/17/2020</c:v>
                </c:pt>
                <c:pt idx="223">
                  <c:v>11/18/2020</c:v>
                </c:pt>
                <c:pt idx="224">
                  <c:v>11/19/2020</c:v>
                </c:pt>
                <c:pt idx="225">
                  <c:v>11/20/2020</c:v>
                </c:pt>
                <c:pt idx="226">
                  <c:v>11/23/2020</c:v>
                </c:pt>
                <c:pt idx="227">
                  <c:v>11/24/2020</c:v>
                </c:pt>
                <c:pt idx="228">
                  <c:v>11/25/2020</c:v>
                </c:pt>
                <c:pt idx="229">
                  <c:v>11/27/2020</c:v>
                </c:pt>
                <c:pt idx="230">
                  <c:v>11/30/2020</c:v>
                </c:pt>
                <c:pt idx="231">
                  <c:v>1/12/20</c:v>
                </c:pt>
                <c:pt idx="232">
                  <c:v>2/12/20</c:v>
                </c:pt>
                <c:pt idx="233">
                  <c:v>3/12/20</c:v>
                </c:pt>
                <c:pt idx="234">
                  <c:v>4/12/20</c:v>
                </c:pt>
                <c:pt idx="235">
                  <c:v>7/12/20</c:v>
                </c:pt>
                <c:pt idx="236">
                  <c:v>8/12/20</c:v>
                </c:pt>
                <c:pt idx="237">
                  <c:v>9/12/20</c:v>
                </c:pt>
                <c:pt idx="238">
                  <c:v>10/12/20</c:v>
                </c:pt>
                <c:pt idx="239">
                  <c:v>11/12/20</c:v>
                </c:pt>
                <c:pt idx="240">
                  <c:v>12/14/2020</c:v>
                </c:pt>
                <c:pt idx="241">
                  <c:v>12/15/2020</c:v>
                </c:pt>
                <c:pt idx="242">
                  <c:v>12/16/2020</c:v>
                </c:pt>
                <c:pt idx="243">
                  <c:v>12/17/2020</c:v>
                </c:pt>
                <c:pt idx="244">
                  <c:v>12/18/2020</c:v>
                </c:pt>
                <c:pt idx="245">
                  <c:v>12/21/2020</c:v>
                </c:pt>
                <c:pt idx="246">
                  <c:v>12/22/2020</c:v>
                </c:pt>
                <c:pt idx="247">
                  <c:v>12/23/2020</c:v>
                </c:pt>
                <c:pt idx="248">
                  <c:v>12/24/2020</c:v>
                </c:pt>
                <c:pt idx="249">
                  <c:v>12/28/2020</c:v>
                </c:pt>
                <c:pt idx="250">
                  <c:v>12/29/2020</c:v>
                </c:pt>
                <c:pt idx="251">
                  <c:v>12/30/2020</c:v>
                </c:pt>
              </c:strCache>
            </c:strRef>
          </c:cat>
          <c:val>
            <c:numRef>
              <c:f>'Part 1'!$D$2:$D$253</c:f>
              <c:numCache>
                <c:formatCode>General</c:formatCode>
                <c:ptCount val="25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41-4720-88FF-268511F47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63167"/>
        <c:axId val="92863647"/>
      </c:lineChart>
      <c:catAx>
        <c:axId val="928631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63647"/>
        <c:crosses val="autoZero"/>
        <c:auto val="1"/>
        <c:lblAlgn val="ctr"/>
        <c:lblOffset val="100"/>
        <c:noMultiLvlLbl val="1"/>
      </c:catAx>
      <c:valAx>
        <c:axId val="9286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6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Exponential Smoothing (</a:t>
            </a:r>
            <a:r>
              <a:rPr lang="el-GR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α=0.</a:t>
            </a:r>
            <a:r>
              <a:rPr 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30</a:t>
            </a:r>
            <a:r>
              <a:rPr lang="el-GR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, </a:t>
            </a:r>
            <a:r>
              <a:rPr lang="en-I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MAPE =</a:t>
            </a:r>
          </a:p>
          <a:p>
            <a:pPr>
              <a:defRPr/>
            </a:pPr>
            <a:r>
              <a:rPr lang="en-I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2.36%)</a:t>
            </a:r>
            <a:endParaRPr lang="en-IN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1'!$P$2:$P$254</c:f>
              <c:numCache>
                <c:formatCode>General</c:formatCode>
                <c:ptCount val="253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B-46A7-AD4C-F5DE629726E1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1'!$Q$2:$Q$254</c:f>
              <c:numCache>
                <c:formatCode>0.00</c:formatCode>
                <c:ptCount val="253"/>
                <c:pt idx="0">
                  <c:v>94.900497439999995</c:v>
                </c:pt>
                <c:pt idx="1">
                  <c:v>94.900497439999995</c:v>
                </c:pt>
                <c:pt idx="2">
                  <c:v>94.554897310999991</c:v>
                </c:pt>
                <c:pt idx="3">
                  <c:v>94.731627274699974</c:v>
                </c:pt>
                <c:pt idx="4">
                  <c:v>94.915039788289988</c:v>
                </c:pt>
                <c:pt idx="5">
                  <c:v>94.820078784802973</c:v>
                </c:pt>
                <c:pt idx="6">
                  <c:v>94.889804507362072</c:v>
                </c:pt>
                <c:pt idx="7">
                  <c:v>94.670262294153446</c:v>
                </c:pt>
                <c:pt idx="8">
                  <c:v>94.638684337907421</c:v>
                </c:pt>
                <c:pt idx="9">
                  <c:v>94.288679072535203</c:v>
                </c:pt>
                <c:pt idx="10">
                  <c:v>93.932374726774626</c:v>
                </c:pt>
                <c:pt idx="11">
                  <c:v>93.921763259742235</c:v>
                </c:pt>
                <c:pt idx="12">
                  <c:v>93.716034299819569</c:v>
                </c:pt>
                <c:pt idx="13">
                  <c:v>93.981223550873693</c:v>
                </c:pt>
                <c:pt idx="14">
                  <c:v>94.09875681561158</c:v>
                </c:pt>
                <c:pt idx="15">
                  <c:v>94.1378286549281</c:v>
                </c:pt>
                <c:pt idx="16">
                  <c:v>93.821080277449667</c:v>
                </c:pt>
                <c:pt idx="17">
                  <c:v>93.099856140214769</c:v>
                </c:pt>
                <c:pt idx="18">
                  <c:v>92.968648839150347</c:v>
                </c:pt>
                <c:pt idx="19">
                  <c:v>92.94805464640524</c:v>
                </c:pt>
                <c:pt idx="20">
                  <c:v>93.123837226483673</c:v>
                </c:pt>
                <c:pt idx="21">
                  <c:v>95.317485158538574</c:v>
                </c:pt>
                <c:pt idx="22">
                  <c:v>96.785239340977</c:v>
                </c:pt>
                <c:pt idx="23">
                  <c:v>98.494716818683898</c:v>
                </c:pt>
                <c:pt idx="24">
                  <c:v>99.544351713078726</c:v>
                </c:pt>
                <c:pt idx="25">
                  <c:v>100.43449544915511</c:v>
                </c:pt>
                <c:pt idx="26">
                  <c:v>101.49334588440857</c:v>
                </c:pt>
                <c:pt idx="27">
                  <c:v>103.05399307908598</c:v>
                </c:pt>
                <c:pt idx="28">
                  <c:v>104.39979542536017</c:v>
                </c:pt>
                <c:pt idx="29">
                  <c:v>105.47985679775212</c:v>
                </c:pt>
                <c:pt idx="30">
                  <c:v>106.08394969842647</c:v>
                </c:pt>
                <c:pt idx="31">
                  <c:v>106.28181472889852</c:v>
                </c:pt>
                <c:pt idx="32">
                  <c:v>106.73232052022897</c:v>
                </c:pt>
                <c:pt idx="33">
                  <c:v>107.26592484416028</c:v>
                </c:pt>
                <c:pt idx="34">
                  <c:v>107.38264703091218</c:v>
                </c:pt>
                <c:pt idx="35">
                  <c:v>106.60740295163853</c:v>
                </c:pt>
                <c:pt idx="36">
                  <c:v>104.76453218614697</c:v>
                </c:pt>
                <c:pt idx="37">
                  <c:v>102.92627284230286</c:v>
                </c:pt>
                <c:pt idx="38">
                  <c:v>101.742240935612</c:v>
                </c:pt>
                <c:pt idx="39">
                  <c:v>99.484067556928395</c:v>
                </c:pt>
                <c:pt idx="40">
                  <c:v>97.895097289849872</c:v>
                </c:pt>
                <c:pt idx="41">
                  <c:v>97.835818744894894</c:v>
                </c:pt>
                <c:pt idx="42">
                  <c:v>97.119923433426422</c:v>
                </c:pt>
                <c:pt idx="43">
                  <c:v>97.621395287398485</c:v>
                </c:pt>
                <c:pt idx="44">
                  <c:v>97.195426683178937</c:v>
                </c:pt>
                <c:pt idx="45">
                  <c:v>96.553147709225257</c:v>
                </c:pt>
                <c:pt idx="46">
                  <c:v>94.596354092457688</c:v>
                </c:pt>
                <c:pt idx="47">
                  <c:v>94.594748890720382</c:v>
                </c:pt>
                <c:pt idx="48">
                  <c:v>93.529224004504258</c:v>
                </c:pt>
                <c:pt idx="49">
                  <c:v>90.61960612515297</c:v>
                </c:pt>
                <c:pt idx="50">
                  <c:v>90.208724287607083</c:v>
                </c:pt>
                <c:pt idx="51">
                  <c:v>88.483355993324949</c:v>
                </c:pt>
                <c:pt idx="52">
                  <c:v>89.055948682327454</c:v>
                </c:pt>
                <c:pt idx="53">
                  <c:v>89.789164077629209</c:v>
                </c:pt>
                <c:pt idx="54">
                  <c:v>91.06636520234045</c:v>
                </c:pt>
                <c:pt idx="55">
                  <c:v>91.437804672638308</c:v>
                </c:pt>
                <c:pt idx="56">
                  <c:v>92.548913984846806</c:v>
                </c:pt>
                <c:pt idx="57">
                  <c:v>93.885738964392758</c:v>
                </c:pt>
                <c:pt idx="58">
                  <c:v>94.007617221074923</c:v>
                </c:pt>
                <c:pt idx="59">
                  <c:v>95.137681451752442</c:v>
                </c:pt>
                <c:pt idx="60">
                  <c:v>95.097876191226703</c:v>
                </c:pt>
                <c:pt idx="61">
                  <c:v>96.02776397585869</c:v>
                </c:pt>
                <c:pt idx="62">
                  <c:v>96.465234801101076</c:v>
                </c:pt>
                <c:pt idx="63">
                  <c:v>96.141165002770748</c:v>
                </c:pt>
                <c:pt idx="64">
                  <c:v>96.081264841939515</c:v>
                </c:pt>
                <c:pt idx="65">
                  <c:v>95.855734876357644</c:v>
                </c:pt>
                <c:pt idx="66">
                  <c:v>97.062864815450354</c:v>
                </c:pt>
                <c:pt idx="67">
                  <c:v>98.118005910815242</c:v>
                </c:pt>
                <c:pt idx="68">
                  <c:v>99.327604587570661</c:v>
                </c:pt>
                <c:pt idx="69">
                  <c:v>100.17072336129945</c:v>
                </c:pt>
                <c:pt idx="70">
                  <c:v>102.65255536290961</c:v>
                </c:pt>
                <c:pt idx="71">
                  <c:v>106.10658887403673</c:v>
                </c:pt>
                <c:pt idx="72">
                  <c:v>108.88981302182572</c:v>
                </c:pt>
                <c:pt idx="73">
                  <c:v>112.345719145278</c:v>
                </c:pt>
                <c:pt idx="74">
                  <c:v>114.26700340169459</c:v>
                </c:pt>
                <c:pt idx="75">
                  <c:v>115.8910512411862</c:v>
                </c:pt>
                <c:pt idx="76">
                  <c:v>116.04553532883034</c:v>
                </c:pt>
                <c:pt idx="77">
                  <c:v>116.68422458018122</c:v>
                </c:pt>
                <c:pt idx="78">
                  <c:v>117.67070831612685</c:v>
                </c:pt>
                <c:pt idx="79">
                  <c:v>118.52279630128879</c:v>
                </c:pt>
                <c:pt idx="80">
                  <c:v>118.60595834090215</c:v>
                </c:pt>
                <c:pt idx="81">
                  <c:v>117.7353715586315</c:v>
                </c:pt>
                <c:pt idx="82">
                  <c:v>118.00540949104203</c:v>
                </c:pt>
                <c:pt idx="83">
                  <c:v>119.71378571372942</c:v>
                </c:pt>
                <c:pt idx="84">
                  <c:v>118.09025059961058</c:v>
                </c:pt>
                <c:pt idx="85">
                  <c:v>117.40302526972741</c:v>
                </c:pt>
                <c:pt idx="86">
                  <c:v>116.94911750880918</c:v>
                </c:pt>
                <c:pt idx="87">
                  <c:v>117.13328330616642</c:v>
                </c:pt>
                <c:pt idx="88">
                  <c:v>117.50744855431648</c:v>
                </c:pt>
                <c:pt idx="89">
                  <c:v>117.94936377802154</c:v>
                </c:pt>
                <c:pt idx="90">
                  <c:v>118.69955371461506</c:v>
                </c:pt>
                <c:pt idx="91">
                  <c:v>118.44393871023053</c:v>
                </c:pt>
                <c:pt idx="92">
                  <c:v>118.42955820716136</c:v>
                </c:pt>
                <c:pt idx="93">
                  <c:v>118.73343993501295</c:v>
                </c:pt>
                <c:pt idx="94">
                  <c:v>119.26010747450906</c:v>
                </c:pt>
                <c:pt idx="95">
                  <c:v>119.87597628215633</c:v>
                </c:pt>
                <c:pt idx="96">
                  <c:v>120.65313318750943</c:v>
                </c:pt>
                <c:pt idx="97">
                  <c:v>121.9262941912566</c:v>
                </c:pt>
                <c:pt idx="98">
                  <c:v>122.04950533387961</c:v>
                </c:pt>
                <c:pt idx="99">
                  <c:v>121.98785427371573</c:v>
                </c:pt>
                <c:pt idx="100">
                  <c:v>121.71939868160101</c:v>
                </c:pt>
                <c:pt idx="101">
                  <c:v>121.35942928712069</c:v>
                </c:pt>
                <c:pt idx="102">
                  <c:v>120.96810059098448</c:v>
                </c:pt>
                <c:pt idx="103">
                  <c:v>121.31322035368913</c:v>
                </c:pt>
                <c:pt idx="104">
                  <c:v>121.98485484758238</c:v>
                </c:pt>
                <c:pt idx="105">
                  <c:v>122.47554800330767</c:v>
                </c:pt>
                <c:pt idx="106">
                  <c:v>122.90888306231535</c:v>
                </c:pt>
                <c:pt idx="107">
                  <c:v>122.94521778362073</c:v>
                </c:pt>
                <c:pt idx="108">
                  <c:v>123.30665289853451</c:v>
                </c:pt>
                <c:pt idx="109">
                  <c:v>124.17555789897415</c:v>
                </c:pt>
                <c:pt idx="110">
                  <c:v>125.93579031928189</c:v>
                </c:pt>
                <c:pt idx="111">
                  <c:v>127.86680250349733</c:v>
                </c:pt>
                <c:pt idx="112">
                  <c:v>127.87616253244812</c:v>
                </c:pt>
                <c:pt idx="113">
                  <c:v>127.68861362271367</c:v>
                </c:pt>
                <c:pt idx="114">
                  <c:v>127.97223034589956</c:v>
                </c:pt>
                <c:pt idx="115">
                  <c:v>128.80961244212969</c:v>
                </c:pt>
                <c:pt idx="116">
                  <c:v>129.78142750949078</c:v>
                </c:pt>
                <c:pt idx="117">
                  <c:v>130.65670078664354</c:v>
                </c:pt>
                <c:pt idx="118">
                  <c:v>131.58484160065046</c:v>
                </c:pt>
                <c:pt idx="119">
                  <c:v>132.8166874104553</c:v>
                </c:pt>
                <c:pt idx="120">
                  <c:v>134.4378326273187</c:v>
                </c:pt>
                <c:pt idx="121">
                  <c:v>135.12248319912308</c:v>
                </c:pt>
                <c:pt idx="122">
                  <c:v>135.90443940938616</c:v>
                </c:pt>
                <c:pt idx="123">
                  <c:v>135.5261556965703</c:v>
                </c:pt>
                <c:pt idx="124">
                  <c:v>135.07400814759922</c:v>
                </c:pt>
                <c:pt idx="125">
                  <c:v>135.93410399331944</c:v>
                </c:pt>
                <c:pt idx="126">
                  <c:v>138.33437207532361</c:v>
                </c:pt>
                <c:pt idx="127">
                  <c:v>140.18856027272651</c:v>
                </c:pt>
                <c:pt idx="128">
                  <c:v>143.98759369090854</c:v>
                </c:pt>
                <c:pt idx="129">
                  <c:v>145.79311459363598</c:v>
                </c:pt>
                <c:pt idx="130">
                  <c:v>148.27182907554518</c:v>
                </c:pt>
                <c:pt idx="131">
                  <c:v>151.52973041288163</c:v>
                </c:pt>
                <c:pt idx="132">
                  <c:v>154.07081128901714</c:v>
                </c:pt>
                <c:pt idx="133">
                  <c:v>154.40956697231198</c:v>
                </c:pt>
                <c:pt idx="134">
                  <c:v>154.34669595061837</c:v>
                </c:pt>
                <c:pt idx="135">
                  <c:v>153.17573617543286</c:v>
                </c:pt>
                <c:pt idx="136">
                  <c:v>152.22151385280299</c:v>
                </c:pt>
                <c:pt idx="137">
                  <c:v>150.98460834696209</c:v>
                </c:pt>
                <c:pt idx="138">
                  <c:v>153.64182440287345</c:v>
                </c:pt>
                <c:pt idx="139">
                  <c:v>154.62362858201141</c:v>
                </c:pt>
                <c:pt idx="140">
                  <c:v>154.73518961740797</c:v>
                </c:pt>
                <c:pt idx="141">
                  <c:v>153.11288255218557</c:v>
                </c:pt>
                <c:pt idx="142">
                  <c:v>152.31266646652989</c:v>
                </c:pt>
                <c:pt idx="143">
                  <c:v>152.44701592657091</c:v>
                </c:pt>
                <c:pt idx="144">
                  <c:v>151.71785958859962</c:v>
                </c:pt>
                <c:pt idx="145">
                  <c:v>151.70545123201973</c:v>
                </c:pt>
                <c:pt idx="146">
                  <c:v>151.97201409241381</c:v>
                </c:pt>
                <c:pt idx="147">
                  <c:v>153.85060791468968</c:v>
                </c:pt>
                <c:pt idx="148">
                  <c:v>154.37377485028276</c:v>
                </c:pt>
                <c:pt idx="149">
                  <c:v>155.14409173519792</c:v>
                </c:pt>
                <c:pt idx="150">
                  <c:v>156.67631283463854</c:v>
                </c:pt>
                <c:pt idx="151">
                  <c:v>158.04841898424695</c:v>
                </c:pt>
                <c:pt idx="152">
                  <c:v>158.14579361897285</c:v>
                </c:pt>
                <c:pt idx="153">
                  <c:v>157.92445697328097</c:v>
                </c:pt>
                <c:pt idx="154">
                  <c:v>156.75716778129666</c:v>
                </c:pt>
                <c:pt idx="155">
                  <c:v>157.16361729690766</c:v>
                </c:pt>
                <c:pt idx="156">
                  <c:v>157.42983057783536</c:v>
                </c:pt>
                <c:pt idx="157">
                  <c:v>157.42118170448475</c:v>
                </c:pt>
                <c:pt idx="158">
                  <c:v>157.93097680313932</c:v>
                </c:pt>
                <c:pt idx="159">
                  <c:v>160.23903271219751</c:v>
                </c:pt>
                <c:pt idx="160">
                  <c:v>161.07452352853824</c:v>
                </c:pt>
                <c:pt idx="161">
                  <c:v>162.21271640997676</c:v>
                </c:pt>
                <c:pt idx="162">
                  <c:v>162.81969920698373</c:v>
                </c:pt>
                <c:pt idx="163">
                  <c:v>163.58568977488861</c:v>
                </c:pt>
                <c:pt idx="164">
                  <c:v>164.70733086242203</c:v>
                </c:pt>
                <c:pt idx="165">
                  <c:v>166.9228812436954</c:v>
                </c:pt>
                <c:pt idx="166">
                  <c:v>167.84601687058677</c:v>
                </c:pt>
                <c:pt idx="167">
                  <c:v>168.51921069941073</c:v>
                </c:pt>
                <c:pt idx="168">
                  <c:v>169.72784874958751</c:v>
                </c:pt>
                <c:pt idx="169">
                  <c:v>171.29629223471125</c:v>
                </c:pt>
                <c:pt idx="170">
                  <c:v>172.87915291429786</c:v>
                </c:pt>
                <c:pt idx="171">
                  <c:v>171.53540521000849</c:v>
                </c:pt>
                <c:pt idx="172">
                  <c:v>169.49408448700592</c:v>
                </c:pt>
                <c:pt idx="173">
                  <c:v>165.89346046090412</c:v>
                </c:pt>
                <c:pt idx="174">
                  <c:v>165.15457118263288</c:v>
                </c:pt>
                <c:pt idx="175">
                  <c:v>163.23484778784299</c:v>
                </c:pt>
                <c:pt idx="176">
                  <c:v>161.00769483149008</c:v>
                </c:pt>
                <c:pt idx="177">
                  <c:v>159.24993593204303</c:v>
                </c:pt>
                <c:pt idx="178">
                  <c:v>158.81690614243013</c:v>
                </c:pt>
                <c:pt idx="179">
                  <c:v>157.3433339397011</c:v>
                </c:pt>
                <c:pt idx="180">
                  <c:v>155.27128162779076</c:v>
                </c:pt>
                <c:pt idx="181">
                  <c:v>153.01354674945352</c:v>
                </c:pt>
                <c:pt idx="182">
                  <c:v>151.51653227461748</c:v>
                </c:pt>
                <c:pt idx="183">
                  <c:v>152.99642061223221</c:v>
                </c:pt>
                <c:pt idx="184">
                  <c:v>152.09539328856255</c:v>
                </c:pt>
                <c:pt idx="185">
                  <c:v>151.76362590199378</c:v>
                </c:pt>
                <c:pt idx="186">
                  <c:v>152.66148819139565</c:v>
                </c:pt>
                <c:pt idx="187">
                  <c:v>154.47379155397692</c:v>
                </c:pt>
                <c:pt idx="188">
                  <c:v>155.30485507778383</c:v>
                </c:pt>
                <c:pt idx="189">
                  <c:v>155.94434642444867</c:v>
                </c:pt>
                <c:pt idx="190">
                  <c:v>157.47994354711406</c:v>
                </c:pt>
                <c:pt idx="191">
                  <c:v>157.11096048297983</c:v>
                </c:pt>
                <c:pt idx="192">
                  <c:v>157.96567434808588</c:v>
                </c:pt>
                <c:pt idx="193">
                  <c:v>157.07537237366012</c:v>
                </c:pt>
                <c:pt idx="194">
                  <c:v>157.88811069156208</c:v>
                </c:pt>
                <c:pt idx="195">
                  <c:v>158.37992637409343</c:v>
                </c:pt>
                <c:pt idx="196">
                  <c:v>160.16569975186542</c:v>
                </c:pt>
                <c:pt idx="197">
                  <c:v>163.75993970630577</c:v>
                </c:pt>
                <c:pt idx="198">
                  <c:v>166.28640878441405</c:v>
                </c:pt>
                <c:pt idx="199">
                  <c:v>166.85613647908983</c:v>
                </c:pt>
                <c:pt idx="200">
                  <c:v>166.87904406536288</c:v>
                </c:pt>
                <c:pt idx="201">
                  <c:v>165.90598024575399</c:v>
                </c:pt>
                <c:pt idx="202">
                  <c:v>164.2423374320278</c:v>
                </c:pt>
                <c:pt idx="203">
                  <c:v>163.22478452241944</c:v>
                </c:pt>
                <c:pt idx="204">
                  <c:v>162.03144736569359</c:v>
                </c:pt>
                <c:pt idx="205">
                  <c:v>161.06801534598551</c:v>
                </c:pt>
                <c:pt idx="206">
                  <c:v>160.81361110218984</c:v>
                </c:pt>
                <c:pt idx="207">
                  <c:v>160.67512927153288</c:v>
                </c:pt>
                <c:pt idx="208">
                  <c:v>161.76753983007302</c:v>
                </c:pt>
                <c:pt idx="209">
                  <c:v>160.6789801610511</c:v>
                </c:pt>
                <c:pt idx="210">
                  <c:v>160.64043809273576</c:v>
                </c:pt>
                <c:pt idx="211">
                  <c:v>157.99055519491503</c:v>
                </c:pt>
                <c:pt idx="212">
                  <c:v>155.66058833644053</c:v>
                </c:pt>
                <c:pt idx="213">
                  <c:v>154.68856234550836</c:v>
                </c:pt>
                <c:pt idx="214">
                  <c:v>156.89939325185586</c:v>
                </c:pt>
                <c:pt idx="215">
                  <c:v>159.65957710629908</c:v>
                </c:pt>
                <c:pt idx="216">
                  <c:v>161.43225298440936</c:v>
                </c:pt>
                <c:pt idx="217">
                  <c:v>160.15867603908654</c:v>
                </c:pt>
                <c:pt idx="218">
                  <c:v>157.63637535736058</c:v>
                </c:pt>
                <c:pt idx="219">
                  <c:v>157.40631479015241</c:v>
                </c:pt>
                <c:pt idx="220">
                  <c:v>156.83862263310667</c:v>
                </c:pt>
                <c:pt idx="221">
                  <c:v>156.71918764317468</c:v>
                </c:pt>
                <c:pt idx="222">
                  <c:v>156.66932949022228</c:v>
                </c:pt>
                <c:pt idx="223">
                  <c:v>156.70343208315558</c:v>
                </c:pt>
                <c:pt idx="224">
                  <c:v>156.2743009582089</c:v>
                </c:pt>
                <c:pt idx="225">
                  <c:v>156.14731004074622</c:v>
                </c:pt>
                <c:pt idx="226">
                  <c:v>155.79411738852235</c:v>
                </c:pt>
                <c:pt idx="227">
                  <c:v>155.53173055196564</c:v>
                </c:pt>
                <c:pt idx="228">
                  <c:v>155.64311135637593</c:v>
                </c:pt>
                <c:pt idx="229">
                  <c:v>156.72622623946313</c:v>
                </c:pt>
                <c:pt idx="230">
                  <c:v>157.63845785762419</c:v>
                </c:pt>
                <c:pt idx="231">
                  <c:v>157.86751834033691</c:v>
                </c:pt>
                <c:pt idx="232">
                  <c:v>158.80846217823583</c:v>
                </c:pt>
                <c:pt idx="233">
                  <c:v>159.21887304476508</c:v>
                </c:pt>
                <c:pt idx="234">
                  <c:v>159.25416176133555</c:v>
                </c:pt>
                <c:pt idx="235">
                  <c:v>158.91661257293487</c:v>
                </c:pt>
                <c:pt idx="236">
                  <c:v>158.61162697105439</c:v>
                </c:pt>
                <c:pt idx="237">
                  <c:v>158.68748947973808</c:v>
                </c:pt>
                <c:pt idx="238">
                  <c:v>157.64424464581666</c:v>
                </c:pt>
                <c:pt idx="239">
                  <c:v>156.87331927207165</c:v>
                </c:pt>
                <c:pt idx="240">
                  <c:v>156.55762322045015</c:v>
                </c:pt>
                <c:pt idx="241">
                  <c:v>156.9448849043151</c:v>
                </c:pt>
                <c:pt idx="242">
                  <c:v>157.33821844302057</c:v>
                </c:pt>
                <c:pt idx="243">
                  <c:v>158.7511541701144</c:v>
                </c:pt>
                <c:pt idx="244">
                  <c:v>159.66700818908006</c:v>
                </c:pt>
                <c:pt idx="245">
                  <c:v>159.79165702235605</c:v>
                </c:pt>
                <c:pt idx="246">
                  <c:v>159.94686162564923</c:v>
                </c:pt>
                <c:pt idx="247">
                  <c:v>160.06060433795446</c:v>
                </c:pt>
                <c:pt idx="248">
                  <c:v>159.82147423656812</c:v>
                </c:pt>
                <c:pt idx="249">
                  <c:v>159.46538382559768</c:v>
                </c:pt>
                <c:pt idx="250">
                  <c:v>160.88516807791837</c:v>
                </c:pt>
                <c:pt idx="251">
                  <c:v>162.44961948454284</c:v>
                </c:pt>
                <c:pt idx="252">
                  <c:v>163.00248234917999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0B-46A7-AD4C-F5DE62972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89871"/>
        <c:axId val="23190831"/>
      </c:lineChart>
      <c:catAx>
        <c:axId val="2318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90831"/>
        <c:crosses val="autoZero"/>
        <c:auto val="1"/>
        <c:lblAlgn val="ctr"/>
        <c:lblOffset val="100"/>
        <c:noMultiLvlLbl val="0"/>
      </c:catAx>
      <c:valAx>
        <c:axId val="2319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Exponential Smoothing (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α=0.</a:t>
            </a: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45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, </a:t>
            </a: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MAPE =</a:t>
            </a:r>
          </a:p>
          <a:p>
            <a:pPr>
              <a:defRPr/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2.05%)</a:t>
            </a:r>
            <a:endParaRPr lang="en-IN" sz="11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1'!$P$2:$P$253</c:f>
              <c:numCache>
                <c:formatCode>General</c:formatCode>
                <c:ptCount val="25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5-4832-B849-BB67A4ADEE60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1'!$T$2:$T$253</c:f>
              <c:numCache>
                <c:formatCode>0.00</c:formatCode>
                <c:ptCount val="252"/>
                <c:pt idx="0">
                  <c:v>94.900497439999995</c:v>
                </c:pt>
                <c:pt idx="1">
                  <c:v>94.900497439999995</c:v>
                </c:pt>
                <c:pt idx="2">
                  <c:v>94.382097246499995</c:v>
                </c:pt>
                <c:pt idx="3">
                  <c:v>94.724952221075</c:v>
                </c:pt>
                <c:pt idx="4">
                  <c:v>95.003074765591265</c:v>
                </c:pt>
                <c:pt idx="5">
                  <c:v>94.821017520575197</c:v>
                </c:pt>
                <c:pt idx="6">
                  <c:v>94.925183673316369</c:v>
                </c:pt>
                <c:pt idx="7">
                  <c:v>94.579949728824005</c:v>
                </c:pt>
                <c:pt idx="8">
                  <c:v>94.573223448853213</c:v>
                </c:pt>
                <c:pt idx="9">
                  <c:v>94.077672950869271</c:v>
                </c:pt>
                <c:pt idx="10">
                  <c:v>93.638169186978104</c:v>
                </c:pt>
                <c:pt idx="11">
                  <c:v>93.754644479337969</c:v>
                </c:pt>
                <c:pt idx="12">
                  <c:v>93.521254490635897</c:v>
                </c:pt>
                <c:pt idx="13">
                  <c:v>94.00668928134975</c:v>
                </c:pt>
                <c:pt idx="14">
                  <c:v>94.171529599742371</c:v>
                </c:pt>
                <c:pt idx="15">
                  <c:v>94.197389605858319</c:v>
                </c:pt>
                <c:pt idx="16">
                  <c:v>93.695464611722088</c:v>
                </c:pt>
                <c:pt idx="17">
                  <c:v>92.670155455447158</c:v>
                </c:pt>
                <c:pt idx="18">
                  <c:v>92.666709811995943</c:v>
                </c:pt>
                <c:pt idx="19">
                  <c:v>92.771691085097771</c:v>
                </c:pt>
                <c:pt idx="20">
                  <c:v>93.114728557803772</c:v>
                </c:pt>
                <c:pt idx="21">
                  <c:v>96.409299356792076</c:v>
                </c:pt>
                <c:pt idx="22">
                  <c:v>98.119614241235638</c:v>
                </c:pt>
                <c:pt idx="23">
                  <c:v>100.08336175267961</c:v>
                </c:pt>
                <c:pt idx="24">
                  <c:v>100.9429238739738</c:v>
                </c:pt>
                <c:pt idx="25">
                  <c:v>101.6487820056856</c:v>
                </c:pt>
                <c:pt idx="26">
                  <c:v>102.69062870812709</c:v>
                </c:pt>
                <c:pt idx="27">
                  <c:v>104.49282222946991</c:v>
                </c:pt>
                <c:pt idx="28">
                  <c:v>105.86405263120847</c:v>
                </c:pt>
                <c:pt idx="29">
                  <c:v>106.82522894716466</c:v>
                </c:pt>
                <c:pt idx="30">
                  <c:v>107.12595083094057</c:v>
                </c:pt>
                <c:pt idx="31">
                  <c:v>106.95384786701732</c:v>
                </c:pt>
                <c:pt idx="32">
                  <c:v>107.32719164185953</c:v>
                </c:pt>
                <c:pt idx="33">
                  <c:v>107.85990612302274</c:v>
                </c:pt>
                <c:pt idx="34">
                  <c:v>107.76769782766252</c:v>
                </c:pt>
                <c:pt idx="35">
                  <c:v>106.4315588502144</c:v>
                </c:pt>
                <c:pt idx="36">
                  <c:v>103.74638254761793</c:v>
                </c:pt>
                <c:pt idx="37">
                  <c:v>101.44716086918987</c:v>
                </c:pt>
                <c:pt idx="38">
                  <c:v>100.33671339705444</c:v>
                </c:pt>
                <c:pt idx="39">
                  <c:v>97.581940721379937</c:v>
                </c:pt>
                <c:pt idx="40">
                  <c:v>96.054442396758958</c:v>
                </c:pt>
                <c:pt idx="41">
                  <c:v>96.793819281217424</c:v>
                </c:pt>
                <c:pt idx="42">
                  <c:v>96.188876072669586</c:v>
                </c:pt>
                <c:pt idx="43">
                  <c:v>97.360055165968276</c:v>
                </c:pt>
                <c:pt idx="44">
                  <c:v>96.838705314282549</c:v>
                </c:pt>
                <c:pt idx="45">
                  <c:v>96.035811469355409</c:v>
                </c:pt>
                <c:pt idx="46">
                  <c:v>93.333422352145476</c:v>
                </c:pt>
                <c:pt idx="47">
                  <c:v>93.899333832680014</c:v>
                </c:pt>
                <c:pt idx="48">
                  <c:v>92.613983279474013</c:v>
                </c:pt>
                <c:pt idx="49">
                  <c:v>88.661414786710708</c:v>
                </c:pt>
                <c:pt idx="50">
                  <c:v>88.926278132690896</c:v>
                </c:pt>
                <c:pt idx="51">
                  <c:v>86.915326460979998</c:v>
                </c:pt>
                <c:pt idx="52">
                  <c:v>88.479828784039</c:v>
                </c:pt>
                <c:pt idx="53">
                  <c:v>89.838905831221467</c:v>
                </c:pt>
                <c:pt idx="54">
                  <c:v>91.73232372917181</c:v>
                </c:pt>
                <c:pt idx="55">
                  <c:v>91.989801597544499</c:v>
                </c:pt>
                <c:pt idx="56">
                  <c:v>93.408066949649481</c:v>
                </c:pt>
                <c:pt idx="57">
                  <c:v>95.026685584807211</c:v>
                </c:pt>
                <c:pt idx="58">
                  <c:v>94.696076990643974</c:v>
                </c:pt>
                <c:pt idx="59">
                  <c:v>96.081366440354202</c:v>
                </c:pt>
                <c:pt idx="60">
                  <c:v>95.597000304694816</c:v>
                </c:pt>
                <c:pt idx="61">
                  <c:v>96.767226130582145</c:v>
                </c:pt>
                <c:pt idx="62">
                  <c:v>97.09067439882017</c:v>
                </c:pt>
                <c:pt idx="63">
                  <c:v>96.323121882351103</c:v>
                </c:pt>
                <c:pt idx="64">
                  <c:v>96.15139104529311</c:v>
                </c:pt>
                <c:pt idx="65">
                  <c:v>95.781539305411215</c:v>
                </c:pt>
                <c:pt idx="66">
                  <c:v>97.625622220976169</c:v>
                </c:pt>
                <c:pt idx="67">
                  <c:v>98.955093031536904</c:v>
                </c:pt>
                <c:pt idx="68">
                  <c:v>100.39280184234531</c:v>
                </c:pt>
                <c:pt idx="69">
                  <c:v>101.17814123828992</c:v>
                </c:pt>
                <c:pt idx="70">
                  <c:v>104.44755119605946</c:v>
                </c:pt>
                <c:pt idx="71">
                  <c:v>108.82085333783272</c:v>
                </c:pt>
                <c:pt idx="72">
                  <c:v>111.774270550808</c:v>
                </c:pt>
                <c:pt idx="73">
                  <c:v>115.6601238479444</c:v>
                </c:pt>
                <c:pt idx="74">
                  <c:v>117.05056811636942</c:v>
                </c:pt>
                <c:pt idx="75">
                  <c:v>118.23403575400317</c:v>
                </c:pt>
                <c:pt idx="76">
                  <c:v>117.41141885470176</c:v>
                </c:pt>
                <c:pt idx="77">
                  <c:v>117.75480514508598</c:v>
                </c:pt>
                <c:pt idx="78">
                  <c:v>118.75276949479729</c:v>
                </c:pt>
                <c:pt idx="79">
                  <c:v>119.54397394213851</c:v>
                </c:pt>
                <c:pt idx="80">
                  <c:v>119.20918706317619</c:v>
                </c:pt>
                <c:pt idx="81">
                  <c:v>117.63185396474691</c:v>
                </c:pt>
                <c:pt idx="82">
                  <c:v>118.08349378061081</c:v>
                </c:pt>
                <c:pt idx="83">
                  <c:v>120.61092018433595</c:v>
                </c:pt>
                <c:pt idx="84">
                  <c:v>117.77190700138479</c:v>
                </c:pt>
                <c:pt idx="85">
                  <c:v>116.88432362576162</c:v>
                </c:pt>
                <c:pt idx="86">
                  <c:v>116.43687772416891</c:v>
                </c:pt>
                <c:pt idx="87">
                  <c:v>116.94363432329291</c:v>
                </c:pt>
                <c:pt idx="88">
                  <c:v>117.5902242378111</c:v>
                </c:pt>
                <c:pt idx="89">
                  <c:v>118.21584801579611</c:v>
                </c:pt>
                <c:pt idx="90">
                  <c:v>119.22121501368787</c:v>
                </c:pt>
                <c:pt idx="91">
                  <c:v>118.60304492252834</c:v>
                </c:pt>
                <c:pt idx="92">
                  <c:v>118.50987637239059</c:v>
                </c:pt>
                <c:pt idx="93">
                  <c:v>118.92955578981483</c:v>
                </c:pt>
                <c:pt idx="94">
                  <c:v>119.63130496439815</c:v>
                </c:pt>
                <c:pt idx="95">
                  <c:v>120.38806930541898</c:v>
                </c:pt>
                <c:pt idx="96">
                  <c:v>121.32336280298044</c:v>
                </c:pt>
                <c:pt idx="97">
                  <c:v>122.93150098163925</c:v>
                </c:pt>
                <c:pt idx="98">
                  <c:v>122.6639746399016</c:v>
                </c:pt>
                <c:pt idx="99">
                  <c:v>122.29498686194589</c:v>
                </c:pt>
                <c:pt idx="100">
                  <c:v>121.75409380907024</c:v>
                </c:pt>
                <c:pt idx="101">
                  <c:v>121.19852690998863</c:v>
                </c:pt>
                <c:pt idx="102">
                  <c:v>120.68393993549375</c:v>
                </c:pt>
                <c:pt idx="103">
                  <c:v>121.32949187452158</c:v>
                </c:pt>
                <c:pt idx="104">
                  <c:v>122.32962143098688</c:v>
                </c:pt>
                <c:pt idx="105">
                  <c:v>122.9105162020428</c:v>
                </c:pt>
                <c:pt idx="106">
                  <c:v>123.36478310112355</c:v>
                </c:pt>
                <c:pt idx="107">
                  <c:v>123.21413016561796</c:v>
                </c:pt>
                <c:pt idx="108">
                  <c:v>123.63527226608988</c:v>
                </c:pt>
                <c:pt idx="109">
                  <c:v>124.79075105134945</c:v>
                </c:pt>
                <c:pt idx="110">
                  <c:v>127.1542627632422</c:v>
                </c:pt>
                <c:pt idx="111">
                  <c:v>129.50246843978323</c:v>
                </c:pt>
                <c:pt idx="112">
                  <c:v>128.78045881188078</c:v>
                </c:pt>
                <c:pt idx="113">
                  <c:v>128.09220212153443</c:v>
                </c:pt>
                <c:pt idx="114">
                  <c:v>128.33601238184394</c:v>
                </c:pt>
                <c:pt idx="115">
                  <c:v>129.42838361001418</c:v>
                </c:pt>
                <c:pt idx="116">
                  <c:v>130.6076591855078</c:v>
                </c:pt>
                <c:pt idx="117">
                  <c:v>131.5487648470293</c:v>
                </c:pt>
                <c:pt idx="118">
                  <c:v>132.53954724086614</c:v>
                </c:pt>
                <c:pt idx="119">
                  <c:v>133.95769841747639</c:v>
                </c:pt>
                <c:pt idx="120">
                  <c:v>135.87596128961201</c:v>
                </c:pt>
                <c:pt idx="121">
                  <c:v>136.25577924928663</c:v>
                </c:pt>
                <c:pt idx="122">
                  <c:v>136.91873034210766</c:v>
                </c:pt>
                <c:pt idx="123">
                  <c:v>135.89487385315923</c:v>
                </c:pt>
                <c:pt idx="124">
                  <c:v>135.05072935923758</c:v>
                </c:pt>
                <c:pt idx="125">
                  <c:v>136.35134858258067</c:v>
                </c:pt>
                <c:pt idx="126">
                  <c:v>139.76399064041937</c:v>
                </c:pt>
                <c:pt idx="127">
                  <c:v>141.90194458223067</c:v>
                </c:pt>
                <c:pt idx="128">
                  <c:v>146.82947177022686</c:v>
                </c:pt>
                <c:pt idx="129">
                  <c:v>148.2589079886248</c:v>
                </c:pt>
                <c:pt idx="130">
                  <c:v>150.86737268374367</c:v>
                </c:pt>
                <c:pt idx="131">
                  <c:v>154.58623006605904</c:v>
                </c:pt>
                <c:pt idx="132">
                  <c:v>157.02242653633249</c:v>
                </c:pt>
                <c:pt idx="133">
                  <c:v>156.20233319998289</c:v>
                </c:pt>
                <c:pt idx="134">
                  <c:v>155.30128186499059</c:v>
                </c:pt>
                <c:pt idx="135">
                  <c:v>153.11527854074484</c:v>
                </c:pt>
                <c:pt idx="136">
                  <c:v>151.71115099240967</c:v>
                </c:pt>
                <c:pt idx="137">
                  <c:v>150.08545602082535</c:v>
                </c:pt>
                <c:pt idx="138">
                  <c:v>154.47589865145395</c:v>
                </c:pt>
                <c:pt idx="139">
                  <c:v>155.57327150829968</c:v>
                </c:pt>
                <c:pt idx="140">
                  <c:v>155.31327374456484</c:v>
                </c:pt>
                <c:pt idx="141">
                  <c:v>152.61967528951067</c:v>
                </c:pt>
                <c:pt idx="142">
                  <c:v>151.64129442923087</c:v>
                </c:pt>
                <c:pt idx="143">
                  <c:v>152.14493603607698</c:v>
                </c:pt>
                <c:pt idx="144">
                  <c:v>151.18713747984236</c:v>
                </c:pt>
                <c:pt idx="145">
                  <c:v>151.40734989391331</c:v>
                </c:pt>
                <c:pt idx="146">
                  <c:v>151.94133978665235</c:v>
                </c:pt>
                <c:pt idx="147">
                  <c:v>154.77303395765881</c:v>
                </c:pt>
                <c:pt idx="148">
                  <c:v>155.14269264171236</c:v>
                </c:pt>
                <c:pt idx="149">
                  <c:v>155.95215496294179</c:v>
                </c:pt>
                <c:pt idx="150">
                  <c:v>157.88685815961799</c:v>
                </c:pt>
                <c:pt idx="151">
                  <c:v>159.40027198778989</c:v>
                </c:pt>
                <c:pt idx="152">
                  <c:v>158.93800008828447</c:v>
                </c:pt>
                <c:pt idx="153">
                  <c:v>158.24950220855646</c:v>
                </c:pt>
                <c:pt idx="154">
                  <c:v>156.35229806470608</c:v>
                </c:pt>
                <c:pt idx="155">
                  <c:v>157.14416371058834</c:v>
                </c:pt>
                <c:pt idx="156">
                  <c:v>157.55223774582362</c:v>
                </c:pt>
                <c:pt idx="157">
                  <c:v>157.48418121020299</c:v>
                </c:pt>
                <c:pt idx="158">
                  <c:v>158.22052408061165</c:v>
                </c:pt>
                <c:pt idx="159">
                  <c:v>161.5523116693364</c:v>
                </c:pt>
                <c:pt idx="160">
                  <c:v>162.21457236313501</c:v>
                </c:pt>
                <c:pt idx="161">
                  <c:v>163.40883970972425</c:v>
                </c:pt>
                <c:pt idx="162">
                  <c:v>163.78105842034836</c:v>
                </c:pt>
                <c:pt idx="163">
                  <c:v>164.4974326261916</c:v>
                </c:pt>
                <c:pt idx="164">
                  <c:v>165.7696099744054</c:v>
                </c:pt>
                <c:pt idx="165">
                  <c:v>168.61490994592299</c:v>
                </c:pt>
                <c:pt idx="166">
                  <c:v>169.23820047025765</c:v>
                </c:pt>
                <c:pt idx="167">
                  <c:v>169.62150859364169</c:v>
                </c:pt>
                <c:pt idx="168">
                  <c:v>170.93843161650295</c:v>
                </c:pt>
                <c:pt idx="169">
                  <c:v>172.74633455407661</c:v>
                </c:pt>
                <c:pt idx="170">
                  <c:v>174.46810652974216</c:v>
                </c:pt>
                <c:pt idx="171">
                  <c:v>171.73745584635819</c:v>
                </c:pt>
                <c:pt idx="172">
                  <c:v>168.58455197549702</c:v>
                </c:pt>
                <c:pt idx="173">
                  <c:v>163.59290556652337</c:v>
                </c:pt>
                <c:pt idx="174">
                  <c:v>163.51982135158786</c:v>
                </c:pt>
                <c:pt idx="175">
                  <c:v>161.37587368337333</c:v>
                </c:pt>
                <c:pt idx="176">
                  <c:v>158.87168259585533</c:v>
                </c:pt>
                <c:pt idx="177">
                  <c:v>157.19624975272043</c:v>
                </c:pt>
                <c:pt idx="178">
                  <c:v>157.47086384899626</c:v>
                </c:pt>
                <c:pt idx="179">
                  <c:v>155.86622457694796</c:v>
                </c:pt>
                <c:pt idx="180">
                  <c:v>153.42284532232139</c:v>
                </c:pt>
                <c:pt idx="181">
                  <c:v>150.8680393422768</c:v>
                </c:pt>
                <c:pt idx="182">
                  <c:v>149.58799596325224</c:v>
                </c:pt>
                <c:pt idx="183">
                  <c:v>152.67566980978876</c:v>
                </c:pt>
                <c:pt idx="184">
                  <c:v>151.46846668538382</c:v>
                </c:pt>
                <c:pt idx="185">
                  <c:v>151.25293257696109</c:v>
                </c:pt>
                <c:pt idx="186">
                  <c:v>152.82953800732861</c:v>
                </c:pt>
                <c:pt idx="187">
                  <c:v>155.47237063403074</c:v>
                </c:pt>
                <c:pt idx="188">
                  <c:v>156.26960533371692</c:v>
                </c:pt>
                <c:pt idx="189">
                  <c:v>156.79470473854431</c:v>
                </c:pt>
                <c:pt idx="190">
                  <c:v>158.71543918119937</c:v>
                </c:pt>
                <c:pt idx="191">
                  <c:v>157.60599154965968</c:v>
                </c:pt>
                <c:pt idx="192">
                  <c:v>158.66529836731283</c:v>
                </c:pt>
                <c:pt idx="193">
                  <c:v>157.01501459702206</c:v>
                </c:pt>
                <c:pt idx="194">
                  <c:v>158.26128307336216</c:v>
                </c:pt>
                <c:pt idx="195">
                  <c:v>158.8310790253492</c:v>
                </c:pt>
                <c:pt idx="196">
                  <c:v>161.30672039894208</c:v>
                </c:pt>
                <c:pt idx="197">
                  <c:v>166.18462103941815</c:v>
                </c:pt>
                <c:pt idx="198">
                  <c:v>168.88321805667999</c:v>
                </c:pt>
                <c:pt idx="199">
                  <c:v>168.56924542617401</c:v>
                </c:pt>
                <c:pt idx="200">
                  <c:v>167.83270777939572</c:v>
                </c:pt>
                <c:pt idx="201">
                  <c:v>165.94396337866766</c:v>
                </c:pt>
                <c:pt idx="202">
                  <c:v>163.43140674826722</c:v>
                </c:pt>
                <c:pt idx="203">
                  <c:v>162.26999619154697</c:v>
                </c:pt>
                <c:pt idx="204">
                  <c:v>160.90964520535084</c:v>
                </c:pt>
                <c:pt idx="205">
                  <c:v>159.96930814794297</c:v>
                </c:pt>
                <c:pt idx="206">
                  <c:v>160.08212002136864</c:v>
                </c:pt>
                <c:pt idx="207">
                  <c:v>160.20356826175276</c:v>
                </c:pt>
                <c:pt idx="208">
                  <c:v>162.05438655396404</c:v>
                </c:pt>
                <c:pt idx="209">
                  <c:v>160.29246602468024</c:v>
                </c:pt>
                <c:pt idx="210">
                  <c:v>160.40858428357416</c:v>
                </c:pt>
                <c:pt idx="211">
                  <c:v>156.5380941509658</c:v>
                </c:pt>
                <c:pt idx="212">
                  <c:v>153.69675133303122</c:v>
                </c:pt>
                <c:pt idx="213">
                  <c:v>153.12243899816718</c:v>
                </c:pt>
                <c:pt idx="214">
                  <c:v>157.14344086399197</c:v>
                </c:pt>
                <c:pt idx="215">
                  <c:v>161.17389522019562</c:v>
                </c:pt>
                <c:pt idx="216">
                  <c:v>163.15146588610759</c:v>
                </c:pt>
                <c:pt idx="217">
                  <c:v>160.46745466235919</c:v>
                </c:pt>
                <c:pt idx="218">
                  <c:v>156.54505325929756</c:v>
                </c:pt>
                <c:pt idx="219">
                  <c:v>156.69105735261365</c:v>
                </c:pt>
                <c:pt idx="220">
                  <c:v>156.16138496393751</c:v>
                </c:pt>
                <c:pt idx="221">
                  <c:v>156.28698943016565</c:v>
                </c:pt>
                <c:pt idx="222">
                  <c:v>156.4066913965911</c:v>
                </c:pt>
                <c:pt idx="223">
                  <c:v>156.5760324281251</c:v>
                </c:pt>
                <c:pt idx="224">
                  <c:v>155.9896655854688</c:v>
                </c:pt>
                <c:pt idx="225">
                  <c:v>155.92726512700784</c:v>
                </c:pt>
                <c:pt idx="226">
                  <c:v>155.49649635985435</c:v>
                </c:pt>
                <c:pt idx="227">
                  <c:v>155.23684556791989</c:v>
                </c:pt>
                <c:pt idx="228">
                  <c:v>155.53661501735593</c:v>
                </c:pt>
                <c:pt idx="229">
                  <c:v>157.20921069454579</c:v>
                </c:pt>
                <c:pt idx="230">
                  <c:v>158.36021511700019</c:v>
                </c:pt>
                <c:pt idx="231">
                  <c:v>158.37901507435009</c:v>
                </c:pt>
                <c:pt idx="232">
                  <c:v>159.56025730089254</c:v>
                </c:pt>
                <c:pt idx="233">
                  <c:v>159.83756579549092</c:v>
                </c:pt>
                <c:pt idx="234">
                  <c:v>159.61208713252</c:v>
                </c:pt>
                <c:pt idx="235">
                  <c:v>158.94469693288602</c:v>
                </c:pt>
                <c:pt idx="236">
                  <c:v>158.47458056808733</c:v>
                </c:pt>
                <c:pt idx="237">
                  <c:v>158.65004521244805</c:v>
                </c:pt>
                <c:pt idx="238">
                  <c:v>157.10202788184642</c:v>
                </c:pt>
                <c:pt idx="239">
                  <c:v>156.18963736501553</c:v>
                </c:pt>
                <c:pt idx="240">
                  <c:v>156.02375014575856</c:v>
                </c:pt>
                <c:pt idx="241">
                  <c:v>156.84488555516722</c:v>
                </c:pt>
                <c:pt idx="242">
                  <c:v>157.47988557034199</c:v>
                </c:pt>
                <c:pt idx="243">
                  <c:v>159.5355389536881</c:v>
                </c:pt>
                <c:pt idx="244">
                  <c:v>160.55634682952848</c:v>
                </c:pt>
                <c:pt idx="245">
                  <c:v>160.34311769124068</c:v>
                </c:pt>
                <c:pt idx="246">
                  <c:v>160.32776729518238</c:v>
                </c:pt>
                <c:pt idx="247">
                  <c:v>160.32697381235033</c:v>
                </c:pt>
                <c:pt idx="248">
                  <c:v>159.8484123967927</c:v>
                </c:pt>
                <c:pt idx="249">
                  <c:v>159.30215460823598</c:v>
                </c:pt>
                <c:pt idx="250">
                  <c:v>161.5052841345298</c:v>
                </c:pt>
                <c:pt idx="251">
                  <c:v>163.57290901899142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5-4832-B849-BB67A4A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552319"/>
        <c:axId val="1078555679"/>
      </c:lineChart>
      <c:catAx>
        <c:axId val="107855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555679"/>
        <c:crosses val="autoZero"/>
        <c:auto val="1"/>
        <c:lblAlgn val="ctr"/>
        <c:lblOffset val="100"/>
        <c:noMultiLvlLbl val="0"/>
      </c:catAx>
      <c:valAx>
        <c:axId val="107855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55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Exponential Smoothing (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α=0.</a:t>
            </a: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60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, </a:t>
            </a: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MAPE =</a:t>
            </a:r>
          </a:p>
          <a:p>
            <a:pPr>
              <a:defRPr/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1.90%)</a:t>
            </a:r>
            <a:endParaRPr lang="en-IN" sz="11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1'!$P$2:$P$253</c:f>
              <c:numCache>
                <c:formatCode>General</c:formatCode>
                <c:ptCount val="25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B-4252-9794-5AC837B7F53B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1'!$W$2:$W$253</c:f>
              <c:numCache>
                <c:formatCode>0.00</c:formatCode>
                <c:ptCount val="252"/>
                <c:pt idx="0">
                  <c:v>94.900497439999995</c:v>
                </c:pt>
                <c:pt idx="1">
                  <c:v>94.900497439999995</c:v>
                </c:pt>
                <c:pt idx="2">
                  <c:v>94.209297182</c:v>
                </c:pt>
                <c:pt idx="3">
                  <c:v>94.770117186799993</c:v>
                </c:pt>
                <c:pt idx="4">
                  <c:v>95.113848266719998</c:v>
                </c:pt>
                <c:pt idx="5">
                  <c:v>94.804641172687994</c:v>
                </c:pt>
                <c:pt idx="6">
                  <c:v>94.953355185075196</c:v>
                </c:pt>
                <c:pt idx="7">
                  <c:v>94.476140352030086</c:v>
                </c:pt>
                <c:pt idx="8">
                  <c:v>94.529457604812023</c:v>
                </c:pt>
                <c:pt idx="9">
                  <c:v>93.894983113924809</c:v>
                </c:pt>
                <c:pt idx="10">
                  <c:v>93.418591997569919</c:v>
                </c:pt>
                <c:pt idx="11">
                  <c:v>93.705638701027965</c:v>
                </c:pt>
                <c:pt idx="12">
                  <c:v>93.42385551641118</c:v>
                </c:pt>
                <c:pt idx="13">
                  <c:v>94.129541288564468</c:v>
                </c:pt>
                <c:pt idx="14">
                  <c:v>94.275617175425779</c:v>
                </c:pt>
                <c:pt idx="15">
                  <c:v>94.247644638170314</c:v>
                </c:pt>
                <c:pt idx="16">
                  <c:v>93.548258293268134</c:v>
                </c:pt>
                <c:pt idx="17">
                  <c:v>92.26950320930726</c:v>
                </c:pt>
                <c:pt idx="18">
                  <c:v>92.505300365722903</c:v>
                </c:pt>
                <c:pt idx="19">
                  <c:v>92.742121064289165</c:v>
                </c:pt>
                <c:pt idx="20">
                  <c:v>93.217246373715668</c:v>
                </c:pt>
                <c:pt idx="21">
                  <c:v>97.548496749486262</c:v>
                </c:pt>
                <c:pt idx="22">
                  <c:v>99.14539815979451</c:v>
                </c:pt>
                <c:pt idx="23">
                  <c:v>101.14825782391782</c:v>
                </c:pt>
                <c:pt idx="24">
                  <c:v>101.65540300956712</c:v>
                </c:pt>
                <c:pt idx="25">
                  <c:v>102.16905970382686</c:v>
                </c:pt>
                <c:pt idx="26">
                  <c:v>103.24602202153073</c:v>
                </c:pt>
                <c:pt idx="27">
                  <c:v>105.31571072861229</c:v>
                </c:pt>
                <c:pt idx="28">
                  <c:v>106.65028483144491</c:v>
                </c:pt>
                <c:pt idx="29">
                  <c:v>107.46011393257797</c:v>
                </c:pt>
                <c:pt idx="30">
                  <c:v>107.48014545303118</c:v>
                </c:pt>
                <c:pt idx="31">
                  <c:v>107.03815806121247</c:v>
                </c:pt>
                <c:pt idx="32">
                  <c:v>107.48536364448499</c:v>
                </c:pt>
                <c:pt idx="33">
                  <c:v>108.100746417794</c:v>
                </c:pt>
                <c:pt idx="34">
                  <c:v>107.83329784711761</c:v>
                </c:pt>
                <c:pt idx="35">
                  <c:v>106.01241919884704</c:v>
                </c:pt>
                <c:pt idx="36">
                  <c:v>102.68366791953882</c:v>
                </c:pt>
                <c:pt idx="37">
                  <c:v>100.25566779181553</c:v>
                </c:pt>
                <c:pt idx="38">
                  <c:v>99.489967008726211</c:v>
                </c:pt>
                <c:pt idx="39">
                  <c:v>96.324984607490478</c:v>
                </c:pt>
                <c:pt idx="40">
                  <c:v>95.04249384299618</c:v>
                </c:pt>
                <c:pt idx="41">
                  <c:v>96.635498821198468</c:v>
                </c:pt>
                <c:pt idx="42">
                  <c:v>95.923900152479391</c:v>
                </c:pt>
                <c:pt idx="43">
                  <c:v>97.644457828991762</c:v>
                </c:pt>
                <c:pt idx="44">
                  <c:v>96.778683095596705</c:v>
                </c:pt>
                <c:pt idx="45">
                  <c:v>95.74417130023869</c:v>
                </c:pt>
                <c:pt idx="46">
                  <c:v>92.315969912095483</c:v>
                </c:pt>
                <c:pt idx="47">
                  <c:v>93.680990016838194</c:v>
                </c:pt>
                <c:pt idx="48">
                  <c:v>92.098195568735278</c:v>
                </c:pt>
                <c:pt idx="49">
                  <c:v>87.137576871494105</c:v>
                </c:pt>
                <c:pt idx="50">
                  <c:v>88.405030748597639</c:v>
                </c:pt>
                <c:pt idx="51">
                  <c:v>86.036510283439057</c:v>
                </c:pt>
                <c:pt idx="52">
                  <c:v>88.649803087375631</c:v>
                </c:pt>
                <c:pt idx="53">
                  <c:v>90.359921234950249</c:v>
                </c:pt>
                <c:pt idx="54">
                  <c:v>92.571869189980106</c:v>
                </c:pt>
                <c:pt idx="55">
                  <c:v>92.41144573799204</c:v>
                </c:pt>
                <c:pt idx="56">
                  <c:v>94.049479723196811</c:v>
                </c:pt>
                <c:pt idx="57">
                  <c:v>95.822790239278731</c:v>
                </c:pt>
                <c:pt idx="58">
                  <c:v>94.904315987711499</c:v>
                </c:pt>
                <c:pt idx="59">
                  <c:v>96.6264251890846</c:v>
                </c:pt>
                <c:pt idx="60">
                  <c:v>95.653568425633836</c:v>
                </c:pt>
                <c:pt idx="61">
                  <c:v>97.17992865425353</c:v>
                </c:pt>
                <c:pt idx="62">
                  <c:v>97.3635714977014</c:v>
                </c:pt>
                <c:pt idx="63">
                  <c:v>96.176429883080559</c:v>
                </c:pt>
                <c:pt idx="64">
                  <c:v>96.035470633232222</c:v>
                </c:pt>
                <c:pt idx="65">
                  <c:v>95.611887227292897</c:v>
                </c:pt>
                <c:pt idx="66">
                  <c:v>98.172455694917147</c:v>
                </c:pt>
                <c:pt idx="67">
                  <c:v>99.616983357966859</c:v>
                </c:pt>
                <c:pt idx="68">
                  <c:v>101.13679424318674</c:v>
                </c:pt>
                <c:pt idx="69">
                  <c:v>101.73751799727469</c:v>
                </c:pt>
                <c:pt idx="70">
                  <c:v>105.76110521890988</c:v>
                </c:pt>
                <c:pt idx="71">
                  <c:v>110.80404232756395</c:v>
                </c:pt>
                <c:pt idx="72">
                  <c:v>113.55201855102558</c:v>
                </c:pt>
                <c:pt idx="73">
                  <c:v>117.66650748041025</c:v>
                </c:pt>
                <c:pt idx="74">
                  <c:v>118.31660299216409</c:v>
                </c:pt>
                <c:pt idx="75">
                  <c:v>119.13493891686564</c:v>
                </c:pt>
                <c:pt idx="76">
                  <c:v>117.49757448674625</c:v>
                </c:pt>
                <c:pt idx="77">
                  <c:v>117.9037294946985</c:v>
                </c:pt>
                <c:pt idx="78">
                  <c:v>119.14499401787941</c:v>
                </c:pt>
                <c:pt idx="79">
                  <c:v>119.96459856715177</c:v>
                </c:pt>
                <c:pt idx="80">
                  <c:v>119.26584128686071</c:v>
                </c:pt>
                <c:pt idx="81">
                  <c:v>117.12873795474428</c:v>
                </c:pt>
                <c:pt idx="82">
                  <c:v>118.03279398189771</c:v>
                </c:pt>
                <c:pt idx="83">
                  <c:v>121.43311573275909</c:v>
                </c:pt>
                <c:pt idx="84">
                  <c:v>117.15444749310363</c:v>
                </c:pt>
                <c:pt idx="85">
                  <c:v>116.34147869724146</c:v>
                </c:pt>
                <c:pt idx="86">
                  <c:v>116.07059111889657</c:v>
                </c:pt>
                <c:pt idx="87">
                  <c:v>116.96603854755863</c:v>
                </c:pt>
                <c:pt idx="88">
                  <c:v>117.81471589902345</c:v>
                </c:pt>
                <c:pt idx="89">
                  <c:v>118.51418593960938</c:v>
                </c:pt>
                <c:pt idx="90">
                  <c:v>119.67567251584376</c:v>
                </c:pt>
                <c:pt idx="91">
                  <c:v>118.57877122633751</c:v>
                </c:pt>
                <c:pt idx="92">
                  <c:v>118.46911071053501</c:v>
                </c:pt>
                <c:pt idx="93">
                  <c:v>119.05314266421401</c:v>
                </c:pt>
                <c:pt idx="94">
                  <c:v>119.91465610568559</c:v>
                </c:pt>
                <c:pt idx="95">
                  <c:v>120.75366454227424</c:v>
                </c:pt>
                <c:pt idx="96">
                  <c:v>121.78136539690969</c:v>
                </c:pt>
                <c:pt idx="97">
                  <c:v>123.65074807876388</c:v>
                </c:pt>
                <c:pt idx="98">
                  <c:v>122.86249803150555</c:v>
                </c:pt>
                <c:pt idx="99">
                  <c:v>122.25140029260223</c:v>
                </c:pt>
                <c:pt idx="100">
                  <c:v>121.5563614970409</c:v>
                </c:pt>
                <c:pt idx="101">
                  <c:v>120.93424501881636</c:v>
                </c:pt>
                <c:pt idx="102">
                  <c:v>120.40669818752654</c:v>
                </c:pt>
                <c:pt idx="103">
                  <c:v>121.43377915501061</c:v>
                </c:pt>
                <c:pt idx="104">
                  <c:v>122.70471286200424</c:v>
                </c:pt>
                <c:pt idx="105">
                  <c:v>123.2541843648017</c:v>
                </c:pt>
                <c:pt idx="106">
                  <c:v>123.65367266592068</c:v>
                </c:pt>
                <c:pt idx="107">
                  <c:v>123.27946834636828</c:v>
                </c:pt>
                <c:pt idx="108">
                  <c:v>123.80178823854732</c:v>
                </c:pt>
                <c:pt idx="109">
                  <c:v>125.24251703541893</c:v>
                </c:pt>
                <c:pt idx="110">
                  <c:v>128.12280639416758</c:v>
                </c:pt>
                <c:pt idx="111">
                  <c:v>130.67262111766703</c:v>
                </c:pt>
                <c:pt idx="112">
                  <c:v>129.00785000706682</c:v>
                </c:pt>
                <c:pt idx="113">
                  <c:v>127.95373970282674</c:v>
                </c:pt>
                <c:pt idx="114">
                  <c:v>128.3618975011307</c:v>
                </c:pt>
                <c:pt idx="115">
                  <c:v>129.80286140045229</c:v>
                </c:pt>
                <c:pt idx="116">
                  <c:v>131.15054216018092</c:v>
                </c:pt>
                <c:pt idx="117">
                  <c:v>132.07961992407238</c:v>
                </c:pt>
                <c:pt idx="118">
                  <c:v>133.08215006962894</c:v>
                </c:pt>
                <c:pt idx="119">
                  <c:v>134.64745660785158</c:v>
                </c:pt>
                <c:pt idx="120">
                  <c:v>136.79128552314063</c:v>
                </c:pt>
                <c:pt idx="121">
                  <c:v>136.74851492925626</c:v>
                </c:pt>
                <c:pt idx="122">
                  <c:v>137.3368083117025</c:v>
                </c:pt>
                <c:pt idx="123">
                  <c:v>135.72081954468098</c:v>
                </c:pt>
                <c:pt idx="124">
                  <c:v>134.6997261378724</c:v>
                </c:pt>
                <c:pt idx="125">
                  <c:v>136.64448703514898</c:v>
                </c:pt>
                <c:pt idx="126">
                  <c:v>141.01879337405961</c:v>
                </c:pt>
                <c:pt idx="127">
                  <c:v>143.11651698962385</c:v>
                </c:pt>
                <c:pt idx="128">
                  <c:v>148.95780979584953</c:v>
                </c:pt>
                <c:pt idx="129">
                  <c:v>149.58672193833982</c:v>
                </c:pt>
                <c:pt idx="130">
                  <c:v>152.26798649533595</c:v>
                </c:pt>
                <c:pt idx="131">
                  <c:v>156.38609471813439</c:v>
                </c:pt>
                <c:pt idx="132">
                  <c:v>158.55443788725375</c:v>
                </c:pt>
                <c:pt idx="133">
                  <c:v>156.5417732949015</c:v>
                </c:pt>
                <c:pt idx="134">
                  <c:v>155.1367074579606</c:v>
                </c:pt>
                <c:pt idx="135">
                  <c:v>152.32078100318424</c:v>
                </c:pt>
                <c:pt idx="136">
                  <c:v>150.92530946127368</c:v>
                </c:pt>
                <c:pt idx="137">
                  <c:v>149.22922108450948</c:v>
                </c:pt>
                <c:pt idx="138">
                  <c:v>155.59688555380382</c:v>
                </c:pt>
                <c:pt idx="139">
                  <c:v>156.38745722152152</c:v>
                </c:pt>
                <c:pt idx="140">
                  <c:v>155.55228210860861</c:v>
                </c:pt>
                <c:pt idx="141">
                  <c:v>151.81741248344343</c:v>
                </c:pt>
                <c:pt idx="142">
                  <c:v>150.99426235337737</c:v>
                </c:pt>
                <c:pt idx="143">
                  <c:v>152.05400374135095</c:v>
                </c:pt>
                <c:pt idx="144">
                  <c:v>150.83149837654037</c:v>
                </c:pt>
                <c:pt idx="145">
                  <c:v>151.33849839061617</c:v>
                </c:pt>
                <c:pt idx="146">
                  <c:v>152.09179581624647</c:v>
                </c:pt>
                <c:pt idx="147">
                  <c:v>155.7771144264986</c:v>
                </c:pt>
                <c:pt idx="148">
                  <c:v>155.66754439059946</c:v>
                </c:pt>
                <c:pt idx="149">
                  <c:v>156.43191643623979</c:v>
                </c:pt>
                <c:pt idx="150">
                  <c:v>158.72366381449592</c:v>
                </c:pt>
                <c:pt idx="151">
                  <c:v>160.23946552579838</c:v>
                </c:pt>
                <c:pt idx="152">
                  <c:v>159.11958687031938</c:v>
                </c:pt>
                <c:pt idx="153">
                  <c:v>158.09263762812773</c:v>
                </c:pt>
                <c:pt idx="154">
                  <c:v>155.65715085125109</c:v>
                </c:pt>
                <c:pt idx="155">
                  <c:v>157.13006004050044</c:v>
                </c:pt>
                <c:pt idx="156">
                  <c:v>157.6826209562002</c:v>
                </c:pt>
                <c:pt idx="157">
                  <c:v>157.51364898248008</c:v>
                </c:pt>
                <c:pt idx="158">
                  <c:v>158.47775881299205</c:v>
                </c:pt>
                <c:pt idx="159">
                  <c:v>162.7658014251968</c:v>
                </c:pt>
                <c:pt idx="160">
                  <c:v>162.92072183007872</c:v>
                </c:pt>
                <c:pt idx="161">
                  <c:v>164.08938861203148</c:v>
                </c:pt>
                <c:pt idx="162">
                  <c:v>164.1773508848126</c:v>
                </c:pt>
                <c:pt idx="163">
                  <c:v>164.89474101392506</c:v>
                </c:pt>
                <c:pt idx="164">
                  <c:v>166.35259244557002</c:v>
                </c:pt>
                <c:pt idx="165">
                  <c:v>169.796536258228</c:v>
                </c:pt>
                <c:pt idx="166">
                  <c:v>169.91861450329122</c:v>
                </c:pt>
                <c:pt idx="167">
                  <c:v>170.02144358131648</c:v>
                </c:pt>
                <c:pt idx="168">
                  <c:v>171.53737995252658</c:v>
                </c:pt>
                <c:pt idx="169">
                  <c:v>173.58854820101061</c:v>
                </c:pt>
                <c:pt idx="170">
                  <c:v>175.37891598040426</c:v>
                </c:pt>
                <c:pt idx="171">
                  <c:v>171.19156273216171</c:v>
                </c:pt>
                <c:pt idx="172">
                  <c:v>167.31522677286469</c:v>
                </c:pt>
                <c:pt idx="173">
                  <c:v>161.42129334914588</c:v>
                </c:pt>
                <c:pt idx="174">
                  <c:v>162.62681505965836</c:v>
                </c:pt>
                <c:pt idx="175">
                  <c:v>160.30402194386335</c:v>
                </c:pt>
                <c:pt idx="176">
                  <c:v>157.60821153754534</c:v>
                </c:pt>
                <c:pt idx="177">
                  <c:v>156.13238371501814</c:v>
                </c:pt>
                <c:pt idx="178">
                  <c:v>157.13685546600726</c:v>
                </c:pt>
                <c:pt idx="179">
                  <c:v>155.1977414664029</c:v>
                </c:pt>
                <c:pt idx="180">
                  <c:v>152.34099232656115</c:v>
                </c:pt>
                <c:pt idx="181">
                  <c:v>149.58369615062446</c:v>
                </c:pt>
                <c:pt idx="182">
                  <c:v>148.64757756024977</c:v>
                </c:pt>
                <c:pt idx="183">
                  <c:v>153.32872706409989</c:v>
                </c:pt>
                <c:pt idx="184">
                  <c:v>151.32728854563996</c:v>
                </c:pt>
                <c:pt idx="185">
                  <c:v>151.12461661825597</c:v>
                </c:pt>
                <c:pt idx="186">
                  <c:v>153.30374676730241</c:v>
                </c:pt>
                <c:pt idx="187">
                  <c:v>156.54299834692097</c:v>
                </c:pt>
                <c:pt idx="188">
                  <c:v>156.96360131876838</c:v>
                </c:pt>
                <c:pt idx="189">
                  <c:v>157.24733626750734</c:v>
                </c:pt>
                <c:pt idx="190">
                  <c:v>159.53673660700292</c:v>
                </c:pt>
                <c:pt idx="191">
                  <c:v>157.56469464280116</c:v>
                </c:pt>
                <c:pt idx="192">
                  <c:v>159.00188187712047</c:v>
                </c:pt>
                <c:pt idx="193">
                  <c:v>156.59955341084819</c:v>
                </c:pt>
                <c:pt idx="194">
                  <c:v>158.51052142433929</c:v>
                </c:pt>
                <c:pt idx="195">
                  <c:v>159.12070634973571</c:v>
                </c:pt>
                <c:pt idx="196">
                  <c:v>162.2477851198943</c:v>
                </c:pt>
                <c:pt idx="197">
                  <c:v>168.18701380795773</c:v>
                </c:pt>
                <c:pt idx="198">
                  <c:v>170.58370750318309</c:v>
                </c:pt>
                <c:pt idx="199">
                  <c:v>169.14478366127327</c:v>
                </c:pt>
                <c:pt idx="200">
                  <c:v>167.81741052450931</c:v>
                </c:pt>
                <c:pt idx="201">
                  <c:v>165.30826300980374</c:v>
                </c:pt>
                <c:pt idx="202">
                  <c:v>162.33960772392152</c:v>
                </c:pt>
                <c:pt idx="203">
                  <c:v>161.44613972956859</c:v>
                </c:pt>
                <c:pt idx="204">
                  <c:v>160.12665229182744</c:v>
                </c:pt>
                <c:pt idx="205">
                  <c:v>159.34266529673096</c:v>
                </c:pt>
                <c:pt idx="206">
                  <c:v>159.86906683869239</c:v>
                </c:pt>
                <c:pt idx="207">
                  <c:v>160.15882973547696</c:v>
                </c:pt>
                <c:pt idx="208">
                  <c:v>162.65343057419079</c:v>
                </c:pt>
                <c:pt idx="209">
                  <c:v>159.94477678967633</c:v>
                </c:pt>
                <c:pt idx="210">
                  <c:v>160.30821467587054</c:v>
                </c:pt>
                <c:pt idx="211">
                  <c:v>155.20778293034823</c:v>
                </c:pt>
                <c:pt idx="212">
                  <c:v>152.2175125721393</c:v>
                </c:pt>
                <c:pt idx="213">
                  <c:v>152.33930604885572</c:v>
                </c:pt>
                <c:pt idx="214">
                  <c:v>158.1705216395423</c:v>
                </c:pt>
                <c:pt idx="215">
                  <c:v>162.92821231581692</c:v>
                </c:pt>
                <c:pt idx="216">
                  <c:v>164.51238294632677</c:v>
                </c:pt>
                <c:pt idx="217">
                  <c:v>160.1171510785307</c:v>
                </c:pt>
                <c:pt idx="218">
                  <c:v>155.09746469141228</c:v>
                </c:pt>
                <c:pt idx="219">
                  <c:v>156.16068995656491</c:v>
                </c:pt>
                <c:pt idx="220">
                  <c:v>155.77268054262595</c:v>
                </c:pt>
                <c:pt idx="221">
                  <c:v>156.17337581705038</c:v>
                </c:pt>
                <c:pt idx="222">
                  <c:v>156.40114660682016</c:v>
                </c:pt>
                <c:pt idx="223">
                  <c:v>156.63026152272806</c:v>
                </c:pt>
                <c:pt idx="224">
                  <c:v>155.81590160909121</c:v>
                </c:pt>
                <c:pt idx="225">
                  <c:v>155.8369593836365</c:v>
                </c:pt>
                <c:pt idx="226">
                  <c:v>155.31678447345462</c:v>
                </c:pt>
                <c:pt idx="227">
                  <c:v>155.07841054938186</c:v>
                </c:pt>
                <c:pt idx="228">
                  <c:v>155.57316415975274</c:v>
                </c:pt>
                <c:pt idx="229">
                  <c:v>157.7813622439011</c:v>
                </c:pt>
                <c:pt idx="230">
                  <c:v>158.97274387756045</c:v>
                </c:pt>
                <c:pt idx="231">
                  <c:v>158.63029323102415</c:v>
                </c:pt>
                <c:pt idx="232">
                  <c:v>160.05451597240966</c:v>
                </c:pt>
                <c:pt idx="233">
                  <c:v>160.12770542896388</c:v>
                </c:pt>
                <c:pt idx="234">
                  <c:v>159.65298343158554</c:v>
                </c:pt>
                <c:pt idx="235">
                  <c:v>158.7385920526342</c:v>
                </c:pt>
                <c:pt idx="236">
                  <c:v>158.23543316105366</c:v>
                </c:pt>
                <c:pt idx="237">
                  <c:v>158.61287446442145</c:v>
                </c:pt>
                <c:pt idx="238">
                  <c:v>156.57115380576857</c:v>
                </c:pt>
                <c:pt idx="239">
                  <c:v>155.67315756230744</c:v>
                </c:pt>
                <c:pt idx="240">
                  <c:v>155.76186248492297</c:v>
                </c:pt>
                <c:pt idx="241">
                  <c:v>157.01384229396922</c:v>
                </c:pt>
                <c:pt idx="242">
                  <c:v>157.7591349375877</c:v>
                </c:pt>
                <c:pt idx="243">
                  <c:v>160.3324564950351</c:v>
                </c:pt>
                <c:pt idx="244">
                  <c:v>161.21538313801403</c:v>
                </c:pt>
                <c:pt idx="245">
                  <c:v>160.53565583520563</c:v>
                </c:pt>
                <c:pt idx="246">
                  <c:v>160.39966575408226</c:v>
                </c:pt>
                <c:pt idx="247">
                  <c:v>160.3554687016329</c:v>
                </c:pt>
                <c:pt idx="248">
                  <c:v>159.70028988065317</c:v>
                </c:pt>
                <c:pt idx="249">
                  <c:v>159.06081967226126</c:v>
                </c:pt>
                <c:pt idx="250">
                  <c:v>162.1431266689045</c:v>
                </c:pt>
                <c:pt idx="251">
                  <c:v>164.5172543275618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B-4252-9794-5AC837B7F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36271"/>
        <c:axId val="24336751"/>
      </c:lineChart>
      <c:catAx>
        <c:axId val="243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6751"/>
        <c:crosses val="autoZero"/>
        <c:auto val="1"/>
        <c:lblAlgn val="ctr"/>
        <c:lblOffset val="100"/>
        <c:noMultiLvlLbl val="0"/>
      </c:catAx>
      <c:valAx>
        <c:axId val="2433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Exponential Smoothing (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α=0.</a:t>
            </a: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5, </a:t>
            </a: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MAPE =</a:t>
            </a:r>
          </a:p>
          <a:p>
            <a:pPr>
              <a:defRPr/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1.82%)</a:t>
            </a:r>
            <a:endParaRPr lang="en-IN" sz="11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1'!$P$2:$P$253</c:f>
              <c:numCache>
                <c:formatCode>General</c:formatCode>
                <c:ptCount val="252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D-4D9A-9E2A-163D00A9C4C6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1'!$Z$2:$Z$253</c:f>
              <c:numCache>
                <c:formatCode>0.00</c:formatCode>
                <c:ptCount val="252"/>
                <c:pt idx="0">
                  <c:v>94.900497439999995</c:v>
                </c:pt>
                <c:pt idx="1">
                  <c:v>94.900497439999995</c:v>
                </c:pt>
                <c:pt idx="2">
                  <c:v>94.036497117499991</c:v>
                </c:pt>
                <c:pt idx="3">
                  <c:v>94.867122171874996</c:v>
                </c:pt>
                <c:pt idx="4">
                  <c:v>95.22403228296875</c:v>
                </c:pt>
                <c:pt idx="5">
                  <c:v>94.754885403242184</c:v>
                </c:pt>
                <c:pt idx="6">
                  <c:v>94.978094745810552</c:v>
                </c:pt>
                <c:pt idx="7">
                  <c:v>94.363021533952633</c:v>
                </c:pt>
                <c:pt idx="8">
                  <c:v>94.514507213488159</c:v>
                </c:pt>
                <c:pt idx="9">
                  <c:v>93.732626893372043</c:v>
                </c:pt>
                <c:pt idx="10">
                  <c:v>93.258905163343002</c:v>
                </c:pt>
                <c:pt idx="11">
                  <c:v>93.737478668335754</c:v>
                </c:pt>
                <c:pt idx="12">
                  <c:v>93.361369712083942</c:v>
                </c:pt>
                <c:pt idx="13">
                  <c:v>94.290341280520991</c:v>
                </c:pt>
                <c:pt idx="14">
                  <c:v>94.352336145130238</c:v>
                </c:pt>
                <c:pt idx="15">
                  <c:v>94.259831246282573</c:v>
                </c:pt>
                <c:pt idx="16">
                  <c:v>93.376458359070654</c:v>
                </c:pt>
                <c:pt idx="17">
                  <c:v>91.906864454767657</c:v>
                </c:pt>
                <c:pt idx="18">
                  <c:v>92.473589966191923</c:v>
                </c:pt>
                <c:pt idx="19">
                  <c:v>92.793398639047979</c:v>
                </c:pt>
                <c:pt idx="20">
                  <c:v>93.348847094761993</c:v>
                </c:pt>
                <c:pt idx="21">
                  <c:v>98.664209523690502</c:v>
                </c:pt>
                <c:pt idx="22">
                  <c:v>99.823551705922625</c:v>
                </c:pt>
                <c:pt idx="23">
                  <c:v>101.81851112648066</c:v>
                </c:pt>
                <c:pt idx="24">
                  <c:v>101.94975263162016</c:v>
                </c:pt>
                <c:pt idx="25">
                  <c:v>102.37106128290503</c:v>
                </c:pt>
                <c:pt idx="26">
                  <c:v>103.56576299572626</c:v>
                </c:pt>
                <c:pt idx="27">
                  <c:v>105.91306814893156</c:v>
                </c:pt>
                <c:pt idx="28">
                  <c:v>107.13326771223288</c:v>
                </c:pt>
                <c:pt idx="29">
                  <c:v>107.78331692805821</c:v>
                </c:pt>
                <c:pt idx="30">
                  <c:v>107.56595408201454</c:v>
                </c:pt>
                <c:pt idx="31">
                  <c:v>106.94911337050362</c:v>
                </c:pt>
                <c:pt idx="32">
                  <c:v>107.57490386762592</c:v>
                </c:pt>
                <c:pt idx="33">
                  <c:v>108.27697716690648</c:v>
                </c:pt>
                <c:pt idx="34">
                  <c:v>107.81049339172662</c:v>
                </c:pt>
                <c:pt idx="35">
                  <c:v>105.55149842293164</c:v>
                </c:pt>
                <c:pt idx="36">
                  <c:v>101.7362499057329</c:v>
                </c:pt>
                <c:pt idx="37">
                  <c:v>99.411813256433234</c:v>
                </c:pt>
                <c:pt idx="38">
                  <c:v>99.087578179108306</c:v>
                </c:pt>
                <c:pt idx="39">
                  <c:v>95.433141799777076</c:v>
                </c:pt>
                <c:pt idx="40">
                  <c:v>94.498910449944276</c:v>
                </c:pt>
                <c:pt idx="41">
                  <c:v>96.897854217486071</c:v>
                </c:pt>
                <c:pt idx="42">
                  <c:v>95.811589334371519</c:v>
                </c:pt>
                <c:pt idx="43">
                  <c:v>98.046519543592893</c:v>
                </c:pt>
                <c:pt idx="44">
                  <c:v>96.662754840898231</c:v>
                </c:pt>
                <c:pt idx="45">
                  <c:v>95.456561287724554</c:v>
                </c:pt>
                <c:pt idx="46">
                  <c:v>91.387017061931147</c:v>
                </c:pt>
                <c:pt idx="47">
                  <c:v>93.790006830482795</c:v>
                </c:pt>
                <c:pt idx="48">
                  <c:v>91.729751160120699</c:v>
                </c:pt>
                <c:pt idx="49">
                  <c:v>85.805311095030177</c:v>
                </c:pt>
                <c:pt idx="50">
                  <c:v>88.388827773757541</c:v>
                </c:pt>
                <c:pt idx="51">
                  <c:v>85.440329423439394</c:v>
                </c:pt>
                <c:pt idx="52">
                  <c:v>89.154081073359848</c:v>
                </c:pt>
                <c:pt idx="53">
                  <c:v>90.913520268339965</c:v>
                </c:pt>
                <c:pt idx="54">
                  <c:v>93.263255937085006</c:v>
                </c:pt>
                <c:pt idx="55">
                  <c:v>92.544186561771255</c:v>
                </c:pt>
                <c:pt idx="56">
                  <c:v>94.492173425442815</c:v>
                </c:pt>
                <c:pt idx="57">
                  <c:v>96.37679129386072</c:v>
                </c:pt>
                <c:pt idx="58">
                  <c:v>94.813197688465181</c:v>
                </c:pt>
                <c:pt idx="59">
                  <c:v>97.034172914616306</c:v>
                </c:pt>
                <c:pt idx="60">
                  <c:v>95.512291166154085</c:v>
                </c:pt>
                <c:pt idx="61">
                  <c:v>97.526199396538516</c:v>
                </c:pt>
                <c:pt idx="62">
                  <c:v>97.496049894134629</c:v>
                </c:pt>
                <c:pt idx="63">
                  <c:v>95.912764078533655</c:v>
                </c:pt>
                <c:pt idx="64">
                  <c:v>95.934314369633412</c:v>
                </c:pt>
                <c:pt idx="65">
                  <c:v>95.480702309908352</c:v>
                </c:pt>
                <c:pt idx="66">
                  <c:v>98.779801582477091</c:v>
                </c:pt>
                <c:pt idx="67">
                  <c:v>100.12995174561928</c:v>
                </c:pt>
                <c:pt idx="68">
                  <c:v>101.64498906140481</c:v>
                </c:pt>
                <c:pt idx="69">
                  <c:v>102.01474764035122</c:v>
                </c:pt>
                <c:pt idx="70">
                  <c:v>106.83630943508781</c:v>
                </c:pt>
                <c:pt idx="71">
                  <c:v>112.33357765877194</c:v>
                </c:pt>
                <c:pt idx="72">
                  <c:v>114.62139643969299</c:v>
                </c:pt>
                <c:pt idx="73">
                  <c:v>118.96247418492325</c:v>
                </c:pt>
                <c:pt idx="74">
                  <c:v>118.80311854623082</c:v>
                </c:pt>
                <c:pt idx="75">
                  <c:v>119.46115178655771</c:v>
                </c:pt>
                <c:pt idx="76">
                  <c:v>117.16978659663943</c:v>
                </c:pt>
                <c:pt idx="77">
                  <c:v>117.92332127415985</c:v>
                </c:pt>
                <c:pt idx="78">
                  <c:v>119.46020809353996</c:v>
                </c:pt>
                <c:pt idx="79">
                  <c:v>120.24830322338499</c:v>
                </c:pt>
                <c:pt idx="80">
                  <c:v>119.16207813084624</c:v>
                </c:pt>
                <c:pt idx="81">
                  <c:v>116.56852133271155</c:v>
                </c:pt>
                <c:pt idx="82">
                  <c:v>118.11875383317789</c:v>
                </c:pt>
                <c:pt idx="83">
                  <c:v>122.30468613329448</c:v>
                </c:pt>
                <c:pt idx="84">
                  <c:v>116.30267303332361</c:v>
                </c:pt>
                <c:pt idx="85">
                  <c:v>115.9252928833309</c:v>
                </c:pt>
                <c:pt idx="86">
                  <c:v>115.89882277083272</c:v>
                </c:pt>
                <c:pt idx="87">
                  <c:v>117.14695831770818</c:v>
                </c:pt>
                <c:pt idx="88">
                  <c:v>118.07211517942704</c:v>
                </c:pt>
                <c:pt idx="89">
                  <c:v>118.75340326985676</c:v>
                </c:pt>
                <c:pt idx="90">
                  <c:v>120.02584849246421</c:v>
                </c:pt>
                <c:pt idx="91">
                  <c:v>118.39208989811605</c:v>
                </c:pt>
                <c:pt idx="92">
                  <c:v>118.39502524952901</c:v>
                </c:pt>
                <c:pt idx="93">
                  <c:v>119.18062928738225</c:v>
                </c:pt>
                <c:pt idx="94">
                  <c:v>120.16190612184556</c:v>
                </c:pt>
                <c:pt idx="95">
                  <c:v>121.02522915546139</c:v>
                </c:pt>
                <c:pt idx="96">
                  <c:v>122.10618176386534</c:v>
                </c:pt>
                <c:pt idx="97">
                  <c:v>124.19929784096634</c:v>
                </c:pt>
                <c:pt idx="98">
                  <c:v>122.80257296024158</c:v>
                </c:pt>
                <c:pt idx="99">
                  <c:v>122.0836445900604</c:v>
                </c:pt>
                <c:pt idx="100">
                  <c:v>121.34066287251511</c:v>
                </c:pt>
                <c:pt idx="101">
                  <c:v>120.72479124312878</c:v>
                </c:pt>
                <c:pt idx="102">
                  <c:v>120.22244803578219</c:v>
                </c:pt>
                <c:pt idx="103">
                  <c:v>121.64448685894554</c:v>
                </c:pt>
                <c:pt idx="104">
                  <c:v>123.07512321473638</c:v>
                </c:pt>
                <c:pt idx="105">
                  <c:v>123.4841548286841</c:v>
                </c:pt>
                <c:pt idx="106">
                  <c:v>123.81103735717102</c:v>
                </c:pt>
                <c:pt idx="107">
                  <c:v>123.22525843929276</c:v>
                </c:pt>
                <c:pt idx="108">
                  <c:v>123.91881573482318</c:v>
                </c:pt>
                <c:pt idx="109">
                  <c:v>125.63195610870579</c:v>
                </c:pt>
                <c:pt idx="110">
                  <c:v>128.94023850217644</c:v>
                </c:pt>
                <c:pt idx="111">
                  <c:v>131.51443282554413</c:v>
                </c:pt>
                <c:pt idx="112">
                  <c:v>128.80211015638605</c:v>
                </c:pt>
                <c:pt idx="113">
                  <c:v>127.63877716409651</c:v>
                </c:pt>
                <c:pt idx="114">
                  <c:v>128.38519631602412</c:v>
                </c:pt>
                <c:pt idx="115">
                  <c:v>130.16892707900604</c:v>
                </c:pt>
                <c:pt idx="116">
                  <c:v>131.5789787697515</c:v>
                </c:pt>
                <c:pt idx="117">
                  <c:v>132.41899851743787</c:v>
                </c:pt>
                <c:pt idx="118">
                  <c:v>133.41762725435947</c:v>
                </c:pt>
                <c:pt idx="119">
                  <c:v>135.12265253858988</c:v>
                </c:pt>
                <c:pt idx="120">
                  <c:v>137.44604173464745</c:v>
                </c:pt>
                <c:pt idx="121">
                  <c:v>136.90151133366186</c:v>
                </c:pt>
                <c:pt idx="122">
                  <c:v>137.52213075841547</c:v>
                </c:pt>
                <c:pt idx="123">
                  <c:v>135.36315296460384</c:v>
                </c:pt>
                <c:pt idx="124">
                  <c:v>134.35503614115095</c:v>
                </c:pt>
                <c:pt idx="125">
                  <c:v>137.04450476028774</c:v>
                </c:pt>
                <c:pt idx="126">
                  <c:v>142.21237439007194</c:v>
                </c:pt>
                <c:pt idx="127">
                  <c:v>143.939343147518</c:v>
                </c:pt>
                <c:pt idx="128">
                  <c:v>150.6238395368795</c:v>
                </c:pt>
                <c:pt idx="129">
                  <c:v>150.16045740921987</c:v>
                </c:pt>
                <c:pt idx="130">
                  <c:v>153.08173650230498</c:v>
                </c:pt>
                <c:pt idx="131">
                  <c:v>157.61905927557626</c:v>
                </c:pt>
                <c:pt idx="132">
                  <c:v>159.40476481889408</c:v>
                </c:pt>
                <c:pt idx="133">
                  <c:v>156.25118887972354</c:v>
                </c:pt>
                <c:pt idx="134">
                  <c:v>154.71279489493088</c:v>
                </c:pt>
                <c:pt idx="135">
                  <c:v>151.51082124873273</c:v>
                </c:pt>
                <c:pt idx="136">
                  <c:v>150.37395163718321</c:v>
                </c:pt>
                <c:pt idx="137">
                  <c:v>148.66735953429583</c:v>
                </c:pt>
                <c:pt idx="138">
                  <c:v>157.04833628357397</c:v>
                </c:pt>
                <c:pt idx="139">
                  <c:v>156.94796282089351</c:v>
                </c:pt>
                <c:pt idx="140">
                  <c:v>155.48361473022339</c:v>
                </c:pt>
                <c:pt idx="141">
                  <c:v>150.86652823255585</c:v>
                </c:pt>
                <c:pt idx="142">
                  <c:v>150.55075375813897</c:v>
                </c:pt>
                <c:pt idx="143">
                  <c:v>152.20806193953476</c:v>
                </c:pt>
                <c:pt idx="144">
                  <c:v>150.56438658488369</c:v>
                </c:pt>
                <c:pt idx="145">
                  <c:v>151.39847044622093</c:v>
                </c:pt>
                <c:pt idx="146">
                  <c:v>152.29511318655523</c:v>
                </c:pt>
                <c:pt idx="147">
                  <c:v>156.7492734216388</c:v>
                </c:pt>
                <c:pt idx="148">
                  <c:v>155.8831916304097</c:v>
                </c:pt>
                <c:pt idx="149">
                  <c:v>156.67692125760243</c:v>
                </c:pt>
                <c:pt idx="150">
                  <c:v>159.35785186440063</c:v>
                </c:pt>
                <c:pt idx="151">
                  <c:v>160.77696296610014</c:v>
                </c:pt>
                <c:pt idx="152">
                  <c:v>158.97399156652506</c:v>
                </c:pt>
                <c:pt idx="153">
                  <c:v>157.79950149163125</c:v>
                </c:pt>
                <c:pt idx="154">
                  <c:v>154.97499512290779</c:v>
                </c:pt>
                <c:pt idx="155">
                  <c:v>157.32774840572694</c:v>
                </c:pt>
                <c:pt idx="156">
                  <c:v>157.87018327643176</c:v>
                </c:pt>
                <c:pt idx="157">
                  <c:v>157.51829656910795</c:v>
                </c:pt>
                <c:pt idx="158">
                  <c:v>158.71994816727701</c:v>
                </c:pt>
                <c:pt idx="159">
                  <c:v>163.89835941681926</c:v>
                </c:pt>
                <c:pt idx="160">
                  <c:v>163.24259142920482</c:v>
                </c:pt>
                <c:pt idx="161">
                  <c:v>164.4620227073012</c:v>
                </c:pt>
                <c:pt idx="162">
                  <c:v>164.2924999768253</c:v>
                </c:pt>
                <c:pt idx="163">
                  <c:v>165.10287581920633</c:v>
                </c:pt>
                <c:pt idx="164">
                  <c:v>166.76908900480157</c:v>
                </c:pt>
                <c:pt idx="165">
                  <c:v>170.7616463512004</c:v>
                </c:pt>
                <c:pt idx="166">
                  <c:v>170.1904115878001</c:v>
                </c:pt>
                <c:pt idx="167">
                  <c:v>170.11510012195004</c:v>
                </c:pt>
                <c:pt idx="168">
                  <c:v>171.93977818048751</c:v>
                </c:pt>
                <c:pt idx="169">
                  <c:v>174.20193982012188</c:v>
                </c:pt>
                <c:pt idx="170">
                  <c:v>175.97985583003049</c:v>
                </c:pt>
                <c:pt idx="171">
                  <c:v>170.29495938250761</c:v>
                </c:pt>
                <c:pt idx="172">
                  <c:v>166.12199194562692</c:v>
                </c:pt>
                <c:pt idx="173">
                  <c:v>159.64950128640675</c:v>
                </c:pt>
                <c:pt idx="174">
                  <c:v>162.48524747160167</c:v>
                </c:pt>
                <c:pt idx="175">
                  <c:v>159.68793176790041</c:v>
                </c:pt>
                <c:pt idx="176">
                  <c:v>156.78023639197511</c:v>
                </c:pt>
                <c:pt idx="177">
                  <c:v>155.55643297299378</c:v>
                </c:pt>
                <c:pt idx="178">
                  <c:v>157.24398571824844</c:v>
                </c:pt>
                <c:pt idx="179">
                  <c:v>154.7397455295621</c:v>
                </c:pt>
                <c:pt idx="180">
                  <c:v>151.51230605739053</c:v>
                </c:pt>
                <c:pt idx="181">
                  <c:v>148.68720053934766</c:v>
                </c:pt>
                <c:pt idx="182">
                  <c:v>148.1894240098369</c:v>
                </c:pt>
                <c:pt idx="183">
                  <c:v>154.38447605245921</c:v>
                </c:pt>
                <c:pt idx="184">
                  <c:v>151.09086616311481</c:v>
                </c:pt>
                <c:pt idx="185">
                  <c:v>151.01484304077869</c:v>
                </c:pt>
                <c:pt idx="186">
                  <c:v>153.82108591019468</c:v>
                </c:pt>
                <c:pt idx="187">
                  <c:v>157.48214602754868</c:v>
                </c:pt>
                <c:pt idx="188">
                  <c:v>157.30353898188716</c:v>
                </c:pt>
                <c:pt idx="189">
                  <c:v>157.4032544204718</c:v>
                </c:pt>
                <c:pt idx="190">
                  <c:v>160.14806623011793</c:v>
                </c:pt>
                <c:pt idx="191">
                  <c:v>157.22451655752948</c:v>
                </c:pt>
                <c:pt idx="192">
                  <c:v>159.27613416438237</c:v>
                </c:pt>
                <c:pt idx="193">
                  <c:v>156.0675343660956</c:v>
                </c:pt>
                <c:pt idx="194">
                  <c:v>158.85525866652389</c:v>
                </c:pt>
                <c:pt idx="195">
                  <c:v>159.35943689163096</c:v>
                </c:pt>
                <c:pt idx="196">
                  <c:v>163.08923744790775</c:v>
                </c:pt>
                <c:pt idx="197">
                  <c:v>169.88218406197694</c:v>
                </c:pt>
                <c:pt idx="198">
                  <c:v>171.60667349049425</c:v>
                </c:pt>
                <c:pt idx="199">
                  <c:v>169.04079419762357</c:v>
                </c:pt>
                <c:pt idx="200">
                  <c:v>167.4595698744059</c:v>
                </c:pt>
                <c:pt idx="201">
                  <c:v>164.5915159686015</c:v>
                </c:pt>
                <c:pt idx="202">
                  <c:v>161.41825714215037</c:v>
                </c:pt>
                <c:pt idx="203">
                  <c:v>160.99243508553758</c:v>
                </c:pt>
                <c:pt idx="204">
                  <c:v>159.68335427138442</c:v>
                </c:pt>
                <c:pt idx="205">
                  <c:v>159.03584404284609</c:v>
                </c:pt>
                <c:pt idx="206">
                  <c:v>159.92396191071154</c:v>
                </c:pt>
                <c:pt idx="207">
                  <c:v>160.24499422767789</c:v>
                </c:pt>
                <c:pt idx="208">
                  <c:v>163.29862190691949</c:v>
                </c:pt>
                <c:pt idx="209">
                  <c:v>159.42891117672988</c:v>
                </c:pt>
                <c:pt idx="210">
                  <c:v>160.27010774418247</c:v>
                </c:pt>
                <c:pt idx="211">
                  <c:v>153.92314826104564</c:v>
                </c:pt>
                <c:pt idx="212">
                  <c:v>151.14878631526142</c:v>
                </c:pt>
                <c:pt idx="213">
                  <c:v>152.10257285381533</c:v>
                </c:pt>
                <c:pt idx="214">
                  <c:v>159.56914223845385</c:v>
                </c:pt>
                <c:pt idx="215">
                  <c:v>164.46729013461348</c:v>
                </c:pt>
                <c:pt idx="216">
                  <c:v>165.29319505865337</c:v>
                </c:pt>
                <c:pt idx="217">
                  <c:v>159.21354613966335</c:v>
                </c:pt>
                <c:pt idx="218">
                  <c:v>153.61664185991583</c:v>
                </c:pt>
                <c:pt idx="219">
                  <c:v>156.05629056497895</c:v>
                </c:pt>
                <c:pt idx="220">
                  <c:v>155.64957834124476</c:v>
                </c:pt>
                <c:pt idx="221">
                  <c:v>156.24277408531117</c:v>
                </c:pt>
                <c:pt idx="222">
                  <c:v>156.47543887132781</c:v>
                </c:pt>
                <c:pt idx="223">
                  <c:v>156.70611331783195</c:v>
                </c:pt>
                <c:pt idx="224">
                  <c:v>155.63127457945799</c:v>
                </c:pt>
                <c:pt idx="225">
                  <c:v>155.79606706986451</c:v>
                </c:pt>
                <c:pt idx="226">
                  <c:v>155.17651766746613</c:v>
                </c:pt>
                <c:pt idx="227">
                  <c:v>154.98375036686653</c:v>
                </c:pt>
                <c:pt idx="228">
                  <c:v>155.67318751671664</c:v>
                </c:pt>
                <c:pt idx="229">
                  <c:v>158.35841760417915</c:v>
                </c:pt>
                <c:pt idx="230">
                  <c:v>159.41485312604479</c:v>
                </c:pt>
                <c:pt idx="231">
                  <c:v>158.65520788151119</c:v>
                </c:pt>
                <c:pt idx="232">
                  <c:v>160.4168003203778</c:v>
                </c:pt>
                <c:pt idx="233">
                  <c:v>160.23657388009445</c:v>
                </c:pt>
                <c:pt idx="234">
                  <c:v>159.5615200450236</c:v>
                </c:pt>
                <c:pt idx="235">
                  <c:v>158.48712836125591</c:v>
                </c:pt>
                <c:pt idx="236">
                  <c:v>158.04677751531398</c:v>
                </c:pt>
                <c:pt idx="237">
                  <c:v>158.66007087882849</c:v>
                </c:pt>
                <c:pt idx="238">
                  <c:v>156.07252274470713</c:v>
                </c:pt>
                <c:pt idx="239">
                  <c:v>155.32400073617677</c:v>
                </c:pt>
                <c:pt idx="240">
                  <c:v>155.6967495090442</c:v>
                </c:pt>
                <c:pt idx="241">
                  <c:v>157.31055900226107</c:v>
                </c:pt>
                <c:pt idx="242">
                  <c:v>158.01963727556529</c:v>
                </c:pt>
                <c:pt idx="243">
                  <c:v>161.04091246889132</c:v>
                </c:pt>
                <c:pt idx="244">
                  <c:v>161.61322879222283</c:v>
                </c:pt>
                <c:pt idx="245">
                  <c:v>160.46518542305571</c:v>
                </c:pt>
                <c:pt idx="246">
                  <c:v>160.34805063076394</c:v>
                </c:pt>
                <c:pt idx="247">
                  <c:v>160.331515657691</c:v>
                </c:pt>
                <c:pt idx="248">
                  <c:v>159.53050691442274</c:v>
                </c:pt>
                <c:pt idx="249">
                  <c:v>158.85850637860568</c:v>
                </c:pt>
                <c:pt idx="250">
                  <c:v>162.86312509465142</c:v>
                </c:pt>
                <c:pt idx="251">
                  <c:v>165.29078584866286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D-4D9A-9E2A-163D00A9C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285583"/>
        <c:axId val="103284623"/>
      </c:lineChart>
      <c:catAx>
        <c:axId val="10328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84623"/>
        <c:crosses val="autoZero"/>
        <c:auto val="1"/>
        <c:lblAlgn val="ctr"/>
        <c:lblOffset val="100"/>
        <c:noMultiLvlLbl val="0"/>
      </c:catAx>
      <c:valAx>
        <c:axId val="10328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8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Exponential Smoothing (</a:t>
            </a:r>
            <a:r>
              <a:rPr lang="el-GR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β=0.</a:t>
            </a:r>
            <a:r>
              <a:rPr lang="en-I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30</a:t>
            </a:r>
            <a:r>
              <a:rPr lang="el-GR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),</a:t>
            </a:r>
          </a:p>
          <a:p>
            <a:pPr>
              <a:defRPr/>
            </a:pPr>
            <a:r>
              <a:rPr lang="en-I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MAPE= 1.82%</a:t>
            </a:r>
            <a:endParaRPr lang="en-IN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 = 0.55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1'!$AW$2:$AW$254</c:f>
              <c:numCache>
                <c:formatCode>0.00</c:formatCode>
                <c:ptCount val="253"/>
                <c:pt idx="0">
                  <c:v>94.900497439999995</c:v>
                </c:pt>
                <c:pt idx="1">
                  <c:v>94.900497439999995</c:v>
                </c:pt>
                <c:pt idx="2">
                  <c:v>94.209297182</c:v>
                </c:pt>
                <c:pt idx="3">
                  <c:v>94.770117186799993</c:v>
                </c:pt>
                <c:pt idx="4">
                  <c:v>95.113848266719998</c:v>
                </c:pt>
                <c:pt idx="5">
                  <c:v>94.804641172687994</c:v>
                </c:pt>
                <c:pt idx="6">
                  <c:v>94.953355185075196</c:v>
                </c:pt>
                <c:pt idx="7">
                  <c:v>94.476140352030086</c:v>
                </c:pt>
                <c:pt idx="8">
                  <c:v>94.529457604812023</c:v>
                </c:pt>
                <c:pt idx="9">
                  <c:v>93.894983113924809</c:v>
                </c:pt>
                <c:pt idx="10">
                  <c:v>93.418591997569919</c:v>
                </c:pt>
                <c:pt idx="11">
                  <c:v>93.705638701027965</c:v>
                </c:pt>
                <c:pt idx="12">
                  <c:v>93.42385551641118</c:v>
                </c:pt>
                <c:pt idx="13">
                  <c:v>94.129541288564468</c:v>
                </c:pt>
                <c:pt idx="14">
                  <c:v>94.275617175425779</c:v>
                </c:pt>
                <c:pt idx="15">
                  <c:v>94.247644638170314</c:v>
                </c:pt>
                <c:pt idx="16">
                  <c:v>93.548258293268134</c:v>
                </c:pt>
                <c:pt idx="17">
                  <c:v>92.26950320930726</c:v>
                </c:pt>
                <c:pt idx="18">
                  <c:v>92.505300365722903</c:v>
                </c:pt>
                <c:pt idx="19">
                  <c:v>92.742121064289165</c:v>
                </c:pt>
                <c:pt idx="20">
                  <c:v>93.217246373715668</c:v>
                </c:pt>
                <c:pt idx="21">
                  <c:v>97.548496749486262</c:v>
                </c:pt>
                <c:pt idx="22">
                  <c:v>99.14539815979451</c:v>
                </c:pt>
                <c:pt idx="23">
                  <c:v>101.14825782391782</c:v>
                </c:pt>
                <c:pt idx="24">
                  <c:v>101.65540300956712</c:v>
                </c:pt>
                <c:pt idx="25">
                  <c:v>102.16905970382686</c:v>
                </c:pt>
                <c:pt idx="26">
                  <c:v>103.24602202153073</c:v>
                </c:pt>
                <c:pt idx="27">
                  <c:v>105.31571072861229</c:v>
                </c:pt>
                <c:pt idx="28">
                  <c:v>106.65028483144491</c:v>
                </c:pt>
                <c:pt idx="29">
                  <c:v>107.46011393257797</c:v>
                </c:pt>
                <c:pt idx="30">
                  <c:v>107.48014545303118</c:v>
                </c:pt>
                <c:pt idx="31">
                  <c:v>107.03815806121247</c:v>
                </c:pt>
                <c:pt idx="32">
                  <c:v>107.48536364448499</c:v>
                </c:pt>
                <c:pt idx="33">
                  <c:v>108.100746417794</c:v>
                </c:pt>
                <c:pt idx="34">
                  <c:v>107.83329784711761</c:v>
                </c:pt>
                <c:pt idx="35">
                  <c:v>106.01241919884704</c:v>
                </c:pt>
                <c:pt idx="36">
                  <c:v>102.68366791953882</c:v>
                </c:pt>
                <c:pt idx="37">
                  <c:v>100.25566779181553</c:v>
                </c:pt>
                <c:pt idx="38">
                  <c:v>99.489967008726211</c:v>
                </c:pt>
                <c:pt idx="39">
                  <c:v>96.324984607490478</c:v>
                </c:pt>
                <c:pt idx="40">
                  <c:v>95.04249384299618</c:v>
                </c:pt>
                <c:pt idx="41">
                  <c:v>96.635498821198468</c:v>
                </c:pt>
                <c:pt idx="42">
                  <c:v>95.923900152479391</c:v>
                </c:pt>
                <c:pt idx="43">
                  <c:v>97.644457828991762</c:v>
                </c:pt>
                <c:pt idx="44">
                  <c:v>96.778683095596705</c:v>
                </c:pt>
                <c:pt idx="45">
                  <c:v>95.74417130023869</c:v>
                </c:pt>
                <c:pt idx="46">
                  <c:v>92.315969912095483</c:v>
                </c:pt>
                <c:pt idx="47">
                  <c:v>93.680990016838194</c:v>
                </c:pt>
                <c:pt idx="48">
                  <c:v>92.098195568735278</c:v>
                </c:pt>
                <c:pt idx="49">
                  <c:v>87.137576871494105</c:v>
                </c:pt>
                <c:pt idx="50">
                  <c:v>88.405030748597639</c:v>
                </c:pt>
                <c:pt idx="51">
                  <c:v>86.036510283439057</c:v>
                </c:pt>
                <c:pt idx="52">
                  <c:v>88.649803087375631</c:v>
                </c:pt>
                <c:pt idx="53">
                  <c:v>90.359921234950249</c:v>
                </c:pt>
                <c:pt idx="54">
                  <c:v>92.571869189980106</c:v>
                </c:pt>
                <c:pt idx="55">
                  <c:v>92.41144573799204</c:v>
                </c:pt>
                <c:pt idx="56">
                  <c:v>94.049479723196811</c:v>
                </c:pt>
                <c:pt idx="57">
                  <c:v>95.822790239278731</c:v>
                </c:pt>
                <c:pt idx="58">
                  <c:v>94.904315987711499</c:v>
                </c:pt>
                <c:pt idx="59">
                  <c:v>96.6264251890846</c:v>
                </c:pt>
                <c:pt idx="60">
                  <c:v>95.653568425633836</c:v>
                </c:pt>
                <c:pt idx="61">
                  <c:v>97.17992865425353</c:v>
                </c:pt>
                <c:pt idx="62">
                  <c:v>97.3635714977014</c:v>
                </c:pt>
                <c:pt idx="63">
                  <c:v>96.176429883080559</c:v>
                </c:pt>
                <c:pt idx="64">
                  <c:v>96.035470633232222</c:v>
                </c:pt>
                <c:pt idx="65">
                  <c:v>95.611887227292897</c:v>
                </c:pt>
                <c:pt idx="66">
                  <c:v>98.172455694917147</c:v>
                </c:pt>
                <c:pt idx="67">
                  <c:v>99.616983357966859</c:v>
                </c:pt>
                <c:pt idx="68">
                  <c:v>101.13679424318674</c:v>
                </c:pt>
                <c:pt idx="69">
                  <c:v>101.73751799727469</c:v>
                </c:pt>
                <c:pt idx="70">
                  <c:v>105.76110521890988</c:v>
                </c:pt>
                <c:pt idx="71">
                  <c:v>110.80404232756395</c:v>
                </c:pt>
                <c:pt idx="72">
                  <c:v>113.55201855102558</c:v>
                </c:pt>
                <c:pt idx="73">
                  <c:v>117.66650748041025</c:v>
                </c:pt>
                <c:pt idx="74">
                  <c:v>118.31660299216409</c:v>
                </c:pt>
                <c:pt idx="75">
                  <c:v>119.13493891686564</c:v>
                </c:pt>
                <c:pt idx="76">
                  <c:v>117.49757448674625</c:v>
                </c:pt>
                <c:pt idx="77">
                  <c:v>117.9037294946985</c:v>
                </c:pt>
                <c:pt idx="78">
                  <c:v>119.14499401787941</c:v>
                </c:pt>
                <c:pt idx="79">
                  <c:v>119.96459856715177</c:v>
                </c:pt>
                <c:pt idx="80">
                  <c:v>119.26584128686071</c:v>
                </c:pt>
                <c:pt idx="81">
                  <c:v>117.12873795474428</c:v>
                </c:pt>
                <c:pt idx="82">
                  <c:v>118.03279398189771</c:v>
                </c:pt>
                <c:pt idx="83">
                  <c:v>121.43311573275909</c:v>
                </c:pt>
                <c:pt idx="84">
                  <c:v>117.15444749310363</c:v>
                </c:pt>
                <c:pt idx="85">
                  <c:v>116.34147869724146</c:v>
                </c:pt>
                <c:pt idx="86">
                  <c:v>116.07059111889657</c:v>
                </c:pt>
                <c:pt idx="87">
                  <c:v>116.96603854755863</c:v>
                </c:pt>
                <c:pt idx="88">
                  <c:v>117.81471589902345</c:v>
                </c:pt>
                <c:pt idx="89">
                  <c:v>118.51418593960938</c:v>
                </c:pt>
                <c:pt idx="90">
                  <c:v>119.67567251584376</c:v>
                </c:pt>
                <c:pt idx="91">
                  <c:v>118.57877122633751</c:v>
                </c:pt>
                <c:pt idx="92">
                  <c:v>118.46911071053501</c:v>
                </c:pt>
                <c:pt idx="93">
                  <c:v>119.05314266421401</c:v>
                </c:pt>
                <c:pt idx="94">
                  <c:v>119.91465610568559</c:v>
                </c:pt>
                <c:pt idx="95">
                  <c:v>120.75366454227424</c:v>
                </c:pt>
                <c:pt idx="96">
                  <c:v>121.78136539690969</c:v>
                </c:pt>
                <c:pt idx="97">
                  <c:v>123.65074807876388</c:v>
                </c:pt>
                <c:pt idx="98">
                  <c:v>122.86249803150555</c:v>
                </c:pt>
                <c:pt idx="99">
                  <c:v>122.25140029260223</c:v>
                </c:pt>
                <c:pt idx="100">
                  <c:v>121.5563614970409</c:v>
                </c:pt>
                <c:pt idx="101">
                  <c:v>120.93424501881636</c:v>
                </c:pt>
                <c:pt idx="102">
                  <c:v>120.40669818752654</c:v>
                </c:pt>
                <c:pt idx="103">
                  <c:v>121.43377915501061</c:v>
                </c:pt>
                <c:pt idx="104">
                  <c:v>122.70471286200424</c:v>
                </c:pt>
                <c:pt idx="105">
                  <c:v>123.2541843648017</c:v>
                </c:pt>
                <c:pt idx="106">
                  <c:v>123.65367266592068</c:v>
                </c:pt>
                <c:pt idx="107">
                  <c:v>123.27946834636828</c:v>
                </c:pt>
                <c:pt idx="108">
                  <c:v>123.80178823854732</c:v>
                </c:pt>
                <c:pt idx="109">
                  <c:v>125.24251703541893</c:v>
                </c:pt>
                <c:pt idx="110">
                  <c:v>128.12280639416758</c:v>
                </c:pt>
                <c:pt idx="111">
                  <c:v>130.67262111766703</c:v>
                </c:pt>
                <c:pt idx="112">
                  <c:v>129.00785000706682</c:v>
                </c:pt>
                <c:pt idx="113">
                  <c:v>127.95373970282674</c:v>
                </c:pt>
                <c:pt idx="114">
                  <c:v>128.3618975011307</c:v>
                </c:pt>
                <c:pt idx="115">
                  <c:v>129.80286140045229</c:v>
                </c:pt>
                <c:pt idx="116">
                  <c:v>131.15054216018092</c:v>
                </c:pt>
                <c:pt idx="117">
                  <c:v>132.07961992407238</c:v>
                </c:pt>
                <c:pt idx="118">
                  <c:v>133.08215006962894</c:v>
                </c:pt>
                <c:pt idx="119">
                  <c:v>134.64745660785158</c:v>
                </c:pt>
                <c:pt idx="120">
                  <c:v>136.79128552314063</c:v>
                </c:pt>
                <c:pt idx="121">
                  <c:v>136.74851492925626</c:v>
                </c:pt>
                <c:pt idx="122">
                  <c:v>137.3368083117025</c:v>
                </c:pt>
                <c:pt idx="123">
                  <c:v>135.72081954468098</c:v>
                </c:pt>
                <c:pt idx="124">
                  <c:v>134.6997261378724</c:v>
                </c:pt>
                <c:pt idx="125">
                  <c:v>136.64448703514898</c:v>
                </c:pt>
                <c:pt idx="126">
                  <c:v>141.01879337405961</c:v>
                </c:pt>
                <c:pt idx="127">
                  <c:v>143.11651698962385</c:v>
                </c:pt>
                <c:pt idx="128">
                  <c:v>148.95780979584953</c:v>
                </c:pt>
                <c:pt idx="129">
                  <c:v>149.58672193833982</c:v>
                </c:pt>
                <c:pt idx="130">
                  <c:v>152.26798649533595</c:v>
                </c:pt>
                <c:pt idx="131">
                  <c:v>156.38609471813439</c:v>
                </c:pt>
                <c:pt idx="132">
                  <c:v>158.55443788725375</c:v>
                </c:pt>
                <c:pt idx="133">
                  <c:v>156.5417732949015</c:v>
                </c:pt>
                <c:pt idx="134">
                  <c:v>155.1367074579606</c:v>
                </c:pt>
                <c:pt idx="135">
                  <c:v>152.32078100318424</c:v>
                </c:pt>
                <c:pt idx="136">
                  <c:v>150.92530946127368</c:v>
                </c:pt>
                <c:pt idx="137">
                  <c:v>149.22922108450948</c:v>
                </c:pt>
                <c:pt idx="138">
                  <c:v>155.59688555380382</c:v>
                </c:pt>
                <c:pt idx="139">
                  <c:v>156.38745722152152</c:v>
                </c:pt>
                <c:pt idx="140">
                  <c:v>155.55228210860861</c:v>
                </c:pt>
                <c:pt idx="141">
                  <c:v>151.81741248344343</c:v>
                </c:pt>
                <c:pt idx="142">
                  <c:v>150.99426235337737</c:v>
                </c:pt>
                <c:pt idx="143">
                  <c:v>152.05400374135095</c:v>
                </c:pt>
                <c:pt idx="144">
                  <c:v>150.83149837654037</c:v>
                </c:pt>
                <c:pt idx="145">
                  <c:v>151.33849839061617</c:v>
                </c:pt>
                <c:pt idx="146">
                  <c:v>152.09179581624647</c:v>
                </c:pt>
                <c:pt idx="147">
                  <c:v>155.7771144264986</c:v>
                </c:pt>
                <c:pt idx="148">
                  <c:v>155.66754439059946</c:v>
                </c:pt>
                <c:pt idx="149">
                  <c:v>156.43191643623979</c:v>
                </c:pt>
                <c:pt idx="150">
                  <c:v>158.72366381449592</c:v>
                </c:pt>
                <c:pt idx="151">
                  <c:v>160.23946552579838</c:v>
                </c:pt>
                <c:pt idx="152">
                  <c:v>159.11958687031938</c:v>
                </c:pt>
                <c:pt idx="153">
                  <c:v>158.09263762812773</c:v>
                </c:pt>
                <c:pt idx="154">
                  <c:v>155.65715085125109</c:v>
                </c:pt>
                <c:pt idx="155">
                  <c:v>157.13006004050044</c:v>
                </c:pt>
                <c:pt idx="156">
                  <c:v>157.6826209562002</c:v>
                </c:pt>
                <c:pt idx="157">
                  <c:v>157.51364898248008</c:v>
                </c:pt>
                <c:pt idx="158">
                  <c:v>158.47775881299205</c:v>
                </c:pt>
                <c:pt idx="159">
                  <c:v>162.7658014251968</c:v>
                </c:pt>
                <c:pt idx="160">
                  <c:v>162.92072183007872</c:v>
                </c:pt>
                <c:pt idx="161">
                  <c:v>164.08938861203148</c:v>
                </c:pt>
                <c:pt idx="162">
                  <c:v>164.1773508848126</c:v>
                </c:pt>
                <c:pt idx="163">
                  <c:v>164.89474101392506</c:v>
                </c:pt>
                <c:pt idx="164">
                  <c:v>166.35259244557002</c:v>
                </c:pt>
                <c:pt idx="165">
                  <c:v>169.796536258228</c:v>
                </c:pt>
                <c:pt idx="166">
                  <c:v>169.91861450329122</c:v>
                </c:pt>
                <c:pt idx="167">
                  <c:v>170.02144358131648</c:v>
                </c:pt>
                <c:pt idx="168">
                  <c:v>171.53737995252658</c:v>
                </c:pt>
                <c:pt idx="169">
                  <c:v>173.58854820101061</c:v>
                </c:pt>
                <c:pt idx="170">
                  <c:v>175.37891598040426</c:v>
                </c:pt>
                <c:pt idx="171">
                  <c:v>171.19156273216171</c:v>
                </c:pt>
                <c:pt idx="172">
                  <c:v>167.31522677286469</c:v>
                </c:pt>
                <c:pt idx="173">
                  <c:v>161.42129334914588</c:v>
                </c:pt>
                <c:pt idx="174">
                  <c:v>162.62681505965836</c:v>
                </c:pt>
                <c:pt idx="175">
                  <c:v>160.30402194386335</c:v>
                </c:pt>
                <c:pt idx="176">
                  <c:v>157.60821153754534</c:v>
                </c:pt>
                <c:pt idx="177">
                  <c:v>156.13238371501814</c:v>
                </c:pt>
                <c:pt idx="178">
                  <c:v>157.13685546600726</c:v>
                </c:pt>
                <c:pt idx="179">
                  <c:v>155.1977414664029</c:v>
                </c:pt>
                <c:pt idx="180">
                  <c:v>152.34099232656115</c:v>
                </c:pt>
                <c:pt idx="181">
                  <c:v>149.58369615062446</c:v>
                </c:pt>
                <c:pt idx="182">
                  <c:v>148.64757756024977</c:v>
                </c:pt>
                <c:pt idx="183">
                  <c:v>153.32872706409989</c:v>
                </c:pt>
                <c:pt idx="184">
                  <c:v>151.32728854563996</c:v>
                </c:pt>
                <c:pt idx="185">
                  <c:v>151.12461661825597</c:v>
                </c:pt>
                <c:pt idx="186">
                  <c:v>153.30374676730241</c:v>
                </c:pt>
                <c:pt idx="187">
                  <c:v>156.54299834692097</c:v>
                </c:pt>
                <c:pt idx="188">
                  <c:v>156.96360131876838</c:v>
                </c:pt>
                <c:pt idx="189">
                  <c:v>157.24733626750734</c:v>
                </c:pt>
                <c:pt idx="190">
                  <c:v>159.53673660700292</c:v>
                </c:pt>
                <c:pt idx="191">
                  <c:v>157.56469464280116</c:v>
                </c:pt>
                <c:pt idx="192">
                  <c:v>159.00188187712047</c:v>
                </c:pt>
                <c:pt idx="193">
                  <c:v>156.59955341084819</c:v>
                </c:pt>
                <c:pt idx="194">
                  <c:v>158.51052142433929</c:v>
                </c:pt>
                <c:pt idx="195">
                  <c:v>159.12070634973571</c:v>
                </c:pt>
                <c:pt idx="196">
                  <c:v>162.2477851198943</c:v>
                </c:pt>
                <c:pt idx="197">
                  <c:v>168.18701380795773</c:v>
                </c:pt>
                <c:pt idx="198">
                  <c:v>170.58370750318309</c:v>
                </c:pt>
                <c:pt idx="199">
                  <c:v>169.14478366127327</c:v>
                </c:pt>
                <c:pt idx="200">
                  <c:v>167.81741052450931</c:v>
                </c:pt>
                <c:pt idx="201">
                  <c:v>165.30826300980374</c:v>
                </c:pt>
                <c:pt idx="202">
                  <c:v>162.33960772392152</c:v>
                </c:pt>
                <c:pt idx="203">
                  <c:v>161.44613972956859</c:v>
                </c:pt>
                <c:pt idx="204">
                  <c:v>160.12665229182744</c:v>
                </c:pt>
                <c:pt idx="205">
                  <c:v>159.34266529673096</c:v>
                </c:pt>
                <c:pt idx="206">
                  <c:v>159.86906683869239</c:v>
                </c:pt>
                <c:pt idx="207">
                  <c:v>160.15882973547696</c:v>
                </c:pt>
                <c:pt idx="208">
                  <c:v>162.65343057419079</c:v>
                </c:pt>
                <c:pt idx="209">
                  <c:v>159.94477678967633</c:v>
                </c:pt>
                <c:pt idx="210">
                  <c:v>160.30821467587054</c:v>
                </c:pt>
                <c:pt idx="211">
                  <c:v>155.20778293034823</c:v>
                </c:pt>
                <c:pt idx="212">
                  <c:v>152.2175125721393</c:v>
                </c:pt>
                <c:pt idx="213">
                  <c:v>152.33930604885572</c:v>
                </c:pt>
                <c:pt idx="214">
                  <c:v>158.1705216395423</c:v>
                </c:pt>
                <c:pt idx="215">
                  <c:v>162.92821231581692</c:v>
                </c:pt>
                <c:pt idx="216">
                  <c:v>164.51238294632677</c:v>
                </c:pt>
                <c:pt idx="217">
                  <c:v>160.1171510785307</c:v>
                </c:pt>
                <c:pt idx="218">
                  <c:v>155.09746469141228</c:v>
                </c:pt>
                <c:pt idx="219">
                  <c:v>156.16068995656491</c:v>
                </c:pt>
                <c:pt idx="220">
                  <c:v>155.77268054262595</c:v>
                </c:pt>
                <c:pt idx="221">
                  <c:v>156.17337581705038</c:v>
                </c:pt>
                <c:pt idx="222">
                  <c:v>156.40114660682016</c:v>
                </c:pt>
                <c:pt idx="223">
                  <c:v>156.63026152272806</c:v>
                </c:pt>
                <c:pt idx="224">
                  <c:v>155.81590160909121</c:v>
                </c:pt>
                <c:pt idx="225">
                  <c:v>155.8369593836365</c:v>
                </c:pt>
                <c:pt idx="226">
                  <c:v>155.31678447345462</c:v>
                </c:pt>
                <c:pt idx="227">
                  <c:v>155.07841054938186</c:v>
                </c:pt>
                <c:pt idx="228">
                  <c:v>155.57316415975274</c:v>
                </c:pt>
                <c:pt idx="229">
                  <c:v>157.7813622439011</c:v>
                </c:pt>
                <c:pt idx="230">
                  <c:v>158.97274387756045</c:v>
                </c:pt>
                <c:pt idx="231">
                  <c:v>158.63029323102415</c:v>
                </c:pt>
                <c:pt idx="232">
                  <c:v>160.05451597240966</c:v>
                </c:pt>
                <c:pt idx="233">
                  <c:v>160.12770542896388</c:v>
                </c:pt>
                <c:pt idx="234">
                  <c:v>159.65298343158554</c:v>
                </c:pt>
                <c:pt idx="235">
                  <c:v>158.7385920526342</c:v>
                </c:pt>
                <c:pt idx="236">
                  <c:v>158.23543316105366</c:v>
                </c:pt>
                <c:pt idx="237">
                  <c:v>158.61287446442145</c:v>
                </c:pt>
                <c:pt idx="238">
                  <c:v>156.57115380576857</c:v>
                </c:pt>
                <c:pt idx="239">
                  <c:v>155.67315756230744</c:v>
                </c:pt>
                <c:pt idx="240">
                  <c:v>155.76186248492297</c:v>
                </c:pt>
                <c:pt idx="241">
                  <c:v>157.01384229396922</c:v>
                </c:pt>
                <c:pt idx="242">
                  <c:v>157.7591349375877</c:v>
                </c:pt>
                <c:pt idx="243">
                  <c:v>160.3324564950351</c:v>
                </c:pt>
                <c:pt idx="244">
                  <c:v>161.21538313801403</c:v>
                </c:pt>
                <c:pt idx="245">
                  <c:v>160.53565583520563</c:v>
                </c:pt>
                <c:pt idx="246">
                  <c:v>160.39966575408226</c:v>
                </c:pt>
                <c:pt idx="247">
                  <c:v>160.3554687016329</c:v>
                </c:pt>
                <c:pt idx="248">
                  <c:v>159.70028988065317</c:v>
                </c:pt>
                <c:pt idx="249">
                  <c:v>159.06081967226126</c:v>
                </c:pt>
                <c:pt idx="250">
                  <c:v>162.1431266689045</c:v>
                </c:pt>
                <c:pt idx="251">
                  <c:v>164.5172543275618</c:v>
                </c:pt>
                <c:pt idx="252">
                  <c:v>164.38239915102471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C-4CA0-806E-0463DC3E9AD4}"/>
            </c:ext>
          </c:extLst>
        </c:ser>
        <c:ser>
          <c:idx val="1"/>
          <c:order val="1"/>
          <c:tx>
            <c:v>Adjusted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1'!$AY$2:$AY$254</c:f>
              <c:numCache>
                <c:formatCode>0.00</c:formatCode>
                <c:ptCount val="253"/>
                <c:pt idx="0">
                  <c:v>94.900497439999995</c:v>
                </c:pt>
                <c:pt idx="1">
                  <c:v>94.900497439999995</c:v>
                </c:pt>
                <c:pt idx="2">
                  <c:v>94.001937104600003</c:v>
                </c:pt>
                <c:pt idx="3">
                  <c:v>94.793211134059987</c:v>
                </c:pt>
                <c:pt idx="4">
                  <c:v>95.233133353778001</c:v>
                </c:pt>
                <c:pt idx="5">
                  <c:v>94.795378605418989</c:v>
                </c:pt>
                <c:pt idx="6">
                  <c:v>94.991485591703054</c:v>
                </c:pt>
                <c:pt idx="7">
                  <c:v>94.359667186756056</c:v>
                </c:pt>
                <c:pt idx="8">
                  <c:v>94.463921564954788</c:v>
                </c:pt>
                <c:pt idx="9">
                  <c:v>93.658765538758573</c:v>
                </c:pt>
                <c:pt idx="10">
                  <c:v>93.110322360047093</c:v>
                </c:pt>
                <c:pt idx="11">
                  <c:v>93.575963965799403</c:v>
                </c:pt>
                <c:pt idx="12">
                  <c:v>93.248548246366141</c:v>
                </c:pt>
                <c:pt idx="13">
                  <c:v>94.21853193117893</c:v>
                </c:pt>
                <c:pt idx="14">
                  <c:v>94.381733391314299</c:v>
                </c:pt>
                <c:pt idx="15">
                  <c:v>94.313534228115643</c:v>
                </c:pt>
                <c:pt idx="16">
                  <c:v>93.384565102759211</c:v>
                </c:pt>
                <c:pt idx="17">
                  <c:v>91.771291450762746</c:v>
                </c:pt>
                <c:pt idx="18">
                  <c:v>92.227291281666439</c:v>
                </c:pt>
                <c:pt idx="19">
                  <c:v>92.618560915019515</c:v>
                </c:pt>
                <c:pt idx="20">
                  <c:v>93.273291862054862</c:v>
                </c:pt>
                <c:pt idx="21">
                  <c:v>98.88710370405488</c:v>
                </c:pt>
                <c:pt idx="22">
                  <c:v>100.56149345108501</c:v>
                </c:pt>
                <c:pt idx="23">
                  <c:v>102.74038242705817</c:v>
                </c:pt>
                <c:pt idx="24">
                  <c:v>102.92203378746015</c:v>
                </c:pt>
                <c:pt idx="25">
                  <c:v>103.20979825662991</c:v>
                </c:pt>
                <c:pt idx="26">
                  <c:v>104.29762770380403</c:v>
                </c:pt>
                <c:pt idx="27">
                  <c:v>106.67274131832806</c:v>
                </c:pt>
                <c:pt idx="28">
                  <c:v>108.00057847509574</c:v>
                </c:pt>
                <c:pt idx="29">
                  <c:v>108.64826821347347</c:v>
                </c:pt>
                <c:pt idx="30">
                  <c:v>108.317862905794</c:v>
                </c:pt>
                <c:pt idx="31">
                  <c:v>107.49196406060082</c:v>
                </c:pt>
                <c:pt idx="32">
                  <c:v>107.9371895190386</c:v>
                </c:pt>
                <c:pt idx="33">
                  <c:v>108.60163936197422</c:v>
                </c:pt>
                <c:pt idx="34">
                  <c:v>108.10368833684085</c:v>
                </c:pt>
                <c:pt idx="35">
                  <c:v>105.65542894717214</c:v>
                </c:pt>
                <c:pt idx="36">
                  <c:v>101.43514935957393</c:v>
                </c:pt>
                <c:pt idx="37">
                  <c:v>98.653304761523103</c:v>
                </c:pt>
                <c:pt idx="38">
                  <c:v>98.138602652594727</c:v>
                </c:pt>
                <c:pt idx="39">
                  <c:v>94.429534837827717</c:v>
                </c:pt>
                <c:pt idx="40">
                  <c:v>93.330931774883965</c:v>
                </c:pt>
                <c:pt idx="41">
                  <c:v>95.9153068669806</c:v>
                </c:pt>
                <c:pt idx="42">
                  <c:v>95.20628618391116</c:v>
                </c:pt>
                <c:pt idx="43">
                  <c:v>97.658295353947707</c:v>
                </c:pt>
                <c:pt idx="44">
                  <c:v>96.528636943047346</c:v>
                </c:pt>
                <c:pt idx="45">
                  <c:v>95.258785454846745</c:v>
                </c:pt>
                <c:pt idx="46">
                  <c:v>90.94773940387816</c:v>
                </c:pt>
                <c:pt idx="47">
                  <c:v>93.132734692508876</c:v>
                </c:pt>
                <c:pt idx="48">
                  <c:v>91.239578507273876</c:v>
                </c:pt>
                <c:pt idx="49">
                  <c:v>85.048359319298783</c:v>
                </c:pt>
                <c:pt idx="50">
                  <c:v>87.322814625191967</c:v>
                </c:pt>
                <c:pt idx="51">
                  <c:v>84.568402857507508</c:v>
                </c:pt>
                <c:pt idx="52">
                  <c:v>88.406115730404522</c:v>
                </c:pt>
                <c:pt idx="53">
                  <c:v>90.702375529342859</c:v>
                </c:pt>
                <c:pt idx="54">
                  <c:v>93.475171582563888</c:v>
                </c:pt>
                <c:pt idx="55">
                  <c:v>92.995630377204265</c:v>
                </c:pt>
                <c:pt idx="56">
                  <c:v>94.949819166206808</c:v>
                </c:pt>
                <c:pt idx="57">
                  <c:v>96.985021004210296</c:v>
                </c:pt>
                <c:pt idx="58">
                  <c:v>95.442335247693421</c:v>
                </c:pt>
                <c:pt idx="59">
                  <c:v>97.519671431483886</c:v>
                </c:pt>
                <c:pt idx="60">
                  <c:v>95.986983766278101</c:v>
                </c:pt>
                <c:pt idx="61">
                  <c:v>97.871227461290431</c:v>
                </c:pt>
                <c:pt idx="62">
                  <c:v>97.902573515661587</c:v>
                </c:pt>
                <c:pt idx="63">
                  <c:v>96.197588811266442</c:v>
                </c:pt>
                <c:pt idx="64">
                  <c:v>96.007994108007836</c:v>
                </c:pt>
                <c:pt idx="65">
                  <c:v>95.465578637854023</c:v>
                </c:pt>
                <c:pt idx="66">
                  <c:v>98.838210222597212</c:v>
                </c:pt>
                <c:pt idx="67">
                  <c:v>100.51636982625782</c:v>
                </c:pt>
                <c:pt idx="68">
                  <c:v>102.22230803655638</c:v>
                </c:pt>
                <c:pt idx="69">
                  <c:v>102.67759477885983</c:v>
                </c:pt>
                <c:pt idx="70">
                  <c:v>107.62623513251002</c:v>
                </c:pt>
                <c:pt idx="71">
                  <c:v>113.62251439968027</c:v>
                </c:pt>
                <c:pt idx="72">
                  <c:v>116.34934186854549</c:v>
                </c:pt>
                <c:pt idx="73">
                  <c:v>120.85898048148958</c:v>
                </c:pt>
                <c:pt idx="74">
                  <c:v>120.74636274644578</c:v>
                </c:pt>
                <c:pt idx="75">
                  <c:v>121.08127152227328</c:v>
                </c:pt>
                <c:pt idx="76">
                  <c:v>118.36879798149577</c:v>
                </c:pt>
                <c:pt idx="77">
                  <c:v>118.63543244340885</c:v>
                </c:pt>
                <c:pt idx="78">
                  <c:v>120.02956543893093</c:v>
                </c:pt>
                <c:pt idx="79">
                  <c:v>120.82967992666954</c:v>
                </c:pt>
                <c:pt idx="80">
                  <c:v>119.66177105443583</c:v>
                </c:pt>
                <c:pt idx="81">
                  <c:v>116.76475779241194</c:v>
                </c:pt>
                <c:pt idx="82">
                  <c:v>118.0492246764111</c:v>
                </c:pt>
                <c:pt idx="83">
                  <c:v>122.46471374417688</c:v>
                </c:pt>
                <c:pt idx="84">
                  <c:v>116.59296562919944</c:v>
                </c:pt>
                <c:pt idx="85">
                  <c:v>115.70455075374987</c:v>
                </c:pt>
                <c:pt idx="86">
                  <c:v>115.543475284949</c:v>
                </c:pt>
                <c:pt idx="87">
                  <c:v>116.86569169239394</c:v>
                </c:pt>
                <c:pt idx="88">
                  <c:v>117.99907630584762</c:v>
                </c:pt>
                <c:pt idx="89">
                  <c:v>118.85307923656207</c:v>
                </c:pt>
                <c:pt idx="90">
                  <c:v>120.26134379658096</c:v>
                </c:pt>
                <c:pt idx="91">
                  <c:v>118.65967073600167</c:v>
                </c:pt>
                <c:pt idx="92">
                  <c:v>118.49284221255917</c:v>
                </c:pt>
                <c:pt idx="93">
                  <c:v>119.24496430173463</c:v>
                </c:pt>
                <c:pt idx="94">
                  <c:v>120.3073852843915</c:v>
                </c:pt>
                <c:pt idx="95">
                  <c:v>121.28027749834496</c:v>
                </c:pt>
                <c:pt idx="96">
                  <c:v>122.45830472254984</c:v>
                </c:pt>
                <c:pt idx="97">
                  <c:v>124.68542041126824</c:v>
                </c:pt>
                <c:pt idx="98">
                  <c:v>123.3502936500811</c:v>
                </c:pt>
                <c:pt idx="99">
                  <c:v>122.40952790393412</c:v>
                </c:pt>
                <c:pt idx="100">
                  <c:v>121.45853918630482</c:v>
                </c:pt>
                <c:pt idx="101">
                  <c:v>120.67913445783374</c:v>
                </c:pt>
                <c:pt idx="102">
                  <c:v>120.06985674545177</c:v>
                </c:pt>
                <c:pt idx="103">
                  <c:v>121.5061144358035</c:v>
                </c:pt>
                <c:pt idx="104">
                  <c:v>123.13662767065735</c:v>
                </c:pt>
                <c:pt idx="105">
                  <c:v>123.72136618169812</c:v>
                </c:pt>
                <c:pt idx="106">
                  <c:v>124.10054642808386</c:v>
                </c:pt>
                <c:pt idx="107">
                  <c:v>123.48001868401678</c:v>
                </c:pt>
                <c:pt idx="108">
                  <c:v>124.09886944255499</c:v>
                </c:pt>
                <c:pt idx="109">
                  <c:v>125.88269251728578</c:v>
                </c:pt>
                <c:pt idx="110">
                  <c:v>129.43501603909897</c:v>
                </c:pt>
                <c:pt idx="111">
                  <c:v>132.35611228616884</c:v>
                </c:pt>
                <c:pt idx="112">
                  <c:v>129.68686249183801</c:v>
                </c:pt>
                <c:pt idx="113">
                  <c:v>128.11281535089455</c:v>
                </c:pt>
                <c:pt idx="114">
                  <c:v>128.59569779426937</c:v>
                </c:pt>
                <c:pt idx="115">
                  <c:v>130.39881077544584</c:v>
                </c:pt>
                <c:pt idx="116">
                  <c:v>131.97201095059498</c:v>
                </c:pt>
                <c:pt idx="117">
                  <c:v>132.93337140652966</c:v>
                </c:pt>
                <c:pt idx="118">
                  <c:v>133.980535151016</c:v>
                </c:pt>
                <c:pt idx="119">
                  <c:v>135.74591812628933</c:v>
                </c:pt>
                <c:pt idx="120">
                  <c:v>138.20335726063377</c:v>
                </c:pt>
                <c:pt idx="121">
                  <c:v>137.72413396733614</c:v>
                </c:pt>
                <c:pt idx="122">
                  <c:v>138.19622965309227</c:v>
                </c:pt>
                <c:pt idx="123">
                  <c:v>135.83761785354739</c:v>
                </c:pt>
                <c:pt idx="124">
                  <c:v>134.4751569320363</c:v>
                </c:pt>
                <c:pt idx="125">
                  <c:v>137.0707168602467</c:v>
                </c:pt>
                <c:pt idx="126">
                  <c:v>142.62944615330119</c:v>
                </c:pt>
                <c:pt idx="127">
                  <c:v>144.87329101976223</c:v>
                </c:pt>
                <c:pt idx="128">
                  <c:v>151.93993945881411</c:v>
                </c:pt>
                <c:pt idx="129">
                  <c:v>151.86288634516211</c:v>
                </c:pt>
                <c:pt idx="130">
                  <c:v>154.66568094721038</c:v>
                </c:pt>
                <c:pt idx="131">
                  <c:v>159.29991330128604</c:v>
                </c:pt>
                <c:pt idx="132">
                  <c:v>161.2446138461957</c:v>
                </c:pt>
                <c:pt idx="133">
                  <c:v>157.82109708845519</c:v>
                </c:pt>
                <c:pt idx="134">
                  <c:v>155.61071436236591</c:v>
                </c:pt>
                <c:pt idx="135">
                  <c:v>151.80780789983504</c:v>
                </c:pt>
                <c:pt idx="136">
                  <c:v>150.14758682635608</c:v>
                </c:pt>
                <c:pt idx="137">
                  <c:v>148.17598872703789</c:v>
                </c:pt>
                <c:pt idx="138">
                  <c:v>156.76992224436202</c:v>
                </c:pt>
                <c:pt idx="139">
                  <c:v>157.44575440522758</c:v>
                </c:pt>
                <c:pt idx="140">
                  <c:v>156.04253760332898</c:v>
                </c:pt>
                <c:pt idx="141">
                  <c:v>151.04013044219812</c:v>
                </c:pt>
                <c:pt idx="142">
                  <c:v>150.20321988548582</c:v>
                </c:pt>
                <c:pt idx="143">
                  <c:v>151.81819643021896</c:v>
                </c:pt>
                <c:pt idx="144">
                  <c:v>150.2996816493048</c:v>
                </c:pt>
                <c:pt idx="145">
                  <c:v>151.11832668577401</c:v>
                </c:pt>
                <c:pt idx="146">
                  <c:v>152.16366485054604</c:v>
                </c:pt>
                <c:pt idx="147">
                  <c:v>156.93301833358393</c:v>
                </c:pt>
                <c:pt idx="148">
                  <c:v>156.44380611478945</c:v>
                </c:pt>
                <c:pt idx="149">
                  <c:v>157.20461125686489</c:v>
                </c:pt>
                <c:pt idx="150">
                  <c:v>159.95207440241032</c:v>
                </c:pt>
                <c:pt idx="151">
                  <c:v>161.5540934507292</c:v>
                </c:pt>
                <c:pt idx="152">
                  <c:v>159.70386282112725</c:v>
                </c:pt>
                <c:pt idx="153">
                  <c:v>158.19354602103576</c:v>
                </c:pt>
                <c:pt idx="154">
                  <c:v>154.99714069322371</c:v>
                </c:pt>
                <c:pt idx="155">
                  <c:v>157.10992568665608</c:v>
                </c:pt>
                <c:pt idx="156">
                  <c:v>157.83429518321907</c:v>
                </c:pt>
                <c:pt idx="157">
                  <c:v>157.56912934927726</c:v>
                </c:pt>
                <c:pt idx="158">
                  <c:v>158.80582801890367</c:v>
                </c:pt>
                <c:pt idx="159">
                  <c:v>164.28186265299635</c:v>
                </c:pt>
                <c:pt idx="160">
                  <c:v>164.02844081100298</c:v>
                </c:pt>
                <c:pt idx="161">
                  <c:v>165.2153919332643</c:v>
                </c:pt>
                <c:pt idx="162">
                  <c:v>164.9919418915099</c:v>
                </c:pt>
                <c:pt idx="163">
                  <c:v>165.6801717573469</c:v>
                </c:pt>
                <c:pt idx="164">
                  <c:v>167.33974939545882</c:v>
                </c:pt>
                <c:pt idx="165">
                  <c:v>171.52072926694754</c:v>
                </c:pt>
                <c:pt idx="166">
                  <c:v>171.16217308291388</c:v>
                </c:pt>
                <c:pt idx="167">
                  <c:v>170.92278331045989</c:v>
                </c:pt>
                <c:pt idx="168">
                  <c:v>172.62309867429002</c:v>
                </c:pt>
                <c:pt idx="169">
                  <c:v>174.96390178079022</c:v>
                </c:pt>
                <c:pt idx="170">
                  <c:v>176.87877382006809</c:v>
                </c:pt>
                <c:pt idx="171">
                  <c:v>170.98525724545362</c:v>
                </c:pt>
                <c:pt idx="172">
                  <c:v>166.00791214437993</c:v>
                </c:pt>
                <c:pt idx="173">
                  <c:v>158.7379930820909</c:v>
                </c:pt>
                <c:pt idx="174">
                  <c:v>161.11016138587362</c:v>
                </c:pt>
                <c:pt idx="175">
                  <c:v>158.54552643747553</c:v>
                </c:pt>
                <c:pt idx="176">
                  <c:v>155.56852156117847</c:v>
                </c:pt>
                <c:pt idx="177">
                  <c:v>154.26185238480315</c:v>
                </c:pt>
                <c:pt idx="178">
                  <c:v>156.1288250601535</c:v>
                </c:pt>
                <c:pt idx="179">
                  <c:v>153.91038598242397</c:v>
                </c:pt>
                <c:pt idx="180">
                  <c:v>150.58281874582337</c:v>
                </c:pt>
                <c:pt idx="181">
                  <c:v>147.52578579132702</c:v>
                </c:pt>
                <c:pt idx="182">
                  <c:v>146.92620473162916</c:v>
                </c:pt>
                <c:pt idx="183">
                  <c:v>153.5281109352205</c:v>
                </c:pt>
                <c:pt idx="184">
                  <c:v>150.86642569988641</c:v>
                </c:pt>
                <c:pt idx="185">
                  <c:v>150.74121104801327</c:v>
                </c:pt>
                <c:pt idx="186">
                  <c:v>153.68910191284647</c:v>
                </c:pt>
                <c:pt idx="187">
                  <c:v>157.78452242268736</c:v>
                </c:pt>
                <c:pt idx="188">
                  <c:v>157.95884906335908</c:v>
                </c:pt>
                <c:pt idx="189">
                  <c:v>158.02913017334251</c:v>
                </c:pt>
                <c:pt idx="190">
                  <c:v>160.77081244293623</c:v>
                </c:pt>
                <c:pt idx="191">
                  <c:v>157.83693513869395</c:v>
                </c:pt>
                <c:pt idx="192">
                  <c:v>159.62360639454121</c:v>
                </c:pt>
                <c:pt idx="193">
                  <c:v>156.31406203316101</c:v>
                </c:pt>
                <c:pt idx="194">
                  <c:v>158.8839678640056</c:v>
                </c:pt>
                <c:pt idx="195">
                  <c:v>159.56517433512107</c:v>
                </c:pt>
                <c:pt idx="196">
                  <c:v>163.49703634071162</c:v>
                </c:pt>
                <c:pt idx="197">
                  <c:v>170.84325826894889</c:v>
                </c:pt>
                <c:pt idx="198">
                  <c:v>173.1620867344445</c:v>
                </c:pt>
                <c:pt idx="199">
                  <c:v>170.51797197058332</c:v>
                </c:pt>
                <c:pt idx="200">
                  <c:v>168.38043039999715</c:v>
                </c:pt>
                <c:pt idx="201">
                  <c:v>164.94963266823356</c:v>
                </c:pt>
                <c:pt idx="202">
                  <c:v>161.19796989905771</c:v>
                </c:pt>
                <c:pt idx="203">
                  <c:v>160.37895285385804</c:v>
                </c:pt>
                <c:pt idx="204">
                  <c:v>158.98377524750771</c:v>
                </c:pt>
                <c:pt idx="205">
                  <c:v>158.3074552671782</c:v>
                </c:pt>
                <c:pt idx="206">
                  <c:v>159.30234028059391</c:v>
                </c:pt>
                <c:pt idx="207">
                  <c:v>159.84905001384337</c:v>
                </c:pt>
                <c:pt idx="208">
                  <c:v>163.18496502066145</c:v>
                </c:pt>
                <c:pt idx="209">
                  <c:v>159.50425476685143</c:v>
                </c:pt>
                <c:pt idx="210">
                  <c:v>160.1088806257514</c:v>
                </c:pt>
                <c:pt idx="211">
                  <c:v>153.53811957160812</c:v>
                </c:pt>
                <c:pt idx="212">
                  <c:v>150.15166711355855</c:v>
                </c:pt>
                <c:pt idx="213">
                  <c:v>150.92975227086413</c:v>
                </c:pt>
                <c:pt idx="214">
                  <c:v>158.93319867215416</c:v>
                </c:pt>
                <c:pt idx="215">
                  <c:v>164.8893934415276</c:v>
                </c:pt>
                <c:pt idx="216">
                  <c:v>166.36046092347721</c:v>
                </c:pt>
                <c:pt idx="217">
                  <c:v>160.09223610219718</c:v>
                </c:pt>
                <c:pt idx="218">
                  <c:v>153.57411829184329</c:v>
                </c:pt>
                <c:pt idx="219">
                  <c:v>155.41331505641242</c:v>
                </c:pt>
                <c:pt idx="220">
                  <c:v>155.13311528833751</c:v>
                </c:pt>
                <c:pt idx="221">
                  <c:v>155.84588872137581</c:v>
                </c:pt>
                <c:pt idx="222">
                  <c:v>156.24023687677888</c:v>
                </c:pt>
                <c:pt idx="223">
                  <c:v>156.58635918647155</c:v>
                </c:pt>
                <c:pt idx="224">
                  <c:v>155.5408619996206</c:v>
                </c:pt>
                <c:pt idx="225">
                  <c:v>155.65074898937064</c:v>
                </c:pt>
                <c:pt idx="226">
                  <c:v>155.03038472441395</c:v>
                </c:pt>
                <c:pt idx="227">
                  <c:v>154.80641854783156</c:v>
                </c:pt>
                <c:pt idx="228">
                  <c:v>155.53119584177881</c:v>
                </c:pt>
                <c:pt idx="229">
                  <c:v>158.41444384656384</c:v>
                </c:pt>
                <c:pt idx="230">
                  <c:v>159.77331548952219</c:v>
                </c:pt>
                <c:pt idx="231">
                  <c:v>159.08795816543648</c:v>
                </c:pt>
                <c:pt idx="232">
                  <c:v>160.80214824891394</c:v>
                </c:pt>
                <c:pt idx="233">
                  <c:v>160.67300485948314</c:v>
                </c:pt>
                <c:pt idx="234">
                  <c:v>159.89227643373553</c:v>
                </c:pt>
                <c:pt idx="235">
                  <c:v>158.63177974045379</c:v>
                </c:pt>
                <c:pt idx="236">
                  <c:v>158.00971687505321</c:v>
                </c:pt>
                <c:pt idx="237">
                  <c:v>158.56810545523146</c:v>
                </c:pt>
                <c:pt idx="238">
                  <c:v>155.92729930173974</c:v>
                </c:pt>
                <c:pt idx="239">
                  <c:v>154.9530605364489</c:v>
                </c:pt>
                <c:pt idx="240">
                  <c:v>155.28440604360665</c:v>
                </c:pt>
                <c:pt idx="241">
                  <c:v>157.05521672776166</c:v>
                </c:pt>
                <c:pt idx="242">
                  <c:v>158.01168483432798</c:v>
                </c:pt>
                <c:pt idx="243">
                  <c:v>161.28123788998749</c:v>
                </c:pt>
                <c:pt idx="244">
                  <c:v>162.1444081073744</c:v>
                </c:pt>
                <c:pt idx="245">
                  <c:v>160.98205512291537</c:v>
                </c:pt>
                <c:pt idx="246">
                  <c:v>160.67134823114208</c:v>
                </c:pt>
                <c:pt idx="247">
                  <c:v>160.53238731983996</c:v>
                </c:pt>
                <c:pt idx="248">
                  <c:v>159.62757926710418</c:v>
                </c:pt>
                <c:pt idx="249">
                  <c:v>158.81808118025941</c:v>
                </c:pt>
                <c:pt idx="250">
                  <c:v>162.89790182349617</c:v>
                </c:pt>
                <c:pt idx="251">
                  <c:v>165.75783523337316</c:v>
                </c:pt>
                <c:pt idx="252">
                  <c:v>165.21034923213153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C-4CA0-806E-0463DC3E9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317663"/>
        <c:axId val="177315263"/>
      </c:lineChart>
      <c:catAx>
        <c:axId val="17731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15263"/>
        <c:crosses val="autoZero"/>
        <c:auto val="1"/>
        <c:lblAlgn val="ctr"/>
        <c:lblOffset val="100"/>
        <c:noMultiLvlLbl val="0"/>
      </c:catAx>
      <c:valAx>
        <c:axId val="17731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1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Exponential Smoothing (</a:t>
            </a:r>
            <a:r>
              <a:rPr lang="el-GR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β=0.</a:t>
            </a:r>
            <a:r>
              <a:rPr lang="en-I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45</a:t>
            </a:r>
            <a:r>
              <a:rPr lang="el-GR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),</a:t>
            </a:r>
          </a:p>
          <a:p>
            <a:pPr>
              <a:defRPr/>
            </a:pPr>
            <a:r>
              <a:rPr lang="en-I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MAPE= 1.81%</a:t>
            </a:r>
            <a:endParaRPr lang="en-IN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α=0.55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1'!$AW$2:$AW$254</c:f>
              <c:numCache>
                <c:formatCode>0.00</c:formatCode>
                <c:ptCount val="253"/>
                <c:pt idx="0">
                  <c:v>94.900497439999995</c:v>
                </c:pt>
                <c:pt idx="1">
                  <c:v>94.900497439999995</c:v>
                </c:pt>
                <c:pt idx="2">
                  <c:v>94.209297182</c:v>
                </c:pt>
                <c:pt idx="3">
                  <c:v>94.770117186799993</c:v>
                </c:pt>
                <c:pt idx="4">
                  <c:v>95.113848266719998</c:v>
                </c:pt>
                <c:pt idx="5">
                  <c:v>94.804641172687994</c:v>
                </c:pt>
                <c:pt idx="6">
                  <c:v>94.953355185075196</c:v>
                </c:pt>
                <c:pt idx="7">
                  <c:v>94.476140352030086</c:v>
                </c:pt>
                <c:pt idx="8">
                  <c:v>94.529457604812023</c:v>
                </c:pt>
                <c:pt idx="9">
                  <c:v>93.894983113924809</c:v>
                </c:pt>
                <c:pt idx="10">
                  <c:v>93.418591997569919</c:v>
                </c:pt>
                <c:pt idx="11">
                  <c:v>93.705638701027965</c:v>
                </c:pt>
                <c:pt idx="12">
                  <c:v>93.42385551641118</c:v>
                </c:pt>
                <c:pt idx="13">
                  <c:v>94.129541288564468</c:v>
                </c:pt>
                <c:pt idx="14">
                  <c:v>94.275617175425779</c:v>
                </c:pt>
                <c:pt idx="15">
                  <c:v>94.247644638170314</c:v>
                </c:pt>
                <c:pt idx="16">
                  <c:v>93.548258293268134</c:v>
                </c:pt>
                <c:pt idx="17">
                  <c:v>92.26950320930726</c:v>
                </c:pt>
                <c:pt idx="18">
                  <c:v>92.505300365722903</c:v>
                </c:pt>
                <c:pt idx="19">
                  <c:v>92.742121064289165</c:v>
                </c:pt>
                <c:pt idx="20">
                  <c:v>93.217246373715668</c:v>
                </c:pt>
                <c:pt idx="21">
                  <c:v>97.548496749486262</c:v>
                </c:pt>
                <c:pt idx="22">
                  <c:v>99.14539815979451</c:v>
                </c:pt>
                <c:pt idx="23">
                  <c:v>101.14825782391782</c:v>
                </c:pt>
                <c:pt idx="24">
                  <c:v>101.65540300956712</c:v>
                </c:pt>
                <c:pt idx="25">
                  <c:v>102.16905970382686</c:v>
                </c:pt>
                <c:pt idx="26">
                  <c:v>103.24602202153073</c:v>
                </c:pt>
                <c:pt idx="27">
                  <c:v>105.31571072861229</c:v>
                </c:pt>
                <c:pt idx="28">
                  <c:v>106.65028483144491</c:v>
                </c:pt>
                <c:pt idx="29">
                  <c:v>107.46011393257797</c:v>
                </c:pt>
                <c:pt idx="30">
                  <c:v>107.48014545303118</c:v>
                </c:pt>
                <c:pt idx="31">
                  <c:v>107.03815806121247</c:v>
                </c:pt>
                <c:pt idx="32">
                  <c:v>107.48536364448499</c:v>
                </c:pt>
                <c:pt idx="33">
                  <c:v>108.100746417794</c:v>
                </c:pt>
                <c:pt idx="34">
                  <c:v>107.83329784711761</c:v>
                </c:pt>
                <c:pt idx="35">
                  <c:v>106.01241919884704</c:v>
                </c:pt>
                <c:pt idx="36">
                  <c:v>102.68366791953882</c:v>
                </c:pt>
                <c:pt idx="37">
                  <c:v>100.25566779181553</c:v>
                </c:pt>
                <c:pt idx="38">
                  <c:v>99.489967008726211</c:v>
                </c:pt>
                <c:pt idx="39">
                  <c:v>96.324984607490478</c:v>
                </c:pt>
                <c:pt idx="40">
                  <c:v>95.04249384299618</c:v>
                </c:pt>
                <c:pt idx="41">
                  <c:v>96.635498821198468</c:v>
                </c:pt>
                <c:pt idx="42">
                  <c:v>95.923900152479391</c:v>
                </c:pt>
                <c:pt idx="43">
                  <c:v>97.644457828991762</c:v>
                </c:pt>
                <c:pt idx="44">
                  <c:v>96.778683095596705</c:v>
                </c:pt>
                <c:pt idx="45">
                  <c:v>95.74417130023869</c:v>
                </c:pt>
                <c:pt idx="46">
                  <c:v>92.315969912095483</c:v>
                </c:pt>
                <c:pt idx="47">
                  <c:v>93.680990016838194</c:v>
                </c:pt>
                <c:pt idx="48">
                  <c:v>92.098195568735278</c:v>
                </c:pt>
                <c:pt idx="49">
                  <c:v>87.137576871494105</c:v>
                </c:pt>
                <c:pt idx="50">
                  <c:v>88.405030748597639</c:v>
                </c:pt>
                <c:pt idx="51">
                  <c:v>86.036510283439057</c:v>
                </c:pt>
                <c:pt idx="52">
                  <c:v>88.649803087375631</c:v>
                </c:pt>
                <c:pt idx="53">
                  <c:v>90.359921234950249</c:v>
                </c:pt>
                <c:pt idx="54">
                  <c:v>92.571869189980106</c:v>
                </c:pt>
                <c:pt idx="55">
                  <c:v>92.41144573799204</c:v>
                </c:pt>
                <c:pt idx="56">
                  <c:v>94.049479723196811</c:v>
                </c:pt>
                <c:pt idx="57">
                  <c:v>95.822790239278731</c:v>
                </c:pt>
                <c:pt idx="58">
                  <c:v>94.904315987711499</c:v>
                </c:pt>
                <c:pt idx="59">
                  <c:v>96.6264251890846</c:v>
                </c:pt>
                <c:pt idx="60">
                  <c:v>95.653568425633836</c:v>
                </c:pt>
                <c:pt idx="61">
                  <c:v>97.17992865425353</c:v>
                </c:pt>
                <c:pt idx="62">
                  <c:v>97.3635714977014</c:v>
                </c:pt>
                <c:pt idx="63">
                  <c:v>96.176429883080559</c:v>
                </c:pt>
                <c:pt idx="64">
                  <c:v>96.035470633232222</c:v>
                </c:pt>
                <c:pt idx="65">
                  <c:v>95.611887227292897</c:v>
                </c:pt>
                <c:pt idx="66">
                  <c:v>98.172455694917147</c:v>
                </c:pt>
                <c:pt idx="67">
                  <c:v>99.616983357966859</c:v>
                </c:pt>
                <c:pt idx="68">
                  <c:v>101.13679424318674</c:v>
                </c:pt>
                <c:pt idx="69">
                  <c:v>101.73751799727469</c:v>
                </c:pt>
                <c:pt idx="70">
                  <c:v>105.76110521890988</c:v>
                </c:pt>
                <c:pt idx="71">
                  <c:v>110.80404232756395</c:v>
                </c:pt>
                <c:pt idx="72">
                  <c:v>113.55201855102558</c:v>
                </c:pt>
                <c:pt idx="73">
                  <c:v>117.66650748041025</c:v>
                </c:pt>
                <c:pt idx="74">
                  <c:v>118.31660299216409</c:v>
                </c:pt>
                <c:pt idx="75">
                  <c:v>119.13493891686564</c:v>
                </c:pt>
                <c:pt idx="76">
                  <c:v>117.49757448674625</c:v>
                </c:pt>
                <c:pt idx="77">
                  <c:v>117.9037294946985</c:v>
                </c:pt>
                <c:pt idx="78">
                  <c:v>119.14499401787941</c:v>
                </c:pt>
                <c:pt idx="79">
                  <c:v>119.96459856715177</c:v>
                </c:pt>
                <c:pt idx="80">
                  <c:v>119.26584128686071</c:v>
                </c:pt>
                <c:pt idx="81">
                  <c:v>117.12873795474428</c:v>
                </c:pt>
                <c:pt idx="82">
                  <c:v>118.03279398189771</c:v>
                </c:pt>
                <c:pt idx="83">
                  <c:v>121.43311573275909</c:v>
                </c:pt>
                <c:pt idx="84">
                  <c:v>117.15444749310363</c:v>
                </c:pt>
                <c:pt idx="85">
                  <c:v>116.34147869724146</c:v>
                </c:pt>
                <c:pt idx="86">
                  <c:v>116.07059111889657</c:v>
                </c:pt>
                <c:pt idx="87">
                  <c:v>116.96603854755863</c:v>
                </c:pt>
                <c:pt idx="88">
                  <c:v>117.81471589902345</c:v>
                </c:pt>
                <c:pt idx="89">
                  <c:v>118.51418593960938</c:v>
                </c:pt>
                <c:pt idx="90">
                  <c:v>119.67567251584376</c:v>
                </c:pt>
                <c:pt idx="91">
                  <c:v>118.57877122633751</c:v>
                </c:pt>
                <c:pt idx="92">
                  <c:v>118.46911071053501</c:v>
                </c:pt>
                <c:pt idx="93">
                  <c:v>119.05314266421401</c:v>
                </c:pt>
                <c:pt idx="94">
                  <c:v>119.91465610568559</c:v>
                </c:pt>
                <c:pt idx="95">
                  <c:v>120.75366454227424</c:v>
                </c:pt>
                <c:pt idx="96">
                  <c:v>121.78136539690969</c:v>
                </c:pt>
                <c:pt idx="97">
                  <c:v>123.65074807876388</c:v>
                </c:pt>
                <c:pt idx="98">
                  <c:v>122.86249803150555</c:v>
                </c:pt>
                <c:pt idx="99">
                  <c:v>122.25140029260223</c:v>
                </c:pt>
                <c:pt idx="100">
                  <c:v>121.5563614970409</c:v>
                </c:pt>
                <c:pt idx="101">
                  <c:v>120.93424501881636</c:v>
                </c:pt>
                <c:pt idx="102">
                  <c:v>120.40669818752654</c:v>
                </c:pt>
                <c:pt idx="103">
                  <c:v>121.43377915501061</c:v>
                </c:pt>
                <c:pt idx="104">
                  <c:v>122.70471286200424</c:v>
                </c:pt>
                <c:pt idx="105">
                  <c:v>123.2541843648017</c:v>
                </c:pt>
                <c:pt idx="106">
                  <c:v>123.65367266592068</c:v>
                </c:pt>
                <c:pt idx="107">
                  <c:v>123.27946834636828</c:v>
                </c:pt>
                <c:pt idx="108">
                  <c:v>123.80178823854732</c:v>
                </c:pt>
                <c:pt idx="109">
                  <c:v>125.24251703541893</c:v>
                </c:pt>
                <c:pt idx="110">
                  <c:v>128.12280639416758</c:v>
                </c:pt>
                <c:pt idx="111">
                  <c:v>130.67262111766703</c:v>
                </c:pt>
                <c:pt idx="112">
                  <c:v>129.00785000706682</c:v>
                </c:pt>
                <c:pt idx="113">
                  <c:v>127.95373970282674</c:v>
                </c:pt>
                <c:pt idx="114">
                  <c:v>128.3618975011307</c:v>
                </c:pt>
                <c:pt idx="115">
                  <c:v>129.80286140045229</c:v>
                </c:pt>
                <c:pt idx="116">
                  <c:v>131.15054216018092</c:v>
                </c:pt>
                <c:pt idx="117">
                  <c:v>132.07961992407238</c:v>
                </c:pt>
                <c:pt idx="118">
                  <c:v>133.08215006962894</c:v>
                </c:pt>
                <c:pt idx="119">
                  <c:v>134.64745660785158</c:v>
                </c:pt>
                <c:pt idx="120">
                  <c:v>136.79128552314063</c:v>
                </c:pt>
                <c:pt idx="121">
                  <c:v>136.74851492925626</c:v>
                </c:pt>
                <c:pt idx="122">
                  <c:v>137.3368083117025</c:v>
                </c:pt>
                <c:pt idx="123">
                  <c:v>135.72081954468098</c:v>
                </c:pt>
                <c:pt idx="124">
                  <c:v>134.6997261378724</c:v>
                </c:pt>
                <c:pt idx="125">
                  <c:v>136.64448703514898</c:v>
                </c:pt>
                <c:pt idx="126">
                  <c:v>141.01879337405961</c:v>
                </c:pt>
                <c:pt idx="127">
                  <c:v>143.11651698962385</c:v>
                </c:pt>
                <c:pt idx="128">
                  <c:v>148.95780979584953</c:v>
                </c:pt>
                <c:pt idx="129">
                  <c:v>149.58672193833982</c:v>
                </c:pt>
                <c:pt idx="130">
                  <c:v>152.26798649533595</c:v>
                </c:pt>
                <c:pt idx="131">
                  <c:v>156.38609471813439</c:v>
                </c:pt>
                <c:pt idx="132">
                  <c:v>158.55443788725375</c:v>
                </c:pt>
                <c:pt idx="133">
                  <c:v>156.5417732949015</c:v>
                </c:pt>
                <c:pt idx="134">
                  <c:v>155.1367074579606</c:v>
                </c:pt>
                <c:pt idx="135">
                  <c:v>152.32078100318424</c:v>
                </c:pt>
                <c:pt idx="136">
                  <c:v>150.92530946127368</c:v>
                </c:pt>
                <c:pt idx="137">
                  <c:v>149.22922108450948</c:v>
                </c:pt>
                <c:pt idx="138">
                  <c:v>155.59688555380382</c:v>
                </c:pt>
                <c:pt idx="139">
                  <c:v>156.38745722152152</c:v>
                </c:pt>
                <c:pt idx="140">
                  <c:v>155.55228210860861</c:v>
                </c:pt>
                <c:pt idx="141">
                  <c:v>151.81741248344343</c:v>
                </c:pt>
                <c:pt idx="142">
                  <c:v>150.99426235337737</c:v>
                </c:pt>
                <c:pt idx="143">
                  <c:v>152.05400374135095</c:v>
                </c:pt>
                <c:pt idx="144">
                  <c:v>150.83149837654037</c:v>
                </c:pt>
                <c:pt idx="145">
                  <c:v>151.33849839061617</c:v>
                </c:pt>
                <c:pt idx="146">
                  <c:v>152.09179581624647</c:v>
                </c:pt>
                <c:pt idx="147">
                  <c:v>155.7771144264986</c:v>
                </c:pt>
                <c:pt idx="148">
                  <c:v>155.66754439059946</c:v>
                </c:pt>
                <c:pt idx="149">
                  <c:v>156.43191643623979</c:v>
                </c:pt>
                <c:pt idx="150">
                  <c:v>158.72366381449592</c:v>
                </c:pt>
                <c:pt idx="151">
                  <c:v>160.23946552579838</c:v>
                </c:pt>
                <c:pt idx="152">
                  <c:v>159.11958687031938</c:v>
                </c:pt>
                <c:pt idx="153">
                  <c:v>158.09263762812773</c:v>
                </c:pt>
                <c:pt idx="154">
                  <c:v>155.65715085125109</c:v>
                </c:pt>
                <c:pt idx="155">
                  <c:v>157.13006004050044</c:v>
                </c:pt>
                <c:pt idx="156">
                  <c:v>157.6826209562002</c:v>
                </c:pt>
                <c:pt idx="157">
                  <c:v>157.51364898248008</c:v>
                </c:pt>
                <c:pt idx="158">
                  <c:v>158.47775881299205</c:v>
                </c:pt>
                <c:pt idx="159">
                  <c:v>162.7658014251968</c:v>
                </c:pt>
                <c:pt idx="160">
                  <c:v>162.92072183007872</c:v>
                </c:pt>
                <c:pt idx="161">
                  <c:v>164.08938861203148</c:v>
                </c:pt>
                <c:pt idx="162">
                  <c:v>164.1773508848126</c:v>
                </c:pt>
                <c:pt idx="163">
                  <c:v>164.89474101392506</c:v>
                </c:pt>
                <c:pt idx="164">
                  <c:v>166.35259244557002</c:v>
                </c:pt>
                <c:pt idx="165">
                  <c:v>169.796536258228</c:v>
                </c:pt>
                <c:pt idx="166">
                  <c:v>169.91861450329122</c:v>
                </c:pt>
                <c:pt idx="167">
                  <c:v>170.02144358131648</c:v>
                </c:pt>
                <c:pt idx="168">
                  <c:v>171.53737995252658</c:v>
                </c:pt>
                <c:pt idx="169">
                  <c:v>173.58854820101061</c:v>
                </c:pt>
                <c:pt idx="170">
                  <c:v>175.37891598040426</c:v>
                </c:pt>
                <c:pt idx="171">
                  <c:v>171.19156273216171</c:v>
                </c:pt>
                <c:pt idx="172">
                  <c:v>167.31522677286469</c:v>
                </c:pt>
                <c:pt idx="173">
                  <c:v>161.42129334914588</c:v>
                </c:pt>
                <c:pt idx="174">
                  <c:v>162.62681505965836</c:v>
                </c:pt>
                <c:pt idx="175">
                  <c:v>160.30402194386335</c:v>
                </c:pt>
                <c:pt idx="176">
                  <c:v>157.60821153754534</c:v>
                </c:pt>
                <c:pt idx="177">
                  <c:v>156.13238371501814</c:v>
                </c:pt>
                <c:pt idx="178">
                  <c:v>157.13685546600726</c:v>
                </c:pt>
                <c:pt idx="179">
                  <c:v>155.1977414664029</c:v>
                </c:pt>
                <c:pt idx="180">
                  <c:v>152.34099232656115</c:v>
                </c:pt>
                <c:pt idx="181">
                  <c:v>149.58369615062446</c:v>
                </c:pt>
                <c:pt idx="182">
                  <c:v>148.64757756024977</c:v>
                </c:pt>
                <c:pt idx="183">
                  <c:v>153.32872706409989</c:v>
                </c:pt>
                <c:pt idx="184">
                  <c:v>151.32728854563996</c:v>
                </c:pt>
                <c:pt idx="185">
                  <c:v>151.12461661825597</c:v>
                </c:pt>
                <c:pt idx="186">
                  <c:v>153.30374676730241</c:v>
                </c:pt>
                <c:pt idx="187">
                  <c:v>156.54299834692097</c:v>
                </c:pt>
                <c:pt idx="188">
                  <c:v>156.96360131876838</c:v>
                </c:pt>
                <c:pt idx="189">
                  <c:v>157.24733626750734</c:v>
                </c:pt>
                <c:pt idx="190">
                  <c:v>159.53673660700292</c:v>
                </c:pt>
                <c:pt idx="191">
                  <c:v>157.56469464280116</c:v>
                </c:pt>
                <c:pt idx="192">
                  <c:v>159.00188187712047</c:v>
                </c:pt>
                <c:pt idx="193">
                  <c:v>156.59955341084819</c:v>
                </c:pt>
                <c:pt idx="194">
                  <c:v>158.51052142433929</c:v>
                </c:pt>
                <c:pt idx="195">
                  <c:v>159.12070634973571</c:v>
                </c:pt>
                <c:pt idx="196">
                  <c:v>162.2477851198943</c:v>
                </c:pt>
                <c:pt idx="197">
                  <c:v>168.18701380795773</c:v>
                </c:pt>
                <c:pt idx="198">
                  <c:v>170.58370750318309</c:v>
                </c:pt>
                <c:pt idx="199">
                  <c:v>169.14478366127327</c:v>
                </c:pt>
                <c:pt idx="200">
                  <c:v>167.81741052450931</c:v>
                </c:pt>
                <c:pt idx="201">
                  <c:v>165.30826300980374</c:v>
                </c:pt>
                <c:pt idx="202">
                  <c:v>162.33960772392152</c:v>
                </c:pt>
                <c:pt idx="203">
                  <c:v>161.44613972956859</c:v>
                </c:pt>
                <c:pt idx="204">
                  <c:v>160.12665229182744</c:v>
                </c:pt>
                <c:pt idx="205">
                  <c:v>159.34266529673096</c:v>
                </c:pt>
                <c:pt idx="206">
                  <c:v>159.86906683869239</c:v>
                </c:pt>
                <c:pt idx="207">
                  <c:v>160.15882973547696</c:v>
                </c:pt>
                <c:pt idx="208">
                  <c:v>162.65343057419079</c:v>
                </c:pt>
                <c:pt idx="209">
                  <c:v>159.94477678967633</c:v>
                </c:pt>
                <c:pt idx="210">
                  <c:v>160.30821467587054</c:v>
                </c:pt>
                <c:pt idx="211">
                  <c:v>155.20778293034823</c:v>
                </c:pt>
                <c:pt idx="212">
                  <c:v>152.2175125721393</c:v>
                </c:pt>
                <c:pt idx="213">
                  <c:v>152.33930604885572</c:v>
                </c:pt>
                <c:pt idx="214">
                  <c:v>158.1705216395423</c:v>
                </c:pt>
                <c:pt idx="215">
                  <c:v>162.92821231581692</c:v>
                </c:pt>
                <c:pt idx="216">
                  <c:v>164.51238294632677</c:v>
                </c:pt>
                <c:pt idx="217">
                  <c:v>160.1171510785307</c:v>
                </c:pt>
                <c:pt idx="218">
                  <c:v>155.09746469141228</c:v>
                </c:pt>
                <c:pt idx="219">
                  <c:v>156.16068995656491</c:v>
                </c:pt>
                <c:pt idx="220">
                  <c:v>155.77268054262595</c:v>
                </c:pt>
                <c:pt idx="221">
                  <c:v>156.17337581705038</c:v>
                </c:pt>
                <c:pt idx="222">
                  <c:v>156.40114660682016</c:v>
                </c:pt>
                <c:pt idx="223">
                  <c:v>156.63026152272806</c:v>
                </c:pt>
                <c:pt idx="224">
                  <c:v>155.81590160909121</c:v>
                </c:pt>
                <c:pt idx="225">
                  <c:v>155.8369593836365</c:v>
                </c:pt>
                <c:pt idx="226">
                  <c:v>155.31678447345462</c:v>
                </c:pt>
                <c:pt idx="227">
                  <c:v>155.07841054938186</c:v>
                </c:pt>
                <c:pt idx="228">
                  <c:v>155.57316415975274</c:v>
                </c:pt>
                <c:pt idx="229">
                  <c:v>157.7813622439011</c:v>
                </c:pt>
                <c:pt idx="230">
                  <c:v>158.97274387756045</c:v>
                </c:pt>
                <c:pt idx="231">
                  <c:v>158.63029323102415</c:v>
                </c:pt>
                <c:pt idx="232">
                  <c:v>160.05451597240966</c:v>
                </c:pt>
                <c:pt idx="233">
                  <c:v>160.12770542896388</c:v>
                </c:pt>
                <c:pt idx="234">
                  <c:v>159.65298343158554</c:v>
                </c:pt>
                <c:pt idx="235">
                  <c:v>158.7385920526342</c:v>
                </c:pt>
                <c:pt idx="236">
                  <c:v>158.23543316105366</c:v>
                </c:pt>
                <c:pt idx="237">
                  <c:v>158.61287446442145</c:v>
                </c:pt>
                <c:pt idx="238">
                  <c:v>156.57115380576857</c:v>
                </c:pt>
                <c:pt idx="239">
                  <c:v>155.67315756230744</c:v>
                </c:pt>
                <c:pt idx="240">
                  <c:v>155.76186248492297</c:v>
                </c:pt>
                <c:pt idx="241">
                  <c:v>157.01384229396922</c:v>
                </c:pt>
                <c:pt idx="242">
                  <c:v>157.7591349375877</c:v>
                </c:pt>
                <c:pt idx="243">
                  <c:v>160.3324564950351</c:v>
                </c:pt>
                <c:pt idx="244">
                  <c:v>161.21538313801403</c:v>
                </c:pt>
                <c:pt idx="245">
                  <c:v>160.53565583520563</c:v>
                </c:pt>
                <c:pt idx="246">
                  <c:v>160.39966575408226</c:v>
                </c:pt>
                <c:pt idx="247">
                  <c:v>160.3554687016329</c:v>
                </c:pt>
                <c:pt idx="248">
                  <c:v>159.70028988065317</c:v>
                </c:pt>
                <c:pt idx="249">
                  <c:v>159.06081967226126</c:v>
                </c:pt>
                <c:pt idx="250">
                  <c:v>162.1431266689045</c:v>
                </c:pt>
                <c:pt idx="251">
                  <c:v>164.5172543275618</c:v>
                </c:pt>
                <c:pt idx="252">
                  <c:v>164.38239915102471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5-4916-B921-91FF351D0088}"/>
            </c:ext>
          </c:extLst>
        </c:ser>
        <c:ser>
          <c:idx val="1"/>
          <c:order val="1"/>
          <c:tx>
            <c:v>Adjusted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1'!$BB$2:$BB$254</c:f>
              <c:numCache>
                <c:formatCode>0.00</c:formatCode>
                <c:ptCount val="253"/>
                <c:pt idx="0">
                  <c:v>94.900497439999995</c:v>
                </c:pt>
                <c:pt idx="1">
                  <c:v>94.900497439999995</c:v>
                </c:pt>
                <c:pt idx="2">
                  <c:v>93.898257065899998</c:v>
                </c:pt>
                <c:pt idx="3">
                  <c:v>94.851414125104995</c:v>
                </c:pt>
                <c:pt idx="4">
                  <c:v>95.313240568751752</c:v>
                </c:pt>
                <c:pt idx="5">
                  <c:v>94.77516374649106</c:v>
                </c:pt>
                <c:pt idx="6">
                  <c:v>95.004063906241115</c:v>
                </c:pt>
                <c:pt idx="7">
                  <c:v>94.289283473801049</c:v>
                </c:pt>
                <c:pt idx="8">
                  <c:v>94.450679085537928</c:v>
                </c:pt>
                <c:pt idx="9">
                  <c:v>93.566141407424809</c:v>
                </c:pt>
                <c:pt idx="10">
                  <c:v>93.023353056635216</c:v>
                </c:pt>
                <c:pt idx="11">
                  <c:v>93.617428300070003</c:v>
                </c:pt>
                <c:pt idx="12">
                  <c:v>93.248537362806744</c:v>
                </c:pt>
                <c:pt idx="13">
                  <c:v>94.350674901551002</c:v>
                </c:pt>
                <c:pt idx="14">
                  <c:v>94.462974811655968</c:v>
                </c:pt>
                <c:pt idx="15">
                  <c:v>94.338103696331956</c:v>
                </c:pt>
                <c:pt idx="16">
                  <c:v>93.283286920051054</c:v>
                </c:pt>
                <c:pt idx="17">
                  <c:v>91.548329166255471</c:v>
                </c:pt>
                <c:pt idx="18">
                  <c:v>92.214763362431455</c:v>
                </c:pt>
                <c:pt idx="19">
                  <c:v>92.688895026833691</c:v>
                </c:pt>
                <c:pt idx="20">
                  <c:v>93.401778442357084</c:v>
                </c:pt>
                <c:pt idx="21">
                  <c:v>99.599052056335807</c:v>
                </c:pt>
                <c:pt idx="22">
                  <c:v>100.99180921320047</c:v>
                </c:pt>
                <c:pt idx="23">
                  <c:v>103.06507075214658</c:v>
                </c:pt>
                <c:pt idx="24">
                  <c:v>102.93786545363514</c:v>
                </c:pt>
                <c:pt idx="25">
                  <c:v>103.10555956048115</c:v>
                </c:pt>
                <c:pt idx="26">
                  <c:v>104.24572998565733</c:v>
                </c:pt>
                <c:pt idx="27">
                  <c:v>106.79691002706862</c:v>
                </c:pt>
                <c:pt idx="28">
                  <c:v>108.06550279187057</c:v>
                </c:pt>
                <c:pt idx="29">
                  <c:v>108.60290690632196</c:v>
                </c:pt>
                <c:pt idx="30">
                  <c:v>108.11769577279432</c:v>
                </c:pt>
                <c:pt idx="31">
                  <c:v>107.18991641076377</c:v>
                </c:pt>
                <c:pt idx="32">
                  <c:v>107.77007324921084</c:v>
                </c:pt>
                <c:pt idx="33">
                  <c:v>108.53425894838227</c:v>
                </c:pt>
                <c:pt idx="34">
                  <c:v>107.95137788213678</c:v>
                </c:pt>
                <c:pt idx="35">
                  <c:v>105.25796782638584</c:v>
                </c:pt>
                <c:pt idx="36">
                  <c:v>100.77078158899646</c:v>
                </c:pt>
                <c:pt idx="37">
                  <c:v>98.110980252541736</c:v>
                </c:pt>
                <c:pt idx="38">
                  <c:v>97.965823509735444</c:v>
                </c:pt>
                <c:pt idx="39">
                  <c:v>94.062463602489473</c:v>
                </c:pt>
                <c:pt idx="40">
                  <c:v>93.220986446223193</c:v>
                </c:pt>
                <c:pt idx="41">
                  <c:v>96.35052199316435</c:v>
                </c:pt>
                <c:pt idx="42">
                  <c:v>95.446943496137038</c:v>
                </c:pt>
                <c:pt idx="43">
                  <c:v>98.156382622434037</c:v>
                </c:pt>
                <c:pt idx="44">
                  <c:v>96.670643101962185</c:v>
                </c:pt>
                <c:pt idx="45">
                  <c:v>95.219218995828598</c:v>
                </c:pt>
                <c:pt idx="46">
                  <c:v>90.484555520005486</c:v>
                </c:pt>
                <c:pt idx="47">
                  <c:v>93.28797114832291</c:v>
                </c:pt>
                <c:pt idx="48">
                  <c:v>91.169777689405564</c:v>
                </c:pt>
                <c:pt idx="49">
                  <c:v>84.394668624104227</c:v>
                </c:pt>
                <c:pt idx="50">
                  <c:v>87.466785457229804</c:v>
                </c:pt>
                <c:pt idx="51">
                  <c:v>84.454641163865389</c:v>
                </c:pt>
                <c:pt idx="52">
                  <c:v>88.955756833381571</c:v>
                </c:pt>
                <c:pt idx="53">
                  <c:v>91.297748961662094</c:v>
                </c:pt>
                <c:pt idx="54">
                  <c:v>94.083051019435061</c:v>
                </c:pt>
                <c:pt idx="55">
                  <c:v>93.170405190797638</c:v>
                </c:pt>
                <c:pt idx="56">
                  <c:v>95.204022715582028</c:v>
                </c:pt>
                <c:pt idx="57">
                  <c:v>97.255778617327465</c:v>
                </c:pt>
                <c:pt idx="58">
                  <c:v>95.279146182433053</c:v>
                </c:pt>
                <c:pt idx="59">
                  <c:v>97.60753093679935</c:v>
                </c:pt>
                <c:pt idx="60">
                  <c:v>95.75539104332411</c:v>
                </c:pt>
                <c:pt idx="61">
                  <c:v>97.922793196862045</c:v>
                </c:pt>
                <c:pt idx="62">
                  <c:v>97.854786275687616</c:v>
                </c:pt>
                <c:pt idx="63">
                  <c:v>95.912384284393596</c:v>
                </c:pt>
                <c:pt idx="64">
                  <c:v>95.826813891522647</c:v>
                </c:pt>
                <c:pt idx="65">
                  <c:v>95.306513486679933</c:v>
                </c:pt>
                <c:pt idx="66">
                  <c:v>99.156755948010925</c:v>
                </c:pt>
                <c:pt idx="67">
                  <c:v>100.80838594554081</c:v>
                </c:pt>
                <c:pt idx="68">
                  <c:v>102.47598056470136</c:v>
                </c:pt>
                <c:pt idx="69">
                  <c:v>102.74439616344732</c:v>
                </c:pt>
                <c:pt idx="70">
                  <c:v>108.12550246004065</c:v>
                </c:pt>
                <c:pt idx="71">
                  <c:v>114.3737825090802</c:v>
                </c:pt>
                <c:pt idx="72">
                  <c:v>116.75196495141726</c:v>
                </c:pt>
                <c:pt idx="73">
                  <c:v>121.27799801884876</c:v>
                </c:pt>
                <c:pt idx="74">
                  <c:v>120.59546576859451</c:v>
                </c:pt>
                <c:pt idx="75">
                  <c:v>120.75656461001806</c:v>
                </c:pt>
                <c:pt idx="76">
                  <c:v>117.65265462442635</c:v>
                </c:pt>
                <c:pt idx="77">
                  <c:v>118.17179332400107</c:v>
                </c:pt>
                <c:pt idx="78">
                  <c:v>119.85099815942723</c:v>
                </c:pt>
                <c:pt idx="79">
                  <c:v>120.72172289217563</c:v>
                </c:pt>
                <c:pt idx="80">
                  <c:v>119.36781888949285</c:v>
                </c:pt>
                <c:pt idx="81">
                  <c:v>116.22312913673957</c:v>
                </c:pt>
                <c:pt idx="82">
                  <c:v>117.94153434421416</c:v>
                </c:pt>
                <c:pt idx="83">
                  <c:v>122.91306771992076</c:v>
                </c:pt>
                <c:pt idx="84">
                  <c:v>116.0430203781976</c:v>
                </c:pt>
                <c:pt idx="85">
                  <c:v>115.36435782590516</c:v>
                </c:pt>
                <c:pt idx="86">
                  <c:v>115.41127522940641</c:v>
                </c:pt>
                <c:pt idx="87">
                  <c:v>117.00636615123696</c:v>
                </c:pt>
                <c:pt idx="88">
                  <c:v>118.21880088920571</c:v>
                </c:pt>
                <c:pt idx="89">
                  <c:v>119.05119420247328</c:v>
                </c:pt>
                <c:pt idx="90">
                  <c:v>120.49369601972438</c:v>
                </c:pt>
                <c:pt idx="91">
                  <c:v>118.53507857319404</c:v>
                </c:pt>
                <c:pt idx="92">
                  <c:v>118.39573251919496</c:v>
                </c:pt>
                <c:pt idx="93">
                  <c:v>119.27559903813254</c:v>
                </c:pt>
                <c:pt idx="94">
                  <c:v>120.424688160003</c:v>
                </c:pt>
                <c:pt idx="95">
                  <c:v>121.4117359686137</c:v>
                </c:pt>
                <c:pt idx="96">
                  <c:v>122.60577006598236</c:v>
                </c:pt>
                <c:pt idx="97">
                  <c:v>124.94539285358823</c:v>
                </c:pt>
                <c:pt idx="98">
                  <c:v>123.21984013639269</c:v>
                </c:pt>
                <c:pt idx="99">
                  <c:v>122.17294446778367</c:v>
                </c:pt>
                <c:pt idx="100">
                  <c:v>121.20044333538809</c:v>
                </c:pt>
                <c:pt idx="101">
                  <c:v>120.45853761470626</c:v>
                </c:pt>
                <c:pt idx="102">
                  <c:v>119.90766304118559</c:v>
                </c:pt>
                <c:pt idx="103">
                  <c:v>121.62149625989092</c:v>
                </c:pt>
                <c:pt idx="104">
                  <c:v>123.37987743783555</c:v>
                </c:pt>
                <c:pt idx="105">
                  <c:v>123.87278705776777</c:v>
                </c:pt>
                <c:pt idx="106">
                  <c:v>124.17367388255556</c:v>
                </c:pt>
                <c:pt idx="107">
                  <c:v>123.39707707171888</c:v>
                </c:pt>
                <c:pt idx="108">
                  <c:v>124.10151698897072</c:v>
                </c:pt>
                <c:pt idx="109">
                  <c:v>126.05569580674403</c:v>
                </c:pt>
                <c:pt idx="110">
                  <c:v>129.86618492983328</c:v>
                </c:pt>
                <c:pt idx="111">
                  <c:v>132.77889593785792</c:v>
                </c:pt>
                <c:pt idx="112">
                  <c:v>129.4171541584017</c:v>
                </c:pt>
                <c:pt idx="113">
                  <c:v>127.70450734915289</c:v>
                </c:pt>
                <c:pt idx="114">
                  <c:v>128.40849071584685</c:v>
                </c:pt>
                <c:pt idx="115">
                  <c:v>130.4769214232409</c:v>
                </c:pt>
                <c:pt idx="116">
                  <c:v>132.12773151459254</c:v>
                </c:pt>
                <c:pt idx="117">
                  <c:v>133.03515906274993</c:v>
                </c:pt>
                <c:pt idx="118">
                  <c:v>134.05883516140204</c:v>
                </c:pt>
                <c:pt idx="119">
                  <c:v>135.88902135052697</c:v>
                </c:pt>
                <c:pt idx="120">
                  <c:v>138.43886914349218</c:v>
                </c:pt>
                <c:pt idx="121">
                  <c:v>137.63543915320165</c:v>
                </c:pt>
                <c:pt idx="122">
                  <c:v>138.08934865697327</c:v>
                </c:pt>
                <c:pt idx="123">
                  <c:v>135.40752178942023</c:v>
                </c:pt>
                <c:pt idx="124">
                  <c:v>134.06792033941514</c:v>
                </c:pt>
                <c:pt idx="125">
                  <c:v>137.17213624977194</c:v>
                </c:pt>
                <c:pt idx="126">
                  <c:v>143.27743829461201</c:v>
                </c:pt>
                <c:pt idx="127">
                  <c:v>145.30274732293157</c:v>
                </c:pt>
                <c:pt idx="128">
                  <c:v>152.78881824197035</c:v>
                </c:pt>
                <c:pt idx="129">
                  <c:v>151.97678704782689</c:v>
                </c:pt>
                <c:pt idx="130">
                  <c:v>154.78909135620211</c:v>
                </c:pt>
                <c:pt idx="131">
                  <c:v>159.62585109187006</c:v>
                </c:pt>
                <c:pt idx="132">
                  <c:v>161.31205831891211</c:v>
                </c:pt>
                <c:pt idx="133">
                  <c:v>157.15276546575507</c:v>
                </c:pt>
                <c:pt idx="134">
                  <c:v>154.84047352530666</c:v>
                </c:pt>
                <c:pt idx="135">
                  <c:v>150.89068543557519</c:v>
                </c:pt>
                <c:pt idx="136">
                  <c:v>149.51079470522896</c:v>
                </c:pt>
                <c:pt idx="137">
                  <c:v>147.68799819914099</c:v>
                </c:pt>
                <c:pt idx="138">
                  <c:v>157.61466197803361</c:v>
                </c:pt>
                <c:pt idx="139">
                  <c:v>157.85299150532086</c:v>
                </c:pt>
                <c:pt idx="140">
                  <c:v>155.98249716388744</c:v>
                </c:pt>
                <c:pt idx="141">
                  <c:v>150.37333943252247</c:v>
                </c:pt>
                <c:pt idx="142">
                  <c:v>149.8296046168411</c:v>
                </c:pt>
                <c:pt idx="143">
                  <c:v>151.89032561084412</c:v>
                </c:pt>
                <c:pt idx="144">
                  <c:v>150.19134799059685</c:v>
                </c:pt>
                <c:pt idx="145">
                  <c:v>151.21456568468133</c:v>
                </c:pt>
                <c:pt idx="146">
                  <c:v>152.36261666951594</c:v>
                </c:pt>
                <c:pt idx="147">
                  <c:v>157.58445927041026</c:v>
                </c:pt>
                <c:pt idx="148">
                  <c:v>156.61227753859626</c:v>
                </c:pt>
                <c:pt idx="149">
                  <c:v>157.29548708817617</c:v>
                </c:pt>
                <c:pt idx="150">
                  <c:v>160.2299139932762</c:v>
                </c:pt>
                <c:pt idx="151">
                  <c:v>161.75001389421365</c:v>
                </c:pt>
                <c:pt idx="152">
                  <c:v>159.44644307798222</c:v>
                </c:pt>
                <c:pt idx="153">
                  <c:v>157.81028138335606</c:v>
                </c:pt>
                <c:pt idx="154">
                  <c:v>154.40588586703217</c:v>
                </c:pt>
                <c:pt idx="155">
                  <c:v>157.10467343434223</c:v>
                </c:pt>
                <c:pt idx="156">
                  <c:v>157.91731073487807</c:v>
                </c:pt>
                <c:pt idx="157">
                  <c:v>157.56669097257887</c:v>
                </c:pt>
                <c:pt idx="158">
                  <c:v>158.94078133127678</c:v>
                </c:pt>
                <c:pt idx="159">
                  <c:v>164.95008298574552</c:v>
                </c:pt>
                <c:pt idx="160">
                  <c:v>164.19179087057739</c:v>
                </c:pt>
                <c:pt idx="161">
                  <c:v>165.31437663618451</c:v>
                </c:pt>
                <c:pt idx="162">
                  <c:v>164.89067732084825</c:v>
                </c:pt>
                <c:pt idx="163">
                  <c:v>165.60989611184527</c:v>
                </c:pt>
                <c:pt idx="164">
                  <c:v>167.40196089366637</c:v>
                </c:pt>
                <c:pt idx="165">
                  <c:v>171.92346362037708</c:v>
                </c:pt>
                <c:pt idx="166">
                  <c:v>171.14335976275166</c:v>
                </c:pt>
                <c:pt idx="167">
                  <c:v>170.7413265591311</c:v>
                </c:pt>
                <c:pt idx="168">
                  <c:v>172.61548695736917</c:v>
                </c:pt>
                <c:pt idx="169">
                  <c:v>175.10453276549185</c:v>
                </c:pt>
                <c:pt idx="170">
                  <c:v>177.01837299159607</c:v>
                </c:pt>
                <c:pt idx="171">
                  <c:v>170.20895512660806</c:v>
                </c:pt>
                <c:pt idx="172">
                  <c:v>165.03044140812653</c:v>
                </c:pt>
                <c:pt idx="173">
                  <c:v>157.51239135786642</c:v>
                </c:pt>
                <c:pt idx="174">
                  <c:v>161.01940373418526</c:v>
                </c:pt>
                <c:pt idx="175">
                  <c:v>158.3746888127454</c:v>
                </c:pt>
                <c:pt idx="176">
                  <c:v>155.33396363258737</c:v>
                </c:pt>
                <c:pt idx="177">
                  <c:v>154.21742484715401</c:v>
                </c:pt>
                <c:pt idx="178">
                  <c:v>156.5356403766271</c:v>
                </c:pt>
                <c:pt idx="179">
                  <c:v>153.99447186742185</c:v>
                </c:pt>
                <c:pt idx="180">
                  <c:v>150.39365693419279</c:v>
                </c:pt>
                <c:pt idx="181">
                  <c:v>147.27187840565034</c:v>
                </c:pt>
                <c:pt idx="182">
                  <c:v>146.95482443484539</c:v>
                </c:pt>
                <c:pt idx="183">
                  <c:v>154.50423012186005</c:v>
                </c:pt>
                <c:pt idx="184">
                  <c:v>151.07316789410106</c:v>
                </c:pt>
                <c:pt idx="185">
                  <c:v>150.89364789258678</c:v>
                </c:pt>
                <c:pt idx="186">
                  <c:v>154.15732253525528</c:v>
                </c:pt>
                <c:pt idx="187">
                  <c:v>158.47012823012338</c:v>
                </c:pt>
                <c:pt idx="188">
                  <c:v>158.21279409186104</c:v>
                </c:pt>
                <c:pt idx="189">
                  <c:v>158.06207301964082</c:v>
                </c:pt>
                <c:pt idx="190">
                  <c:v>161.01507197344935</c:v>
                </c:pt>
                <c:pt idx="191">
                  <c:v>157.49036021045589</c:v>
                </c:pt>
                <c:pt idx="192">
                  <c:v>159.60773219477426</c:v>
                </c:pt>
                <c:pt idx="193">
                  <c:v>155.85172327573525</c:v>
                </c:pt>
                <c:pt idx="194">
                  <c:v>158.95915045609817</c:v>
                </c:pt>
                <c:pt idx="195">
                  <c:v>159.64203553363149</c:v>
                </c:pt>
                <c:pt idx="196">
                  <c:v>163.94170161760835</c:v>
                </c:pt>
                <c:pt idx="197">
                  <c:v>171.79132079132899</c:v>
                </c:pt>
                <c:pt idx="198">
                  <c:v>173.64458850688871</c:v>
                </c:pt>
                <c:pt idx="199">
                  <c:v>170.18075248445194</c:v>
                </c:pt>
                <c:pt idx="200">
                  <c:v>167.78987546571381</c:v>
                </c:pt>
                <c:pt idx="201">
                  <c:v>164.1640023458487</c:v>
                </c:pt>
                <c:pt idx="202">
                  <c:v>160.37436948009923</c:v>
                </c:pt>
                <c:pt idx="203">
                  <c:v>159.96319809800752</c:v>
                </c:pt>
                <c:pt idx="204">
                  <c:v>158.71726504748534</c:v>
                </c:pt>
                <c:pt idx="205">
                  <c:v>158.21470816454939</c:v>
                </c:pt>
                <c:pt idx="206">
                  <c:v>159.48557110987517</c:v>
                </c:pt>
                <c:pt idx="207">
                  <c:v>160.07830038818054</c:v>
                </c:pt>
                <c:pt idx="208">
                  <c:v>163.731709810599</c:v>
                </c:pt>
                <c:pt idx="209">
                  <c:v>159.31893616666932</c:v>
                </c:pt>
                <c:pt idx="210">
                  <c:v>160.1275493820041</c:v>
                </c:pt>
                <c:pt idx="211">
                  <c:v>152.81322273323664</c:v>
                </c:pt>
                <c:pt idx="212">
                  <c:v>149.55488280253391</c:v>
                </c:pt>
                <c:pt idx="213">
                  <c:v>150.92966674009514</c:v>
                </c:pt>
                <c:pt idx="214">
                  <c:v>160.01926703553295</c:v>
                </c:pt>
                <c:pt idx="215">
                  <c:v>166.08598308793535</c:v>
                </c:pt>
                <c:pt idx="216">
                  <c:v>166.96203365472132</c:v>
                </c:pt>
                <c:pt idx="217">
                  <c:v>159.48660462763948</c:v>
                </c:pt>
                <c:pt idx="218">
                  <c:v>152.49180526921882</c:v>
                </c:pt>
                <c:pt idx="219">
                  <c:v>155.2060286436772</c:v>
                </c:pt>
                <c:pt idx="220">
                  <c:v>155.07301258426517</c:v>
                </c:pt>
                <c:pt idx="221">
                  <c:v>155.96887131344295</c:v>
                </c:pt>
                <c:pt idx="222">
                  <c:v>156.39116598523248</c:v>
                </c:pt>
                <c:pt idx="223">
                  <c:v>156.7278738930134</c:v>
                </c:pt>
                <c:pt idx="224">
                  <c:v>155.50312645161156</c:v>
                </c:pt>
                <c:pt idx="225">
                  <c:v>155.67440904556807</c:v>
                </c:pt>
                <c:pt idx="226">
                  <c:v>154.99330307793514</c:v>
                </c:pt>
                <c:pt idx="227">
                  <c:v>154.79322751601339</c:v>
                </c:pt>
                <c:pt idx="228">
                  <c:v>155.63895261606697</c:v>
                </c:pt>
                <c:pt idx="229">
                  <c:v>158.81123503274071</c:v>
                </c:pt>
                <c:pt idx="230">
                  <c:v>160.07529564656892</c:v>
                </c:pt>
                <c:pt idx="231">
                  <c:v>159.0825939130375</c:v>
                </c:pt>
                <c:pt idx="232">
                  <c:v>160.94418158114047</c:v>
                </c:pt>
                <c:pt idx="233">
                  <c:v>160.64995676921524</c:v>
                </c:pt>
                <c:pt idx="234">
                  <c:v>159.72659676990352</c:v>
                </c:pt>
                <c:pt idx="235">
                  <c:v>158.367603268181</c:v>
                </c:pt>
                <c:pt idx="236">
                  <c:v>157.80496782839316</c:v>
                </c:pt>
                <c:pt idx="237">
                  <c:v>158.54596711797367</c:v>
                </c:pt>
                <c:pt idx="238">
                  <c:v>155.61558046882851</c:v>
                </c:pt>
                <c:pt idx="239">
                  <c:v>154.74349391743289</c:v>
                </c:pt>
                <c:pt idx="240">
                  <c:v>155.29046469541896</c:v>
                </c:pt>
                <c:pt idx="241">
                  <c:v>157.31796442381281</c:v>
                </c:pt>
                <c:pt idx="242">
                  <c:v>158.26178379863001</c:v>
                </c:pt>
                <c:pt idx="243">
                  <c:v>161.7669080694597</c:v>
                </c:pt>
                <c:pt idx="244">
                  <c:v>162.40164849328809</c:v>
                </c:pt>
                <c:pt idx="245">
                  <c:v>160.88222449434258</c:v>
                </c:pt>
                <c:pt idx="246">
                  <c:v>160.52908298010206</c:v>
                </c:pt>
                <c:pt idx="247">
                  <c:v>160.40675950234157</c:v>
                </c:pt>
                <c:pt idx="248">
                  <c:v>159.43366935160208</c:v>
                </c:pt>
                <c:pt idx="249">
                  <c:v>158.6264167875068</c:v>
                </c:pt>
                <c:pt idx="250">
                  <c:v>163.291243230779</c:v>
                </c:pt>
                <c:pt idx="251">
                  <c:v>166.21707588298855</c:v>
                </c:pt>
                <c:pt idx="252">
                  <c:v>165.25661617706774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5-4916-B921-91FF351D0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43423"/>
        <c:axId val="163241503"/>
      </c:lineChart>
      <c:catAx>
        <c:axId val="16324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1503"/>
        <c:crosses val="autoZero"/>
        <c:auto val="1"/>
        <c:lblAlgn val="ctr"/>
        <c:lblOffset val="100"/>
        <c:noMultiLvlLbl val="0"/>
      </c:catAx>
      <c:valAx>
        <c:axId val="16324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Exponential Smoothing (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β=0.</a:t>
            </a: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60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),</a:t>
            </a:r>
          </a:p>
          <a:p>
            <a:pPr>
              <a:defRPr/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MAPE= 1.80%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α=0.55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1'!$AW$2:$AW$254</c:f>
              <c:numCache>
                <c:formatCode>0.00</c:formatCode>
                <c:ptCount val="253"/>
                <c:pt idx="0">
                  <c:v>94.900497439999995</c:v>
                </c:pt>
                <c:pt idx="1">
                  <c:v>94.900497439999995</c:v>
                </c:pt>
                <c:pt idx="2">
                  <c:v>94.209297182</c:v>
                </c:pt>
                <c:pt idx="3">
                  <c:v>94.770117186799993</c:v>
                </c:pt>
                <c:pt idx="4">
                  <c:v>95.113848266719998</c:v>
                </c:pt>
                <c:pt idx="5">
                  <c:v>94.804641172687994</c:v>
                </c:pt>
                <c:pt idx="6">
                  <c:v>94.953355185075196</c:v>
                </c:pt>
                <c:pt idx="7">
                  <c:v>94.476140352030086</c:v>
                </c:pt>
                <c:pt idx="8">
                  <c:v>94.529457604812023</c:v>
                </c:pt>
                <c:pt idx="9">
                  <c:v>93.894983113924809</c:v>
                </c:pt>
                <c:pt idx="10">
                  <c:v>93.418591997569919</c:v>
                </c:pt>
                <c:pt idx="11">
                  <c:v>93.705638701027965</c:v>
                </c:pt>
                <c:pt idx="12">
                  <c:v>93.42385551641118</c:v>
                </c:pt>
                <c:pt idx="13">
                  <c:v>94.129541288564468</c:v>
                </c:pt>
                <c:pt idx="14">
                  <c:v>94.275617175425779</c:v>
                </c:pt>
                <c:pt idx="15">
                  <c:v>94.247644638170314</c:v>
                </c:pt>
                <c:pt idx="16">
                  <c:v>93.548258293268134</c:v>
                </c:pt>
                <c:pt idx="17">
                  <c:v>92.26950320930726</c:v>
                </c:pt>
                <c:pt idx="18">
                  <c:v>92.505300365722903</c:v>
                </c:pt>
                <c:pt idx="19">
                  <c:v>92.742121064289165</c:v>
                </c:pt>
                <c:pt idx="20">
                  <c:v>93.217246373715668</c:v>
                </c:pt>
                <c:pt idx="21">
                  <c:v>97.548496749486262</c:v>
                </c:pt>
                <c:pt idx="22">
                  <c:v>99.14539815979451</c:v>
                </c:pt>
                <c:pt idx="23">
                  <c:v>101.14825782391782</c:v>
                </c:pt>
                <c:pt idx="24">
                  <c:v>101.65540300956712</c:v>
                </c:pt>
                <c:pt idx="25">
                  <c:v>102.16905970382686</c:v>
                </c:pt>
                <c:pt idx="26">
                  <c:v>103.24602202153073</c:v>
                </c:pt>
                <c:pt idx="27">
                  <c:v>105.31571072861229</c:v>
                </c:pt>
                <c:pt idx="28">
                  <c:v>106.65028483144491</c:v>
                </c:pt>
                <c:pt idx="29">
                  <c:v>107.46011393257797</c:v>
                </c:pt>
                <c:pt idx="30">
                  <c:v>107.48014545303118</c:v>
                </c:pt>
                <c:pt idx="31">
                  <c:v>107.03815806121247</c:v>
                </c:pt>
                <c:pt idx="32">
                  <c:v>107.48536364448499</c:v>
                </c:pt>
                <c:pt idx="33">
                  <c:v>108.100746417794</c:v>
                </c:pt>
                <c:pt idx="34">
                  <c:v>107.83329784711761</c:v>
                </c:pt>
                <c:pt idx="35">
                  <c:v>106.01241919884704</c:v>
                </c:pt>
                <c:pt idx="36">
                  <c:v>102.68366791953882</c:v>
                </c:pt>
                <c:pt idx="37">
                  <c:v>100.25566779181553</c:v>
                </c:pt>
                <c:pt idx="38">
                  <c:v>99.489967008726211</c:v>
                </c:pt>
                <c:pt idx="39">
                  <c:v>96.324984607490478</c:v>
                </c:pt>
                <c:pt idx="40">
                  <c:v>95.04249384299618</c:v>
                </c:pt>
                <c:pt idx="41">
                  <c:v>96.635498821198468</c:v>
                </c:pt>
                <c:pt idx="42">
                  <c:v>95.923900152479391</c:v>
                </c:pt>
                <c:pt idx="43">
                  <c:v>97.644457828991762</c:v>
                </c:pt>
                <c:pt idx="44">
                  <c:v>96.778683095596705</c:v>
                </c:pt>
                <c:pt idx="45">
                  <c:v>95.74417130023869</c:v>
                </c:pt>
                <c:pt idx="46">
                  <c:v>92.315969912095483</c:v>
                </c:pt>
                <c:pt idx="47">
                  <c:v>93.680990016838194</c:v>
                </c:pt>
                <c:pt idx="48">
                  <c:v>92.098195568735278</c:v>
                </c:pt>
                <c:pt idx="49">
                  <c:v>87.137576871494105</c:v>
                </c:pt>
                <c:pt idx="50">
                  <c:v>88.405030748597639</c:v>
                </c:pt>
                <c:pt idx="51">
                  <c:v>86.036510283439057</c:v>
                </c:pt>
                <c:pt idx="52">
                  <c:v>88.649803087375631</c:v>
                </c:pt>
                <c:pt idx="53">
                  <c:v>90.359921234950249</c:v>
                </c:pt>
                <c:pt idx="54">
                  <c:v>92.571869189980106</c:v>
                </c:pt>
                <c:pt idx="55">
                  <c:v>92.41144573799204</c:v>
                </c:pt>
                <c:pt idx="56">
                  <c:v>94.049479723196811</c:v>
                </c:pt>
                <c:pt idx="57">
                  <c:v>95.822790239278731</c:v>
                </c:pt>
                <c:pt idx="58">
                  <c:v>94.904315987711499</c:v>
                </c:pt>
                <c:pt idx="59">
                  <c:v>96.6264251890846</c:v>
                </c:pt>
                <c:pt idx="60">
                  <c:v>95.653568425633836</c:v>
                </c:pt>
                <c:pt idx="61">
                  <c:v>97.17992865425353</c:v>
                </c:pt>
                <c:pt idx="62">
                  <c:v>97.3635714977014</c:v>
                </c:pt>
                <c:pt idx="63">
                  <c:v>96.176429883080559</c:v>
                </c:pt>
                <c:pt idx="64">
                  <c:v>96.035470633232222</c:v>
                </c:pt>
                <c:pt idx="65">
                  <c:v>95.611887227292897</c:v>
                </c:pt>
                <c:pt idx="66">
                  <c:v>98.172455694917147</c:v>
                </c:pt>
                <c:pt idx="67">
                  <c:v>99.616983357966859</c:v>
                </c:pt>
                <c:pt idx="68">
                  <c:v>101.13679424318674</c:v>
                </c:pt>
                <c:pt idx="69">
                  <c:v>101.73751799727469</c:v>
                </c:pt>
                <c:pt idx="70">
                  <c:v>105.76110521890988</c:v>
                </c:pt>
                <c:pt idx="71">
                  <c:v>110.80404232756395</c:v>
                </c:pt>
                <c:pt idx="72">
                  <c:v>113.55201855102558</c:v>
                </c:pt>
                <c:pt idx="73">
                  <c:v>117.66650748041025</c:v>
                </c:pt>
                <c:pt idx="74">
                  <c:v>118.31660299216409</c:v>
                </c:pt>
                <c:pt idx="75">
                  <c:v>119.13493891686564</c:v>
                </c:pt>
                <c:pt idx="76">
                  <c:v>117.49757448674625</c:v>
                </c:pt>
                <c:pt idx="77">
                  <c:v>117.9037294946985</c:v>
                </c:pt>
                <c:pt idx="78">
                  <c:v>119.14499401787941</c:v>
                </c:pt>
                <c:pt idx="79">
                  <c:v>119.96459856715177</c:v>
                </c:pt>
                <c:pt idx="80">
                  <c:v>119.26584128686071</c:v>
                </c:pt>
                <c:pt idx="81">
                  <c:v>117.12873795474428</c:v>
                </c:pt>
                <c:pt idx="82">
                  <c:v>118.03279398189771</c:v>
                </c:pt>
                <c:pt idx="83">
                  <c:v>121.43311573275909</c:v>
                </c:pt>
                <c:pt idx="84">
                  <c:v>117.15444749310363</c:v>
                </c:pt>
                <c:pt idx="85">
                  <c:v>116.34147869724146</c:v>
                </c:pt>
                <c:pt idx="86">
                  <c:v>116.07059111889657</c:v>
                </c:pt>
                <c:pt idx="87">
                  <c:v>116.96603854755863</c:v>
                </c:pt>
                <c:pt idx="88">
                  <c:v>117.81471589902345</c:v>
                </c:pt>
                <c:pt idx="89">
                  <c:v>118.51418593960938</c:v>
                </c:pt>
                <c:pt idx="90">
                  <c:v>119.67567251584376</c:v>
                </c:pt>
                <c:pt idx="91">
                  <c:v>118.57877122633751</c:v>
                </c:pt>
                <c:pt idx="92">
                  <c:v>118.46911071053501</c:v>
                </c:pt>
                <c:pt idx="93">
                  <c:v>119.05314266421401</c:v>
                </c:pt>
                <c:pt idx="94">
                  <c:v>119.91465610568559</c:v>
                </c:pt>
                <c:pt idx="95">
                  <c:v>120.75366454227424</c:v>
                </c:pt>
                <c:pt idx="96">
                  <c:v>121.78136539690969</c:v>
                </c:pt>
                <c:pt idx="97">
                  <c:v>123.65074807876388</c:v>
                </c:pt>
                <c:pt idx="98">
                  <c:v>122.86249803150555</c:v>
                </c:pt>
                <c:pt idx="99">
                  <c:v>122.25140029260223</c:v>
                </c:pt>
                <c:pt idx="100">
                  <c:v>121.5563614970409</c:v>
                </c:pt>
                <c:pt idx="101">
                  <c:v>120.93424501881636</c:v>
                </c:pt>
                <c:pt idx="102">
                  <c:v>120.40669818752654</c:v>
                </c:pt>
                <c:pt idx="103">
                  <c:v>121.43377915501061</c:v>
                </c:pt>
                <c:pt idx="104">
                  <c:v>122.70471286200424</c:v>
                </c:pt>
                <c:pt idx="105">
                  <c:v>123.2541843648017</c:v>
                </c:pt>
                <c:pt idx="106">
                  <c:v>123.65367266592068</c:v>
                </c:pt>
                <c:pt idx="107">
                  <c:v>123.27946834636828</c:v>
                </c:pt>
                <c:pt idx="108">
                  <c:v>123.80178823854732</c:v>
                </c:pt>
                <c:pt idx="109">
                  <c:v>125.24251703541893</c:v>
                </c:pt>
                <c:pt idx="110">
                  <c:v>128.12280639416758</c:v>
                </c:pt>
                <c:pt idx="111">
                  <c:v>130.67262111766703</c:v>
                </c:pt>
                <c:pt idx="112">
                  <c:v>129.00785000706682</c:v>
                </c:pt>
                <c:pt idx="113">
                  <c:v>127.95373970282674</c:v>
                </c:pt>
                <c:pt idx="114">
                  <c:v>128.3618975011307</c:v>
                </c:pt>
                <c:pt idx="115">
                  <c:v>129.80286140045229</c:v>
                </c:pt>
                <c:pt idx="116">
                  <c:v>131.15054216018092</c:v>
                </c:pt>
                <c:pt idx="117">
                  <c:v>132.07961992407238</c:v>
                </c:pt>
                <c:pt idx="118">
                  <c:v>133.08215006962894</c:v>
                </c:pt>
                <c:pt idx="119">
                  <c:v>134.64745660785158</c:v>
                </c:pt>
                <c:pt idx="120">
                  <c:v>136.79128552314063</c:v>
                </c:pt>
                <c:pt idx="121">
                  <c:v>136.74851492925626</c:v>
                </c:pt>
                <c:pt idx="122">
                  <c:v>137.3368083117025</c:v>
                </c:pt>
                <c:pt idx="123">
                  <c:v>135.72081954468098</c:v>
                </c:pt>
                <c:pt idx="124">
                  <c:v>134.6997261378724</c:v>
                </c:pt>
                <c:pt idx="125">
                  <c:v>136.64448703514898</c:v>
                </c:pt>
                <c:pt idx="126">
                  <c:v>141.01879337405961</c:v>
                </c:pt>
                <c:pt idx="127">
                  <c:v>143.11651698962385</c:v>
                </c:pt>
                <c:pt idx="128">
                  <c:v>148.95780979584953</c:v>
                </c:pt>
                <c:pt idx="129">
                  <c:v>149.58672193833982</c:v>
                </c:pt>
                <c:pt idx="130">
                  <c:v>152.26798649533595</c:v>
                </c:pt>
                <c:pt idx="131">
                  <c:v>156.38609471813439</c:v>
                </c:pt>
                <c:pt idx="132">
                  <c:v>158.55443788725375</c:v>
                </c:pt>
                <c:pt idx="133">
                  <c:v>156.5417732949015</c:v>
                </c:pt>
                <c:pt idx="134">
                  <c:v>155.1367074579606</c:v>
                </c:pt>
                <c:pt idx="135">
                  <c:v>152.32078100318424</c:v>
                </c:pt>
                <c:pt idx="136">
                  <c:v>150.92530946127368</c:v>
                </c:pt>
                <c:pt idx="137">
                  <c:v>149.22922108450948</c:v>
                </c:pt>
                <c:pt idx="138">
                  <c:v>155.59688555380382</c:v>
                </c:pt>
                <c:pt idx="139">
                  <c:v>156.38745722152152</c:v>
                </c:pt>
                <c:pt idx="140">
                  <c:v>155.55228210860861</c:v>
                </c:pt>
                <c:pt idx="141">
                  <c:v>151.81741248344343</c:v>
                </c:pt>
                <c:pt idx="142">
                  <c:v>150.99426235337737</c:v>
                </c:pt>
                <c:pt idx="143">
                  <c:v>152.05400374135095</c:v>
                </c:pt>
                <c:pt idx="144">
                  <c:v>150.83149837654037</c:v>
                </c:pt>
                <c:pt idx="145">
                  <c:v>151.33849839061617</c:v>
                </c:pt>
                <c:pt idx="146">
                  <c:v>152.09179581624647</c:v>
                </c:pt>
                <c:pt idx="147">
                  <c:v>155.7771144264986</c:v>
                </c:pt>
                <c:pt idx="148">
                  <c:v>155.66754439059946</c:v>
                </c:pt>
                <c:pt idx="149">
                  <c:v>156.43191643623979</c:v>
                </c:pt>
                <c:pt idx="150">
                  <c:v>158.72366381449592</c:v>
                </c:pt>
                <c:pt idx="151">
                  <c:v>160.23946552579838</c:v>
                </c:pt>
                <c:pt idx="152">
                  <c:v>159.11958687031938</c:v>
                </c:pt>
                <c:pt idx="153">
                  <c:v>158.09263762812773</c:v>
                </c:pt>
                <c:pt idx="154">
                  <c:v>155.65715085125109</c:v>
                </c:pt>
                <c:pt idx="155">
                  <c:v>157.13006004050044</c:v>
                </c:pt>
                <c:pt idx="156">
                  <c:v>157.6826209562002</c:v>
                </c:pt>
                <c:pt idx="157">
                  <c:v>157.51364898248008</c:v>
                </c:pt>
                <c:pt idx="158">
                  <c:v>158.47775881299205</c:v>
                </c:pt>
                <c:pt idx="159">
                  <c:v>162.7658014251968</c:v>
                </c:pt>
                <c:pt idx="160">
                  <c:v>162.92072183007872</c:v>
                </c:pt>
                <c:pt idx="161">
                  <c:v>164.08938861203148</c:v>
                </c:pt>
                <c:pt idx="162">
                  <c:v>164.1773508848126</c:v>
                </c:pt>
                <c:pt idx="163">
                  <c:v>164.89474101392506</c:v>
                </c:pt>
                <c:pt idx="164">
                  <c:v>166.35259244557002</c:v>
                </c:pt>
                <c:pt idx="165">
                  <c:v>169.796536258228</c:v>
                </c:pt>
                <c:pt idx="166">
                  <c:v>169.91861450329122</c:v>
                </c:pt>
                <c:pt idx="167">
                  <c:v>170.02144358131648</c:v>
                </c:pt>
                <c:pt idx="168">
                  <c:v>171.53737995252658</c:v>
                </c:pt>
                <c:pt idx="169">
                  <c:v>173.58854820101061</c:v>
                </c:pt>
                <c:pt idx="170">
                  <c:v>175.37891598040426</c:v>
                </c:pt>
                <c:pt idx="171">
                  <c:v>171.19156273216171</c:v>
                </c:pt>
                <c:pt idx="172">
                  <c:v>167.31522677286469</c:v>
                </c:pt>
                <c:pt idx="173">
                  <c:v>161.42129334914588</c:v>
                </c:pt>
                <c:pt idx="174">
                  <c:v>162.62681505965836</c:v>
                </c:pt>
                <c:pt idx="175">
                  <c:v>160.30402194386335</c:v>
                </c:pt>
                <c:pt idx="176">
                  <c:v>157.60821153754534</c:v>
                </c:pt>
                <c:pt idx="177">
                  <c:v>156.13238371501814</c:v>
                </c:pt>
                <c:pt idx="178">
                  <c:v>157.13685546600726</c:v>
                </c:pt>
                <c:pt idx="179">
                  <c:v>155.1977414664029</c:v>
                </c:pt>
                <c:pt idx="180">
                  <c:v>152.34099232656115</c:v>
                </c:pt>
                <c:pt idx="181">
                  <c:v>149.58369615062446</c:v>
                </c:pt>
                <c:pt idx="182">
                  <c:v>148.64757756024977</c:v>
                </c:pt>
                <c:pt idx="183">
                  <c:v>153.32872706409989</c:v>
                </c:pt>
                <c:pt idx="184">
                  <c:v>151.32728854563996</c:v>
                </c:pt>
                <c:pt idx="185">
                  <c:v>151.12461661825597</c:v>
                </c:pt>
                <c:pt idx="186">
                  <c:v>153.30374676730241</c:v>
                </c:pt>
                <c:pt idx="187">
                  <c:v>156.54299834692097</c:v>
                </c:pt>
                <c:pt idx="188">
                  <c:v>156.96360131876838</c:v>
                </c:pt>
                <c:pt idx="189">
                  <c:v>157.24733626750734</c:v>
                </c:pt>
                <c:pt idx="190">
                  <c:v>159.53673660700292</c:v>
                </c:pt>
                <c:pt idx="191">
                  <c:v>157.56469464280116</c:v>
                </c:pt>
                <c:pt idx="192">
                  <c:v>159.00188187712047</c:v>
                </c:pt>
                <c:pt idx="193">
                  <c:v>156.59955341084819</c:v>
                </c:pt>
                <c:pt idx="194">
                  <c:v>158.51052142433929</c:v>
                </c:pt>
                <c:pt idx="195">
                  <c:v>159.12070634973571</c:v>
                </c:pt>
                <c:pt idx="196">
                  <c:v>162.2477851198943</c:v>
                </c:pt>
                <c:pt idx="197">
                  <c:v>168.18701380795773</c:v>
                </c:pt>
                <c:pt idx="198">
                  <c:v>170.58370750318309</c:v>
                </c:pt>
                <c:pt idx="199">
                  <c:v>169.14478366127327</c:v>
                </c:pt>
                <c:pt idx="200">
                  <c:v>167.81741052450931</c:v>
                </c:pt>
                <c:pt idx="201">
                  <c:v>165.30826300980374</c:v>
                </c:pt>
                <c:pt idx="202">
                  <c:v>162.33960772392152</c:v>
                </c:pt>
                <c:pt idx="203">
                  <c:v>161.44613972956859</c:v>
                </c:pt>
                <c:pt idx="204">
                  <c:v>160.12665229182744</c:v>
                </c:pt>
                <c:pt idx="205">
                  <c:v>159.34266529673096</c:v>
                </c:pt>
                <c:pt idx="206">
                  <c:v>159.86906683869239</c:v>
                </c:pt>
                <c:pt idx="207">
                  <c:v>160.15882973547696</c:v>
                </c:pt>
                <c:pt idx="208">
                  <c:v>162.65343057419079</c:v>
                </c:pt>
                <c:pt idx="209">
                  <c:v>159.94477678967633</c:v>
                </c:pt>
                <c:pt idx="210">
                  <c:v>160.30821467587054</c:v>
                </c:pt>
                <c:pt idx="211">
                  <c:v>155.20778293034823</c:v>
                </c:pt>
                <c:pt idx="212">
                  <c:v>152.2175125721393</c:v>
                </c:pt>
                <c:pt idx="213">
                  <c:v>152.33930604885572</c:v>
                </c:pt>
                <c:pt idx="214">
                  <c:v>158.1705216395423</c:v>
                </c:pt>
                <c:pt idx="215">
                  <c:v>162.92821231581692</c:v>
                </c:pt>
                <c:pt idx="216">
                  <c:v>164.51238294632677</c:v>
                </c:pt>
                <c:pt idx="217">
                  <c:v>160.1171510785307</c:v>
                </c:pt>
                <c:pt idx="218">
                  <c:v>155.09746469141228</c:v>
                </c:pt>
                <c:pt idx="219">
                  <c:v>156.16068995656491</c:v>
                </c:pt>
                <c:pt idx="220">
                  <c:v>155.77268054262595</c:v>
                </c:pt>
                <c:pt idx="221">
                  <c:v>156.17337581705038</c:v>
                </c:pt>
                <c:pt idx="222">
                  <c:v>156.40114660682016</c:v>
                </c:pt>
                <c:pt idx="223">
                  <c:v>156.63026152272806</c:v>
                </c:pt>
                <c:pt idx="224">
                  <c:v>155.81590160909121</c:v>
                </c:pt>
                <c:pt idx="225">
                  <c:v>155.8369593836365</c:v>
                </c:pt>
                <c:pt idx="226">
                  <c:v>155.31678447345462</c:v>
                </c:pt>
                <c:pt idx="227">
                  <c:v>155.07841054938186</c:v>
                </c:pt>
                <c:pt idx="228">
                  <c:v>155.57316415975274</c:v>
                </c:pt>
                <c:pt idx="229">
                  <c:v>157.7813622439011</c:v>
                </c:pt>
                <c:pt idx="230">
                  <c:v>158.97274387756045</c:v>
                </c:pt>
                <c:pt idx="231">
                  <c:v>158.63029323102415</c:v>
                </c:pt>
                <c:pt idx="232">
                  <c:v>160.05451597240966</c:v>
                </c:pt>
                <c:pt idx="233">
                  <c:v>160.12770542896388</c:v>
                </c:pt>
                <c:pt idx="234">
                  <c:v>159.65298343158554</c:v>
                </c:pt>
                <c:pt idx="235">
                  <c:v>158.7385920526342</c:v>
                </c:pt>
                <c:pt idx="236">
                  <c:v>158.23543316105366</c:v>
                </c:pt>
                <c:pt idx="237">
                  <c:v>158.61287446442145</c:v>
                </c:pt>
                <c:pt idx="238">
                  <c:v>156.57115380576857</c:v>
                </c:pt>
                <c:pt idx="239">
                  <c:v>155.67315756230744</c:v>
                </c:pt>
                <c:pt idx="240">
                  <c:v>155.76186248492297</c:v>
                </c:pt>
                <c:pt idx="241">
                  <c:v>157.01384229396922</c:v>
                </c:pt>
                <c:pt idx="242">
                  <c:v>157.7591349375877</c:v>
                </c:pt>
                <c:pt idx="243">
                  <c:v>160.3324564950351</c:v>
                </c:pt>
                <c:pt idx="244">
                  <c:v>161.21538313801403</c:v>
                </c:pt>
                <c:pt idx="245">
                  <c:v>160.53565583520563</c:v>
                </c:pt>
                <c:pt idx="246">
                  <c:v>160.39966575408226</c:v>
                </c:pt>
                <c:pt idx="247">
                  <c:v>160.3554687016329</c:v>
                </c:pt>
                <c:pt idx="248">
                  <c:v>159.70028988065317</c:v>
                </c:pt>
                <c:pt idx="249">
                  <c:v>159.06081967226126</c:v>
                </c:pt>
                <c:pt idx="250">
                  <c:v>162.1431266689045</c:v>
                </c:pt>
                <c:pt idx="251">
                  <c:v>164.5172543275618</c:v>
                </c:pt>
                <c:pt idx="252">
                  <c:v>164.38239915102471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3-4AEE-9B82-2E5C6B8A95EB}"/>
            </c:ext>
          </c:extLst>
        </c:ser>
        <c:ser>
          <c:idx val="1"/>
          <c:order val="1"/>
          <c:tx>
            <c:v>Adjsuted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1'!$BE$2:$BE$254</c:f>
              <c:numCache>
                <c:formatCode>0.00</c:formatCode>
                <c:ptCount val="253"/>
                <c:pt idx="0">
                  <c:v>94.900497439999995</c:v>
                </c:pt>
                <c:pt idx="1">
                  <c:v>94.900497439999995</c:v>
                </c:pt>
                <c:pt idx="2">
                  <c:v>93.794577027200006</c:v>
                </c:pt>
                <c:pt idx="3">
                  <c:v>94.940721127759986</c:v>
                </c:pt>
                <c:pt idx="4">
                  <c:v>95.388328491056001</c:v>
                </c:pt>
                <c:pt idx="5">
                  <c:v>94.728909006003192</c:v>
                </c:pt>
                <c:pt idx="6">
                  <c:v>95.012290725833594</c:v>
                </c:pt>
                <c:pt idx="7">
                  <c:v>94.213385668506376</c:v>
                </c:pt>
                <c:pt idx="8">
                  <c:v>94.456346083071708</c:v>
                </c:pt>
                <c:pt idx="9">
                  <c:v>93.485053810696357</c:v>
                </c:pt>
                <c:pt idx="10">
                  <c:v>92.968785606465602</c:v>
                </c:pt>
                <c:pt idx="11">
                  <c:v>93.69794416666106</c:v>
                </c:pt>
                <c:pt idx="12">
                  <c:v>93.251707791894347</c:v>
                </c:pt>
                <c:pt idx="13">
                  <c:v>94.484093662049702</c:v>
                </c:pt>
                <c:pt idx="14">
                  <c:v>94.505083656936662</c:v>
                </c:pt>
                <c:pt idx="15">
                  <c:v>94.322647708421385</c:v>
                </c:pt>
                <c:pt idx="16">
                  <c:v>93.158627714427254</c:v>
                </c:pt>
                <c:pt idx="17">
                  <c:v>91.346397927394378</c:v>
                </c:pt>
                <c:pt idx="18">
                  <c:v>92.277536546807141</c:v>
                </c:pt>
                <c:pt idx="19">
                  <c:v>92.793107955862624</c:v>
                </c:pt>
                <c:pt idx="20">
                  <c:v>93.522716316000952</c:v>
                </c:pt>
                <c:pt idx="21">
                  <c:v>100.26943495186273</c:v>
                </c:pt>
                <c:pt idx="22">
                  <c:v>101.19191428693004</c:v>
                </c:pt>
                <c:pt idx="23">
                  <c:v>103.16858007324602</c:v>
                </c:pt>
                <c:pt idx="24">
                  <c:v>102.76781902068799</c:v>
                </c:pt>
                <c:pt idx="25">
                  <c:v>102.92222012483104</c:v>
                </c:pt>
                <c:pt idx="26">
                  <c:v>104.19346358055473</c:v>
                </c:pt>
                <c:pt idx="27">
                  <c:v>106.93650057647082</c:v>
                </c:pt>
                <c:pt idx="28">
                  <c:v>108.09934523228789</c:v>
                </c:pt>
                <c:pt idx="29">
                  <c:v>108.525635553595</c:v>
                </c:pt>
                <c:pt idx="30">
                  <c:v>107.91837301370992</c:v>
                </c:pt>
                <c:pt idx="31">
                  <c:v>106.94825665039274</c:v>
                </c:pt>
                <c:pt idx="32">
                  <c:v>107.71772643012061</c:v>
                </c:pt>
                <c:pt idx="33">
                  <c:v>108.56292119603366</c:v>
                </c:pt>
                <c:pt idx="34">
                  <c:v>107.85769861600762</c:v>
                </c:pt>
                <c:pt idx="35">
                  <c:v>104.92965231744071</c:v>
                </c:pt>
                <c:pt idx="36">
                  <c:v>100.25331039939135</c:v>
                </c:pt>
                <c:pt idx="37">
                  <c:v>97.826724707122565</c:v>
                </c:pt>
                <c:pt idx="38">
                  <c:v>98.058969304995443</c:v>
                </c:pt>
                <c:pt idx="39">
                  <c:v>93.853596085256726</c:v>
                </c:pt>
                <c:pt idx="40">
                  <c:v>93.284443975406106</c:v>
                </c:pt>
                <c:pt idx="41">
                  <c:v>96.888081861083805</c:v>
                </c:pt>
                <c:pt idx="42">
                  <c:v>95.597974167202082</c:v>
                </c:pt>
                <c:pt idx="43">
                  <c:v>98.546422040788258</c:v>
                </c:pt>
                <c:pt idx="44">
                  <c:v>96.620003940278266</c:v>
                </c:pt>
                <c:pt idx="45">
                  <c:v>95.059992560896504</c:v>
                </c:pt>
                <c:pt idx="46">
                  <c:v>89.985377583472683</c:v>
                </c:pt>
                <c:pt idx="47">
                  <c:v>93.567765148234699</c:v>
                </c:pt>
                <c:pt idx="48">
                  <c:v>91.103228952432133</c:v>
                </c:pt>
                <c:pt idx="49">
                  <c:v>83.763219006628148</c:v>
                </c:pt>
                <c:pt idx="50">
                  <c:v>87.81575992891338</c:v>
                </c:pt>
                <c:pt idx="51">
                  <c:v>84.379689676470207</c:v>
                </c:pt>
                <c:pt idx="52">
                  <c:v>89.555050526950026</c:v>
                </c:pt>
                <c:pt idx="53">
                  <c:v>91.748091099324782</c:v>
                </c:pt>
                <c:pt idx="54">
                  <c:v>94.454305908747827</c:v>
                </c:pt>
                <c:pt idx="55">
                  <c:v>93.068166354306285</c:v>
                </c:pt>
                <c:pt idx="56">
                  <c:v>95.29498836084538</c:v>
                </c:pt>
                <c:pt idx="57">
                  <c:v>97.384980003987309</c:v>
                </c:pt>
                <c:pt idx="58">
                  <c:v>94.978107342654596</c:v>
                </c:pt>
                <c:pt idx="59">
                  <c:v>97.689207251885691</c:v>
                </c:pt>
                <c:pt idx="60">
                  <c:v>95.494967192683816</c:v>
                </c:pt>
                <c:pt idx="61">
                  <c:v>98.032304298245336</c:v>
                </c:pt>
                <c:pt idx="62">
                  <c:v>97.814707461366851</c:v>
                </c:pt>
                <c:pt idx="63">
                  <c:v>95.644599299774228</c:v>
                </c:pt>
                <c:pt idx="64">
                  <c:v>95.738162850000691</c:v>
                </c:pt>
                <c:pt idx="65">
                  <c:v>95.238814070436689</c:v>
                </c:pt>
                <c:pt idx="66">
                  <c:v>99.559567512749211</c:v>
                </c:pt>
                <c:pt idx="67">
                  <c:v>101.03854468292951</c:v>
                </c:pt>
                <c:pt idx="68">
                  <c:v>102.61730530430373</c:v>
                </c:pt>
                <c:pt idx="69">
                  <c:v>102.69015667417426</c:v>
                </c:pt>
                <c:pt idx="70">
                  <c:v>108.55631302265081</c:v>
                </c:pt>
                <c:pt idx="71">
                  <c:v>114.94788771425277</c:v>
                </c:pt>
                <c:pt idx="72">
                  <c:v>116.85834243977808</c:v>
                </c:pt>
                <c:pt idx="73">
                  <c:v>121.45773039354205</c:v>
                </c:pt>
                <c:pt idx="74">
                  <c:v>120.22314946446912</c:v>
                </c:pt>
                <c:pt idx="75">
                  <c:v>120.38855906060857</c:v>
                </c:pt>
                <c:pt idx="76">
                  <c:v>117.01660388617178</c:v>
                </c:pt>
                <c:pt idx="77">
                  <c:v>117.95503425924007</c:v>
                </c:pt>
                <c:pt idx="78">
                  <c:v>119.91027463760459</c:v>
                </c:pt>
                <c:pt idx="79">
                  <c:v>120.76247354460526</c:v>
                </c:pt>
                <c:pt idx="80">
                  <c:v>119.16573690966746</c:v>
                </c:pt>
                <c:pt idx="81">
                  <c:v>115.80643420459712</c:v>
                </c:pt>
                <c:pt idx="82">
                  <c:v>118.04630609813091</c:v>
                </c:pt>
                <c:pt idx="83">
                  <c:v>123.4787136297692</c:v>
                </c:pt>
                <c:pt idx="84">
                  <c:v>115.4054857081144</c:v>
                </c:pt>
                <c:pt idx="85">
                  <c:v>115.15411270572845</c:v>
                </c:pt>
                <c:pt idx="86">
                  <c:v>115.43311217528445</c:v>
                </c:pt>
                <c:pt idx="87">
                  <c:v>117.248315427311</c:v>
                </c:pt>
                <c:pt idx="88">
                  <c:v>118.4368330618033</c:v>
                </c:pt>
                <c:pt idx="89">
                  <c:v>119.18271482907286</c:v>
                </c:pt>
                <c:pt idx="90">
                  <c:v>120.63997601736979</c:v>
                </c:pt>
                <c:pt idx="91">
                  <c:v>118.30635185324417</c:v>
                </c:pt>
                <c:pt idx="92">
                  <c:v>118.29434665181617</c:v>
                </c:pt>
                <c:pt idx="93">
                  <c:v>119.33365621293387</c:v>
                </c:pt>
                <c:pt idx="94">
                  <c:v>120.5437695900565</c:v>
                </c:pt>
                <c:pt idx="95">
                  <c:v>121.50871499797579</c:v>
                </c:pt>
                <c:pt idx="96">
                  <c:v>122.70000609197159</c:v>
                </c:pt>
                <c:pt idx="97">
                  <c:v>125.13983396590115</c:v>
                </c:pt>
                <c:pt idx="98">
                  <c:v>122.98518235800546</c:v>
                </c:pt>
                <c:pt idx="99">
                  <c:v>121.93381537986019</c:v>
                </c:pt>
                <c:pt idx="100">
                  <c:v>121.01230425460729</c:v>
                </c:pt>
                <c:pt idx="101">
                  <c:v>120.34335223490818</c:v>
                </c:pt>
                <c:pt idx="102">
                  <c:v>119.85381297518938</c:v>
                </c:pt>
                <c:pt idx="103">
                  <c:v>121.82887365056619</c:v>
                </c:pt>
                <c:pt idx="104">
                  <c:v>123.62531088442265</c:v>
                </c:pt>
                <c:pt idx="105">
                  <c:v>123.95210647544754</c:v>
                </c:pt>
                <c:pt idx="106">
                  <c:v>124.17253449085041</c:v>
                </c:pt>
                <c:pt idx="107">
                  <c:v>123.26249048460872</c:v>
                </c:pt>
                <c:pt idx="108">
                  <c:v>124.10838902915091</c:v>
                </c:pt>
                <c:pt idx="109">
                  <c:v>126.22959462978334</c:v>
                </c:pt>
                <c:pt idx="110">
                  <c:v>130.24581104716253</c:v>
                </c:pt>
                <c:pt idx="111">
                  <c:v>133.0517118129647</c:v>
                </c:pt>
                <c:pt idx="112">
                  <c:v>128.96062361882576</c:v>
                </c:pt>
                <c:pt idx="113">
                  <c:v>127.30238296498626</c:v>
                </c:pt>
                <c:pt idx="114">
                  <c:v>128.34624948497688</c:v>
                </c:pt>
                <c:pt idx="115">
                  <c:v>130.66118053358372</c:v>
                </c:pt>
                <c:pt idx="116">
                  <c:v>132.30247826927067</c:v>
                </c:pt>
                <c:pt idx="117">
                  <c:v>133.09784102604314</c:v>
                </c:pt>
                <c:pt idx="118">
                  <c:v>134.09095659775119</c:v>
                </c:pt>
                <c:pt idx="119">
                  <c:v>135.99016314203408</c:v>
                </c:pt>
                <c:pt idx="120">
                  <c:v>138.61466548598705</c:v>
                </c:pt>
                <c:pt idx="121">
                  <c:v>137.45220455806421</c:v>
                </c:pt>
                <c:pt idx="122">
                  <c:v>137.97126019269342</c:v>
                </c:pt>
                <c:pt idx="123">
                  <c:v>135.00500703686444</c:v>
                </c:pt>
                <c:pt idx="124">
                  <c:v>133.80074509066066</c:v>
                </c:pt>
                <c:pt idx="125">
                  <c:v>137.45175115463022</c:v>
                </c:pt>
                <c:pt idx="126">
                  <c:v>143.96628282519848</c:v>
                </c:pt>
                <c:pt idx="127">
                  <c:v>145.55414693941793</c:v>
                </c:pt>
                <c:pt idx="128">
                  <c:v>153.43763745950258</c:v>
                </c:pt>
                <c:pt idx="129">
                  <c:v>151.7560002892952</c:v>
                </c:pt>
                <c:pt idx="130">
                  <c:v>154.74445656991577</c:v>
                </c:pt>
                <c:pt idx="131">
                  <c:v>159.84754768164538</c:v>
                </c:pt>
                <c:pt idx="132">
                  <c:v>161.24002497412977</c:v>
                </c:pt>
                <c:pt idx="133">
                  <c:v>156.40840937424056</c:v>
                </c:pt>
                <c:pt idx="134">
                  <c:v>154.24032238753168</c:v>
                </c:pt>
                <c:pt idx="135">
                  <c:v>150.27267110214686</c:v>
                </c:pt>
                <c:pt idx="136">
                  <c:v>149.26878257571241</c:v>
                </c:pt>
                <c:pt idx="137">
                  <c:v>147.54895730422643</c:v>
                </c:pt>
                <c:pt idx="138">
                  <c:v>158.74537872326721</c:v>
                </c:pt>
                <c:pt idx="139">
                  <c:v>158.12119748993749</c:v>
                </c:pt>
                <c:pt idx="140">
                  <c:v>155.74467314822726</c:v>
                </c:pt>
                <c:pt idx="141">
                  <c:v>149.65344712419179</c:v>
                </c:pt>
                <c:pt idx="142">
                  <c:v>149.63478613163707</c:v>
                </c:pt>
                <c:pt idx="143">
                  <c:v>152.14605808543899</c:v>
                </c:pt>
                <c:pt idx="144">
                  <c:v>150.13481689528922</c:v>
                </c:pt>
                <c:pt idx="145">
                  <c:v>151.36402580656119</c:v>
                </c:pt>
                <c:pt idx="146">
                  <c:v>152.55398523800267</c:v>
                </c:pt>
                <c:pt idx="147">
                  <c:v>158.17318136135236</c:v>
                </c:pt>
                <c:pt idx="148">
                  <c:v>156.56022914300146</c:v>
                </c:pt>
                <c:pt idx="149">
                  <c:v>157.24761356458478</c:v>
                </c:pt>
                <c:pt idx="150">
                  <c:v>160.42499109278759</c:v>
                </c:pt>
                <c:pt idx="151">
                  <c:v>161.82947746389652</c:v>
                </c:pt>
                <c:pt idx="152">
                  <c:v>159.08366445227125</c:v>
                </c:pt>
                <c:pt idx="153">
                  <c:v>157.46209911559347</c:v>
                </c:pt>
                <c:pt idx="154">
                  <c:v>153.94364338011141</c:v>
                </c:pt>
                <c:pt idx="155">
                  <c:v>157.32840256559419</c:v>
                </c:pt>
                <c:pt idx="156">
                  <c:v>158.09349451565754</c:v>
                </c:pt>
                <c:pt idx="157">
                  <c:v>157.57661522203094</c:v>
                </c:pt>
                <c:pt idx="158">
                  <c:v>159.08141120711957</c:v>
                </c:pt>
                <c:pt idx="159">
                  <c:v>165.58008795017065</c:v>
                </c:pt>
                <c:pt idx="160">
                  <c:v>164.13938868299741</c:v>
                </c:pt>
                <c:pt idx="161">
                  <c:v>165.27805542237061</c:v>
                </c:pt>
                <c:pt idx="162">
                  <c:v>164.70559497261692</c:v>
                </c:pt>
                <c:pt idx="163">
                  <c:v>165.53647272651426</c:v>
                </c:pt>
                <c:pt idx="164">
                  <c:v>167.4839959895927</c:v>
                </c:pt>
                <c:pt idx="165">
                  <c:v>172.31546396343185</c:v>
                </c:pt>
                <c:pt idx="166">
                  <c:v>170.99943253241071</c:v>
                </c:pt>
                <c:pt idx="167">
                  <c:v>170.51546823977941</c:v>
                </c:pt>
                <c:pt idx="168">
                  <c:v>172.64455163863781</c:v>
                </c:pt>
                <c:pt idx="169">
                  <c:v>175.26211782454553</c:v>
                </c:pt>
                <c:pt idx="170">
                  <c:v>177.12256449745442</c:v>
                </c:pt>
                <c:pt idx="171">
                  <c:v>169.37661019003625</c:v>
                </c:pt>
                <c:pt idx="172">
                  <c:v>164.2634441804363</c:v>
                </c:pt>
                <c:pt idx="173">
                  <c:v>156.66422025794324</c:v>
                </c:pt>
                <c:pt idx="174">
                  <c:v>161.44729884948478</c:v>
                </c:pt>
                <c:pt idx="175">
                  <c:v>158.43853959031691</c:v>
                </c:pt>
                <c:pt idx="176">
                  <c:v>155.24453235233597</c:v>
                </c:pt>
                <c:pt idx="177">
                  <c:v>154.30141534741807</c:v>
                </c:pt>
                <c:pt idx="178">
                  <c:v>157.0071511695607</c:v>
                </c:pt>
                <c:pt idx="179">
                  <c:v>153.98239134806167</c:v>
                </c:pt>
                <c:pt idx="180">
                  <c:v>150.14080279531962</c:v>
                </c:pt>
                <c:pt idx="181">
                  <c:v>147.04924263256584</c:v>
                </c:pt>
                <c:pt idx="182">
                  <c:v>147.07212499880151</c:v>
                </c:pt>
                <c:pt idx="183">
                  <c:v>155.50723574183067</c:v>
                </c:pt>
                <c:pt idx="184">
                  <c:v>150.99782890565629</c:v>
                </c:pt>
                <c:pt idx="185">
                  <c:v>150.87122960583213</c:v>
                </c:pt>
                <c:pt idx="186">
                  <c:v>154.50987005176074</c:v>
                </c:pt>
                <c:pt idx="187">
                  <c:v>158.96899860847543</c:v>
                </c:pt>
                <c:pt idx="188">
                  <c:v>158.18636320649861</c:v>
                </c:pt>
                <c:pt idx="189">
                  <c:v>157.90668199184279</c:v>
                </c:pt>
                <c:pt idx="190">
                  <c:v>161.17411510043445</c:v>
                </c:pt>
                <c:pt idx="191">
                  <c:v>157.03642086165272</c:v>
                </c:pt>
                <c:pt idx="192">
                  <c:v>159.65288470525269</c:v>
                </c:pt>
                <c:pt idx="193">
                  <c:v>155.4185574623377</c:v>
                </c:pt>
                <c:pt idx="194">
                  <c:v>159.18470385302976</c:v>
                </c:pt>
                <c:pt idx="195">
                  <c:v>159.75649027644977</c:v>
                </c:pt>
                <c:pt idx="196">
                  <c:v>164.37834595267506</c:v>
                </c:pt>
                <c:pt idx="197">
                  <c:v>172.6027753539081</c:v>
                </c:pt>
                <c:pt idx="198">
                  <c:v>173.78802833869847</c:v>
                </c:pt>
                <c:pt idx="199">
                  <c:v>169.56315769033353</c:v>
                </c:pt>
                <c:pt idx="200">
                  <c:v>167.18833625407504</c:v>
                </c:pt>
                <c:pt idx="201">
                  <c:v>163.5511447928067</c:v>
                </c:pt>
                <c:pt idx="202">
                  <c:v>159.85556726559335</c:v>
                </c:pt>
                <c:pt idx="203">
                  <c:v>159.91644274962556</c:v>
                </c:pt>
                <c:pt idx="204">
                  <c:v>158.72308103720553</c:v>
                </c:pt>
                <c:pt idx="205">
                  <c:v>158.31084459782431</c:v>
                </c:pt>
                <c:pt idx="206">
                  <c:v>159.7721794843066</c:v>
                </c:pt>
                <c:pt idx="207">
                  <c:v>160.29393253179339</c:v>
                </c:pt>
                <c:pt idx="208">
                  <c:v>164.20423219594565</c:v>
                </c:pt>
                <c:pt idx="209">
                  <c:v>158.93990516766959</c:v>
                </c:pt>
                <c:pt idx="210">
                  <c:v>160.12432875878437</c:v>
                </c:pt>
                <c:pt idx="211">
                  <c:v>152.07396951620038</c:v>
                </c:pt>
                <c:pt idx="212">
                  <c:v>149.1698249915548</c:v>
                </c:pt>
                <c:pt idx="213">
                  <c:v>151.19330710265177</c:v>
                </c:pt>
                <c:pt idx="214">
                  <c:v>161.21085141547266</c:v>
                </c:pt>
                <c:pt idx="215">
                  <c:v>166.99895863195385</c:v>
                </c:pt>
                <c:pt idx="216">
                  <c:v>167.09118385108744</c:v>
                </c:pt>
                <c:pt idx="217">
                  <c:v>158.51153231975732</c:v>
                </c:pt>
                <c:pt idx="218">
                  <c:v>151.44340535563188</c:v>
                </c:pt>
                <c:pt idx="219">
                  <c:v>155.33700138134432</c:v>
                </c:pt>
                <c:pt idx="220">
                  <c:v>155.21039946417434</c:v>
                </c:pt>
                <c:pt idx="221">
                  <c:v>156.1888805503244</c:v>
                </c:pt>
                <c:pt idx="222">
                  <c:v>156.54401097399165</c:v>
                </c:pt>
                <c:pt idx="223">
                  <c:v>156.8248762191414</c:v>
                </c:pt>
                <c:pt idx="224">
                  <c:v>155.40513153947444</c:v>
                </c:pt>
                <c:pt idx="225">
                  <c:v>155.68528602051697</c:v>
                </c:pt>
                <c:pt idx="226">
                  <c:v>154.94401018209768</c:v>
                </c:pt>
                <c:pt idx="227">
                  <c:v>154.78627647839542</c:v>
                </c:pt>
                <c:pt idx="228">
                  <c:v>155.75316269758068</c:v>
                </c:pt>
                <c:pt idx="229">
                  <c:v>159.1782805095213</c:v>
                </c:pt>
                <c:pt idx="230">
                  <c:v>160.24634016400412</c:v>
                </c:pt>
                <c:pt idx="231">
                  <c:v>158.93426135767984</c:v>
                </c:pt>
                <c:pt idx="232">
                  <c:v>161.03063686790324</c:v>
                </c:pt>
                <c:pt idx="233">
                  <c:v>160.56206746109385</c:v>
                </c:pt>
                <c:pt idx="234">
                  <c:v>159.54189504601052</c:v>
                </c:pt>
                <c:pt idx="235">
                  <c:v>158.1455218710334</c:v>
                </c:pt>
                <c:pt idx="236">
                  <c:v>157.69630975346502</c:v>
                </c:pt>
                <c:pt idx="237">
                  <c:v>158.62368988340666</c:v>
                </c:pt>
                <c:pt idx="238">
                  <c:v>155.35044757817093</c:v>
                </c:pt>
                <c:pt idx="239">
                  <c:v>154.6460773251917</c:v>
                </c:pt>
                <c:pt idx="240">
                  <c:v>155.40425334364599</c:v>
                </c:pt>
                <c:pt idx="241">
                  <c:v>157.62198652288617</c:v>
                </c:pt>
                <c:pt idx="242">
                  <c:v>158.44956821532557</c:v>
                </c:pt>
                <c:pt idx="243">
                  <c:v>162.1526227405987</c:v>
                </c:pt>
                <c:pt idx="244">
                  <c:v>162.47320562202682</c:v>
                </c:pt>
                <c:pt idx="245">
                  <c:v>160.63094844712572</c:v>
                </c:pt>
                <c:pt idx="246">
                  <c:v>160.35618875017627</c:v>
                </c:pt>
                <c:pt idx="247">
                  <c:v>160.31155966860089</c:v>
                </c:pt>
                <c:pt idx="248">
                  <c:v>159.28961897485254</c:v>
                </c:pt>
                <c:pt idx="249">
                  <c:v>158.51286918490587</c:v>
                </c:pt>
                <c:pt idx="250">
                  <c:v>163.77333067194829</c:v>
                </c:pt>
                <c:pt idx="251">
                  <c:v>166.5938125239737</c:v>
                </c:pt>
                <c:pt idx="252">
                  <c:v>165.13210932366721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3-4AEE-9B82-2E5C6B8A9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40063"/>
        <c:axId val="163240543"/>
      </c:lineChart>
      <c:catAx>
        <c:axId val="16324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0543"/>
        <c:crosses val="autoZero"/>
        <c:auto val="1"/>
        <c:lblAlgn val="ctr"/>
        <c:lblOffset val="100"/>
        <c:noMultiLvlLbl val="0"/>
      </c:catAx>
      <c:valAx>
        <c:axId val="16324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Exponential Smoothing (</a:t>
            </a:r>
            <a:r>
              <a:rPr lang="el-GR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α= 0.</a:t>
            </a:r>
            <a:r>
              <a:rPr 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30</a:t>
            </a:r>
            <a:r>
              <a:rPr lang="el-GR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),</a:t>
            </a:r>
          </a:p>
          <a:p>
            <a:pPr>
              <a:defRPr/>
            </a:pPr>
            <a:r>
              <a:rPr lang="en-I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MAPD = 2.58%</a:t>
            </a:r>
            <a:endParaRPr lang="en-IN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1'!$AE$2:$AE$254</c:f>
              <c:numCache>
                <c:formatCode>General</c:formatCode>
                <c:ptCount val="253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6D-4C2D-80FD-467EA0F89D62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1'!$AF$2:$AF$254</c:f>
              <c:numCache>
                <c:formatCode>0.00</c:formatCode>
                <c:ptCount val="253"/>
                <c:pt idx="0">
                  <c:v>329.80999759999997</c:v>
                </c:pt>
                <c:pt idx="1">
                  <c:v>329.80999759999997</c:v>
                </c:pt>
                <c:pt idx="2">
                  <c:v>328.63699649</c:v>
                </c:pt>
                <c:pt idx="3">
                  <c:v>330.79489352299998</c:v>
                </c:pt>
                <c:pt idx="4">
                  <c:v>330.78142546609996</c:v>
                </c:pt>
                <c:pt idx="5">
                  <c:v>333.32500076626991</c:v>
                </c:pt>
                <c:pt idx="6">
                  <c:v>334.02550164638893</c:v>
                </c:pt>
                <c:pt idx="7">
                  <c:v>332.53284749247223</c:v>
                </c:pt>
                <c:pt idx="8">
                  <c:v>334.44899726473056</c:v>
                </c:pt>
                <c:pt idx="9">
                  <c:v>335.72129880531139</c:v>
                </c:pt>
                <c:pt idx="10">
                  <c:v>336.72591135371795</c:v>
                </c:pt>
                <c:pt idx="11">
                  <c:v>337.29413647760254</c:v>
                </c:pt>
                <c:pt idx="12">
                  <c:v>338.00689955432176</c:v>
                </c:pt>
                <c:pt idx="13">
                  <c:v>338.03782530802522</c:v>
                </c:pt>
                <c:pt idx="14">
                  <c:v>334.42647771561764</c:v>
                </c:pt>
                <c:pt idx="15">
                  <c:v>338.97853623093232</c:v>
                </c:pt>
                <c:pt idx="16">
                  <c:v>343.23297647165259</c:v>
                </c:pt>
                <c:pt idx="17">
                  <c:v>343.1270850001568</c:v>
                </c:pt>
                <c:pt idx="18">
                  <c:v>344.74495620010975</c:v>
                </c:pt>
                <c:pt idx="19">
                  <c:v>344.26947045007682</c:v>
                </c:pt>
                <c:pt idx="20">
                  <c:v>345.31062637505374</c:v>
                </c:pt>
                <c:pt idx="21">
                  <c:v>345.2444373525376</c:v>
                </c:pt>
                <c:pt idx="22">
                  <c:v>349.07110614677629</c:v>
                </c:pt>
                <c:pt idx="23">
                  <c:v>355.05277724274339</c:v>
                </c:pt>
                <c:pt idx="24">
                  <c:v>359.43794808992038</c:v>
                </c:pt>
                <c:pt idx="25">
                  <c:v>361.69156732294425</c:v>
                </c:pt>
                <c:pt idx="26">
                  <c:v>363.21509382606098</c:v>
                </c:pt>
                <c:pt idx="27">
                  <c:v>365.57156786824265</c:v>
                </c:pt>
                <c:pt idx="28">
                  <c:v>368.0070982277698</c:v>
                </c:pt>
                <c:pt idx="29">
                  <c:v>371.60797169943885</c:v>
                </c:pt>
                <c:pt idx="30">
                  <c:v>374.54557835960719</c:v>
                </c:pt>
                <c:pt idx="31">
                  <c:v>376.30190302172502</c:v>
                </c:pt>
                <c:pt idx="32">
                  <c:v>379.74533175520753</c:v>
                </c:pt>
                <c:pt idx="33">
                  <c:v>381.67873294864523</c:v>
                </c:pt>
                <c:pt idx="34">
                  <c:v>382.97511306405164</c:v>
                </c:pt>
                <c:pt idx="35">
                  <c:v>382.10358133483612</c:v>
                </c:pt>
                <c:pt idx="36">
                  <c:v>378.08251059438527</c:v>
                </c:pt>
                <c:pt idx="37">
                  <c:v>372.68475630606969</c:v>
                </c:pt>
                <c:pt idx="38">
                  <c:v>374.65132647424878</c:v>
                </c:pt>
                <c:pt idx="39">
                  <c:v>373.76892598197412</c:v>
                </c:pt>
                <c:pt idx="40">
                  <c:v>372.34724782738186</c:v>
                </c:pt>
                <c:pt idx="41">
                  <c:v>374.95806981916729</c:v>
                </c:pt>
                <c:pt idx="42">
                  <c:v>373.10164557341704</c:v>
                </c:pt>
                <c:pt idx="43">
                  <c:v>376.30815445139189</c:v>
                </c:pt>
                <c:pt idx="44">
                  <c:v>375.24970775597433</c:v>
                </c:pt>
                <c:pt idx="45">
                  <c:v>373.36579578918202</c:v>
                </c:pt>
                <c:pt idx="46">
                  <c:v>365.30305411242739</c:v>
                </c:pt>
                <c:pt idx="47">
                  <c:v>364.95113934869914</c:v>
                </c:pt>
                <c:pt idx="48">
                  <c:v>360.44180156408936</c:v>
                </c:pt>
                <c:pt idx="49">
                  <c:v>346.88426109486255</c:v>
                </c:pt>
                <c:pt idx="50">
                  <c:v>343.70897910640377</c:v>
                </c:pt>
                <c:pt idx="51">
                  <c:v>330.24828426448261</c:v>
                </c:pt>
                <c:pt idx="52">
                  <c:v>327.09879898513782</c:v>
                </c:pt>
                <c:pt idx="53">
                  <c:v>323.61015964959648</c:v>
                </c:pt>
                <c:pt idx="54">
                  <c:v>326.13611139471749</c:v>
                </c:pt>
                <c:pt idx="55">
                  <c:v>328.14427395630224</c:v>
                </c:pt>
                <c:pt idx="56">
                  <c:v>337.78198846941154</c:v>
                </c:pt>
                <c:pt idx="57">
                  <c:v>343.64339411858805</c:v>
                </c:pt>
                <c:pt idx="58">
                  <c:v>343.2673802630116</c:v>
                </c:pt>
                <c:pt idx="59">
                  <c:v>349.18416324410811</c:v>
                </c:pt>
                <c:pt idx="60">
                  <c:v>351.56491280087562</c:v>
                </c:pt>
                <c:pt idx="61">
                  <c:v>357.38343641061289</c:v>
                </c:pt>
                <c:pt idx="62">
                  <c:v>362.818405487429</c:v>
                </c:pt>
                <c:pt idx="63">
                  <c:v>363.1968798212003</c:v>
                </c:pt>
                <c:pt idx="64">
                  <c:v>365.26181185484018</c:v>
                </c:pt>
                <c:pt idx="65">
                  <c:v>364.21127123838812</c:v>
                </c:pt>
                <c:pt idx="66">
                  <c:v>368.93588731687169</c:v>
                </c:pt>
                <c:pt idx="67">
                  <c:v>369.93912076181016</c:v>
                </c:pt>
                <c:pt idx="68">
                  <c:v>370.29338306326707</c:v>
                </c:pt>
                <c:pt idx="69">
                  <c:v>370.42136850428693</c:v>
                </c:pt>
                <c:pt idx="70">
                  <c:v>378.31095831300081</c:v>
                </c:pt>
                <c:pt idx="71">
                  <c:v>388.88266715910055</c:v>
                </c:pt>
                <c:pt idx="72">
                  <c:v>400.24286701137032</c:v>
                </c:pt>
                <c:pt idx="73">
                  <c:v>411.92101092795917</c:v>
                </c:pt>
                <c:pt idx="74">
                  <c:v>415.23270509957138</c:v>
                </c:pt>
                <c:pt idx="75">
                  <c:v>421.90989062969993</c:v>
                </c:pt>
                <c:pt idx="76">
                  <c:v>425.48591942078991</c:v>
                </c:pt>
                <c:pt idx="77">
                  <c:v>424.26614761455289</c:v>
                </c:pt>
                <c:pt idx="78">
                  <c:v>424.99630699018701</c:v>
                </c:pt>
                <c:pt idx="79">
                  <c:v>424.99441195313091</c:v>
                </c:pt>
                <c:pt idx="80">
                  <c:v>423.91008983719161</c:v>
                </c:pt>
                <c:pt idx="81">
                  <c:v>417.88605886603409</c:v>
                </c:pt>
                <c:pt idx="82">
                  <c:v>416.08724558622384</c:v>
                </c:pt>
                <c:pt idx="83">
                  <c:v>417.21607374035671</c:v>
                </c:pt>
                <c:pt idx="84">
                  <c:v>416.63224831824971</c:v>
                </c:pt>
                <c:pt idx="85">
                  <c:v>420.08757199277477</c:v>
                </c:pt>
                <c:pt idx="86">
                  <c:v>421.46529820494231</c:v>
                </c:pt>
                <c:pt idx="87">
                  <c:v>425.3037116834596</c:v>
                </c:pt>
                <c:pt idx="88">
                  <c:v>428.67159781842167</c:v>
                </c:pt>
                <c:pt idx="89">
                  <c:v>430.73511481289518</c:v>
                </c:pt>
                <c:pt idx="90">
                  <c:v>433.67057706902659</c:v>
                </c:pt>
                <c:pt idx="91">
                  <c:v>433.11540613831858</c:v>
                </c:pt>
                <c:pt idx="92">
                  <c:v>434.66178099682298</c:v>
                </c:pt>
                <c:pt idx="93">
                  <c:v>436.84825035777607</c:v>
                </c:pt>
                <c:pt idx="94">
                  <c:v>442.05077597044323</c:v>
                </c:pt>
                <c:pt idx="95">
                  <c:v>445.20953915931022</c:v>
                </c:pt>
                <c:pt idx="96">
                  <c:v>446.95867996151713</c:v>
                </c:pt>
                <c:pt idx="97">
                  <c:v>447.17207999306197</c:v>
                </c:pt>
                <c:pt idx="98">
                  <c:v>443.89545599514338</c:v>
                </c:pt>
                <c:pt idx="99">
                  <c:v>439.5228213866003</c:v>
                </c:pt>
                <c:pt idx="100">
                  <c:v>432.09697167062018</c:v>
                </c:pt>
                <c:pt idx="101">
                  <c:v>428.43488454943412</c:v>
                </c:pt>
                <c:pt idx="102">
                  <c:v>423.93641990460384</c:v>
                </c:pt>
                <c:pt idx="103">
                  <c:v>422.67449723322267</c:v>
                </c:pt>
                <c:pt idx="104">
                  <c:v>423.64815208325587</c:v>
                </c:pt>
                <c:pt idx="105">
                  <c:v>424.74670573827905</c:v>
                </c:pt>
                <c:pt idx="106">
                  <c:v>423.91369437679532</c:v>
                </c:pt>
                <c:pt idx="107">
                  <c:v>421.03858204375666</c:v>
                </c:pt>
                <c:pt idx="108">
                  <c:v>420.60700926062964</c:v>
                </c:pt>
                <c:pt idx="109">
                  <c:v>420.27190354244078</c:v>
                </c:pt>
                <c:pt idx="110">
                  <c:v>424.40532881970853</c:v>
                </c:pt>
                <c:pt idx="111">
                  <c:v>427.42773347379597</c:v>
                </c:pt>
                <c:pt idx="112">
                  <c:v>426.86741271165715</c:v>
                </c:pt>
                <c:pt idx="113">
                  <c:v>424.22819108815997</c:v>
                </c:pt>
                <c:pt idx="114">
                  <c:v>424.60973376171194</c:v>
                </c:pt>
                <c:pt idx="115">
                  <c:v>428.06581510319836</c:v>
                </c:pt>
                <c:pt idx="116">
                  <c:v>433.97706727223886</c:v>
                </c:pt>
                <c:pt idx="117">
                  <c:v>438.74494562056714</c:v>
                </c:pt>
                <c:pt idx="118">
                  <c:v>443.23746229439695</c:v>
                </c:pt>
                <c:pt idx="119">
                  <c:v>450.67822615607781</c:v>
                </c:pt>
                <c:pt idx="120">
                  <c:v>455.35276124925446</c:v>
                </c:pt>
                <c:pt idx="121">
                  <c:v>456.10193470447808</c:v>
                </c:pt>
                <c:pt idx="122">
                  <c:v>459.04435540313466</c:v>
                </c:pt>
                <c:pt idx="123">
                  <c:v>454.35104695219422</c:v>
                </c:pt>
                <c:pt idx="124">
                  <c:v>452.21772992653598</c:v>
                </c:pt>
                <c:pt idx="125">
                  <c:v>453.06441349857516</c:v>
                </c:pt>
                <c:pt idx="126">
                  <c:v>462.83709382900258</c:v>
                </c:pt>
                <c:pt idx="127">
                  <c:v>467.05297006030173</c:v>
                </c:pt>
                <c:pt idx="128">
                  <c:v>475.08007832221119</c:v>
                </c:pt>
                <c:pt idx="129">
                  <c:v>480.5040559355478</c:v>
                </c:pt>
                <c:pt idx="130">
                  <c:v>487.18683879488344</c:v>
                </c:pt>
                <c:pt idx="131">
                  <c:v>493.35879009641837</c:v>
                </c:pt>
                <c:pt idx="132">
                  <c:v>509.97014721749281</c:v>
                </c:pt>
                <c:pt idx="133">
                  <c:v>514.629103052245</c:v>
                </c:pt>
                <c:pt idx="134">
                  <c:v>517.70437360657149</c:v>
                </c:pt>
                <c:pt idx="135">
                  <c:v>519.37106446460007</c:v>
                </c:pt>
                <c:pt idx="136">
                  <c:v>521.7767495052201</c:v>
                </c:pt>
                <c:pt idx="137">
                  <c:v>513.1407217136541</c:v>
                </c:pt>
                <c:pt idx="138">
                  <c:v>509.92150630955786</c:v>
                </c:pt>
                <c:pt idx="139">
                  <c:v>503.97505624669043</c:v>
                </c:pt>
                <c:pt idx="140">
                  <c:v>499.72854156268329</c:v>
                </c:pt>
                <c:pt idx="141">
                  <c:v>493.08397507387826</c:v>
                </c:pt>
                <c:pt idx="142">
                  <c:v>489.29378621171475</c:v>
                </c:pt>
                <c:pt idx="143">
                  <c:v>491.2006485182003</c:v>
                </c:pt>
                <c:pt idx="144">
                  <c:v>490.39345690274018</c:v>
                </c:pt>
                <c:pt idx="145">
                  <c:v>488.6194231319181</c:v>
                </c:pt>
                <c:pt idx="146">
                  <c:v>487.77359253234266</c:v>
                </c:pt>
                <c:pt idx="147">
                  <c:v>488.10551624263985</c:v>
                </c:pt>
                <c:pt idx="148">
                  <c:v>491.25985989984787</c:v>
                </c:pt>
                <c:pt idx="149">
                  <c:v>496.7739063098935</c:v>
                </c:pt>
                <c:pt idx="150">
                  <c:v>498.37473003692548</c:v>
                </c:pt>
                <c:pt idx="151">
                  <c:v>501.5863070058478</c:v>
                </c:pt>
                <c:pt idx="152">
                  <c:v>499.52941820409342</c:v>
                </c:pt>
                <c:pt idx="153">
                  <c:v>494.68459421286536</c:v>
                </c:pt>
                <c:pt idx="154">
                  <c:v>486.35821375900571</c:v>
                </c:pt>
                <c:pt idx="155">
                  <c:v>483.09174999130391</c:v>
                </c:pt>
                <c:pt idx="156">
                  <c:v>482.56322097391273</c:v>
                </c:pt>
                <c:pt idx="157">
                  <c:v>482.59825249173889</c:v>
                </c:pt>
                <c:pt idx="158">
                  <c:v>482.5237785742172</c:v>
                </c:pt>
                <c:pt idx="159">
                  <c:v>485.32764353195205</c:v>
                </c:pt>
                <c:pt idx="160">
                  <c:v>485.08835011236641</c:v>
                </c:pt>
                <c:pt idx="161">
                  <c:v>488.93184324865649</c:v>
                </c:pt>
                <c:pt idx="162">
                  <c:v>489.94528955405951</c:v>
                </c:pt>
                <c:pt idx="163">
                  <c:v>489.60470196784161</c:v>
                </c:pt>
                <c:pt idx="164">
                  <c:v>489.89728735748906</c:v>
                </c:pt>
                <c:pt idx="165">
                  <c:v>507.18710994024229</c:v>
                </c:pt>
                <c:pt idx="166">
                  <c:v>512.91198280816957</c:v>
                </c:pt>
                <c:pt idx="167">
                  <c:v>516.20539234571868</c:v>
                </c:pt>
                <c:pt idx="168">
                  <c:v>520.21177392200298</c:v>
                </c:pt>
                <c:pt idx="169">
                  <c:v>531.11323808540203</c:v>
                </c:pt>
                <c:pt idx="170">
                  <c:v>537.63127472978135</c:v>
                </c:pt>
                <c:pt idx="171">
                  <c:v>534.06689231084692</c:v>
                </c:pt>
                <c:pt idx="172">
                  <c:v>528.66182095759279</c:v>
                </c:pt>
                <c:pt idx="173">
                  <c:v>522.16927137031485</c:v>
                </c:pt>
                <c:pt idx="174">
                  <c:v>515.57549067922037</c:v>
                </c:pt>
                <c:pt idx="175">
                  <c:v>505.10384749545426</c:v>
                </c:pt>
                <c:pt idx="176">
                  <c:v>498.18169288681793</c:v>
                </c:pt>
                <c:pt idx="177">
                  <c:v>491.60518796077253</c:v>
                </c:pt>
                <c:pt idx="178">
                  <c:v>492.9206286325408</c:v>
                </c:pt>
                <c:pt idx="179">
                  <c:v>490.20243566277856</c:v>
                </c:pt>
                <c:pt idx="180">
                  <c:v>484.20170862394497</c:v>
                </c:pt>
                <c:pt idx="181">
                  <c:v>479.92919348676151</c:v>
                </c:pt>
                <c:pt idx="182">
                  <c:v>482.15543727073305</c:v>
                </c:pt>
                <c:pt idx="183">
                  <c:v>484.85981010951309</c:v>
                </c:pt>
                <c:pt idx="184">
                  <c:v>480.58486269665912</c:v>
                </c:pt>
                <c:pt idx="185">
                  <c:v>478.33339986766134</c:v>
                </c:pt>
                <c:pt idx="186">
                  <c:v>479.69738137736294</c:v>
                </c:pt>
                <c:pt idx="187">
                  <c:v>482.98316513415398</c:v>
                </c:pt>
                <c:pt idx="188">
                  <c:v>486.13221889390775</c:v>
                </c:pt>
                <c:pt idx="189">
                  <c:v>490.3015528657354</c:v>
                </c:pt>
                <c:pt idx="190">
                  <c:v>501.46408994601472</c:v>
                </c:pt>
                <c:pt idx="191">
                  <c:v>501.94286224221025</c:v>
                </c:pt>
                <c:pt idx="192">
                  <c:v>507.55501088954713</c:v>
                </c:pt>
                <c:pt idx="193">
                  <c:v>507.04950615268297</c:v>
                </c:pt>
                <c:pt idx="194">
                  <c:v>515.33264623687796</c:v>
                </c:pt>
                <c:pt idx="195">
                  <c:v>520.26984576581458</c:v>
                </c:pt>
                <c:pt idx="196">
                  <c:v>526.02089275607023</c:v>
                </c:pt>
                <c:pt idx="197">
                  <c:v>530.15762420924909</c:v>
                </c:pt>
                <c:pt idx="198">
                  <c:v>537.33734501647427</c:v>
                </c:pt>
                <c:pt idx="199">
                  <c:v>538.57114517153195</c:v>
                </c:pt>
                <c:pt idx="200">
                  <c:v>539.58180234007227</c:v>
                </c:pt>
                <c:pt idx="201">
                  <c:v>536.94425503805053</c:v>
                </c:pt>
                <c:pt idx="202">
                  <c:v>535.07696973663531</c:v>
                </c:pt>
                <c:pt idx="203">
                  <c:v>532.17987368564468</c:v>
                </c:pt>
                <c:pt idx="204">
                  <c:v>519.24090791995127</c:v>
                </c:pt>
                <c:pt idx="205">
                  <c:v>509.03763884396585</c:v>
                </c:pt>
                <c:pt idx="206">
                  <c:v>502.81034683077604</c:v>
                </c:pt>
                <c:pt idx="207">
                  <c:v>498.43923984154321</c:v>
                </c:pt>
                <c:pt idx="208">
                  <c:v>495.58646569908024</c:v>
                </c:pt>
                <c:pt idx="209">
                  <c:v>492.78252304935614</c:v>
                </c:pt>
                <c:pt idx="210">
                  <c:v>496.21076358454928</c:v>
                </c:pt>
                <c:pt idx="211">
                  <c:v>490.06953156918451</c:v>
                </c:pt>
                <c:pt idx="212">
                  <c:v>488.28467062842913</c:v>
                </c:pt>
                <c:pt idx="213">
                  <c:v>487.96526979990034</c:v>
                </c:pt>
                <c:pt idx="214">
                  <c:v>490.66069251993019</c:v>
                </c:pt>
                <c:pt idx="215">
                  <c:v>497.59048770395111</c:v>
                </c:pt>
                <c:pt idx="216">
                  <c:v>502.73233554276578</c:v>
                </c:pt>
                <c:pt idx="217">
                  <c:v>493.06263487993601</c:v>
                </c:pt>
                <c:pt idx="218">
                  <c:v>489.21584147595519</c:v>
                </c:pt>
                <c:pt idx="219">
                  <c:v>489.67909197316862</c:v>
                </c:pt>
                <c:pt idx="220">
                  <c:v>488.80636108121803</c:v>
                </c:pt>
                <c:pt idx="221">
                  <c:v>487.0164516468526</c:v>
                </c:pt>
                <c:pt idx="222">
                  <c:v>484.64151798279681</c:v>
                </c:pt>
                <c:pt idx="223">
                  <c:v>483.43806405795772</c:v>
                </c:pt>
                <c:pt idx="224">
                  <c:v>482.94364739057039</c:v>
                </c:pt>
                <c:pt idx="225">
                  <c:v>483.46155719339924</c:v>
                </c:pt>
                <c:pt idx="226">
                  <c:v>484.89508709537949</c:v>
                </c:pt>
                <c:pt idx="227">
                  <c:v>482.41255949676565</c:v>
                </c:pt>
                <c:pt idx="228">
                  <c:v>482.55279311773592</c:v>
                </c:pt>
                <c:pt idx="229">
                  <c:v>483.28695518241511</c:v>
                </c:pt>
                <c:pt idx="230">
                  <c:v>485.70886424769054</c:v>
                </c:pt>
                <c:pt idx="231">
                  <c:v>487.20620863338337</c:v>
                </c:pt>
                <c:pt idx="232">
                  <c:v>492.41834202336838</c:v>
                </c:pt>
                <c:pt idx="233">
                  <c:v>495.7068408863579</c:v>
                </c:pt>
                <c:pt idx="234">
                  <c:v>496.25078532045052</c:v>
                </c:pt>
                <c:pt idx="235">
                  <c:v>496.86854900431535</c:v>
                </c:pt>
                <c:pt idx="236">
                  <c:v>502.54199309302066</c:v>
                </c:pt>
                <c:pt idx="237">
                  <c:v>505.57738709511443</c:v>
                </c:pt>
                <c:pt idx="238">
                  <c:v>501.98417279658008</c:v>
                </c:pt>
                <c:pt idx="239">
                  <c:v>501.71591984760607</c:v>
                </c:pt>
                <c:pt idx="240">
                  <c:v>502.16714425332424</c:v>
                </c:pt>
                <c:pt idx="241">
                  <c:v>508.24299584732694</c:v>
                </c:pt>
                <c:pt idx="242">
                  <c:v>511.70410588312882</c:v>
                </c:pt>
                <c:pt idx="243">
                  <c:v>515.64187924819021</c:v>
                </c:pt>
                <c:pt idx="244">
                  <c:v>520.81932279373314</c:v>
                </c:pt>
                <c:pt idx="245">
                  <c:v>524.90852961561313</c:v>
                </c:pt>
                <c:pt idx="246">
                  <c:v>526.10896266092914</c:v>
                </c:pt>
                <c:pt idx="247">
                  <c:v>526.47527899265037</c:v>
                </c:pt>
                <c:pt idx="248">
                  <c:v>522.87668944485517</c:v>
                </c:pt>
                <c:pt idx="249">
                  <c:v>520.20467382139861</c:v>
                </c:pt>
                <c:pt idx="250">
                  <c:v>519.87927020497898</c:v>
                </c:pt>
                <c:pt idx="251">
                  <c:v>523.17648767348533</c:v>
                </c:pt>
                <c:pt idx="252">
                  <c:v>523.60054944143963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6D-4C2D-80FD-467EA0F89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13359"/>
        <c:axId val="25613839"/>
      </c:lineChart>
      <c:catAx>
        <c:axId val="2561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13839"/>
        <c:crosses val="autoZero"/>
        <c:auto val="1"/>
        <c:lblAlgn val="ctr"/>
        <c:lblOffset val="100"/>
        <c:noMultiLvlLbl val="0"/>
      </c:catAx>
      <c:valAx>
        <c:axId val="2561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1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Exponential Smoothing (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α= 0.</a:t>
            </a: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45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),</a:t>
            </a:r>
          </a:p>
          <a:p>
            <a:pPr>
              <a:defRPr/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MAPD =2.23%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1'!$AE$2:$AE$253</c:f>
              <c:numCache>
                <c:formatCode>General</c:formatCode>
                <c:ptCount val="25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8-4C9D-A7CC-4A378E7081AD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1'!$AI$2:$AI$253</c:f>
              <c:numCache>
                <c:formatCode>0.00</c:formatCode>
                <c:ptCount val="252"/>
                <c:pt idx="0">
                  <c:v>329.80999759999997</c:v>
                </c:pt>
                <c:pt idx="1">
                  <c:v>329.80999759999997</c:v>
                </c:pt>
                <c:pt idx="2">
                  <c:v>328.05049593500001</c:v>
                </c:pt>
                <c:pt idx="3">
                  <c:v>331.55126673425002</c:v>
                </c:pt>
                <c:pt idx="4">
                  <c:v>331.19069670383755</c:v>
                </c:pt>
                <c:pt idx="5">
                  <c:v>334.82188759711067</c:v>
                </c:pt>
                <c:pt idx="6">
                  <c:v>335.1990398434109</c:v>
                </c:pt>
                <c:pt idx="7">
                  <c:v>332.43196642387602</c:v>
                </c:pt>
                <c:pt idx="8">
                  <c:v>335.35158756313183</c:v>
                </c:pt>
                <c:pt idx="9">
                  <c:v>336.85387423972253</c:v>
                </c:pt>
                <c:pt idx="10">
                  <c:v>337.85113411684739</c:v>
                </c:pt>
                <c:pt idx="11">
                  <c:v>338.19712155926607</c:v>
                </c:pt>
                <c:pt idx="12">
                  <c:v>338.85992288759638</c:v>
                </c:pt>
                <c:pt idx="13">
                  <c:v>338.522451018178</c:v>
                </c:pt>
                <c:pt idx="14">
                  <c:v>332.88734805999798</c:v>
                </c:pt>
                <c:pt idx="15">
                  <c:v>340.40804417799887</c:v>
                </c:pt>
                <c:pt idx="16">
                  <c:v>346.1464259628994</c:v>
                </c:pt>
                <c:pt idx="17">
                  <c:v>344.67653648459469</c:v>
                </c:pt>
                <c:pt idx="18">
                  <c:v>346.40609011652708</c:v>
                </c:pt>
                <c:pt idx="19">
                  <c:v>344.94535122908991</c:v>
                </c:pt>
                <c:pt idx="20">
                  <c:v>346.20293876599948</c:v>
                </c:pt>
                <c:pt idx="21">
                  <c:v>345.70211465629973</c:v>
                </c:pt>
                <c:pt idx="22">
                  <c:v>351.23616306096483</c:v>
                </c:pt>
                <c:pt idx="23">
                  <c:v>359.23439409353068</c:v>
                </c:pt>
                <c:pt idx="24">
                  <c:v>363.93042278144191</c:v>
                </c:pt>
                <c:pt idx="25">
                  <c:v>365.28923801979306</c:v>
                </c:pt>
                <c:pt idx="26">
                  <c:v>365.95557596088622</c:v>
                </c:pt>
                <c:pt idx="27">
                  <c:v>368.25707006348745</c:v>
                </c:pt>
                <c:pt idx="28">
                  <c:v>370.70188961491812</c:v>
                </c:pt>
                <c:pt idx="29">
                  <c:v>374.89054369820497</c:v>
                </c:pt>
                <c:pt idx="30">
                  <c:v>377.81979628901274</c:v>
                </c:pt>
                <c:pt idx="31">
                  <c:v>378.98088521395704</c:v>
                </c:pt>
                <c:pt idx="32">
                  <c:v>382.94048632767635</c:v>
                </c:pt>
                <c:pt idx="33">
                  <c:v>384.40276856022206</c:v>
                </c:pt>
                <c:pt idx="34">
                  <c:v>385.12152270812214</c:v>
                </c:pt>
                <c:pt idx="35">
                  <c:v>382.84834077446715</c:v>
                </c:pt>
                <c:pt idx="36">
                  <c:v>376.48159291595698</c:v>
                </c:pt>
                <c:pt idx="37">
                  <c:v>369.10537443877638</c:v>
                </c:pt>
                <c:pt idx="38">
                  <c:v>373.66595153132704</c:v>
                </c:pt>
                <c:pt idx="39">
                  <c:v>372.78576951722988</c:v>
                </c:pt>
                <c:pt idx="40">
                  <c:v>371.09567269447643</c:v>
                </c:pt>
                <c:pt idx="41">
                  <c:v>375.57511449196204</c:v>
                </c:pt>
                <c:pt idx="42">
                  <c:v>372.51280802057914</c:v>
                </c:pt>
                <c:pt idx="43">
                  <c:v>377.58754823631853</c:v>
                </c:pt>
                <c:pt idx="44">
                  <c:v>375.4241509899752</c:v>
                </c:pt>
                <c:pt idx="45">
                  <c:v>372.51978358448639</c:v>
                </c:pt>
                <c:pt idx="46">
                  <c:v>360.80637656146757</c:v>
                </c:pt>
                <c:pt idx="47">
                  <c:v>362.30200931380716</c:v>
                </c:pt>
                <c:pt idx="48">
                  <c:v>356.73011115259396</c:v>
                </c:pt>
                <c:pt idx="49">
                  <c:v>338.06406113392671</c:v>
                </c:pt>
                <c:pt idx="50">
                  <c:v>337.27022813365971</c:v>
                </c:pt>
                <c:pt idx="51">
                  <c:v>319.97662380851284</c:v>
                </c:pt>
                <c:pt idx="52">
                  <c:v>319.87464309468209</c:v>
                </c:pt>
                <c:pt idx="53">
                  <c:v>317.89255424207516</c:v>
                </c:pt>
                <c:pt idx="54">
                  <c:v>324.25440429314136</c:v>
                </c:pt>
                <c:pt idx="55">
                  <c:v>328.11341633122777</c:v>
                </c:pt>
                <c:pt idx="56">
                  <c:v>342.58387403217534</c:v>
                </c:pt>
                <c:pt idx="57">
                  <c:v>349.21513400269646</c:v>
                </c:pt>
                <c:pt idx="58">
                  <c:v>346.14383027148307</c:v>
                </c:pt>
                <c:pt idx="59">
                  <c:v>353.72460223931569</c:v>
                </c:pt>
                <c:pt idx="60">
                  <c:v>355.25252902662362</c:v>
                </c:pt>
                <c:pt idx="61">
                  <c:v>362.32088713964299</c:v>
                </c:pt>
                <c:pt idx="62">
                  <c:v>368.25148792680363</c:v>
                </c:pt>
                <c:pt idx="63">
                  <c:v>366.374312329742</c:v>
                </c:pt>
                <c:pt idx="64">
                  <c:v>368.0418657513581</c:v>
                </c:pt>
                <c:pt idx="65">
                  <c:v>365.21503057324696</c:v>
                </c:pt>
                <c:pt idx="66">
                  <c:v>371.85026299028584</c:v>
                </c:pt>
                <c:pt idx="67">
                  <c:v>372.04364410465723</c:v>
                </c:pt>
                <c:pt idx="68">
                  <c:v>371.6280020525615</c:v>
                </c:pt>
                <c:pt idx="69">
                  <c:v>371.21940166890886</c:v>
                </c:pt>
                <c:pt idx="70">
                  <c:v>382.69467145789986</c:v>
                </c:pt>
                <c:pt idx="71">
                  <c:v>396.57956381184493</c:v>
                </c:pt>
                <c:pt idx="72">
                  <c:v>410.15626009651476</c:v>
                </c:pt>
                <c:pt idx="73">
                  <c:v>423.21244908308313</c:v>
                </c:pt>
                <c:pt idx="74">
                  <c:v>423.09884317069577</c:v>
                </c:pt>
                <c:pt idx="75">
                  <c:v>429.57485933388273</c:v>
                </c:pt>
                <c:pt idx="76">
                  <c:v>431.4896666036355</c:v>
                </c:pt>
                <c:pt idx="77">
                  <c:v>426.95832266199955</c:v>
                </c:pt>
                <c:pt idx="78">
                  <c:v>426.84208295409974</c:v>
                </c:pt>
                <c:pt idx="79">
                  <c:v>426.0086412147549</c:v>
                </c:pt>
                <c:pt idx="80">
                  <c:v>423.92575487311524</c:v>
                </c:pt>
                <c:pt idx="81">
                  <c:v>414.88265915021339</c:v>
                </c:pt>
                <c:pt idx="82">
                  <c:v>413.5359691026174</c:v>
                </c:pt>
                <c:pt idx="83">
                  <c:v>416.37728575143956</c:v>
                </c:pt>
                <c:pt idx="84">
                  <c:v>415.87900221329176</c:v>
                </c:pt>
                <c:pt idx="85">
                  <c:v>421.40094847231052</c:v>
                </c:pt>
                <c:pt idx="86">
                  <c:v>422.8765183747708</c:v>
                </c:pt>
                <c:pt idx="87">
                  <c:v>427.99908951612395</c:v>
                </c:pt>
                <c:pt idx="88">
                  <c:v>431.8379986938682</c:v>
                </c:pt>
                <c:pt idx="89">
                  <c:v>433.50839379162755</c:v>
                </c:pt>
                <c:pt idx="90">
                  <c:v>436.66361163539517</c:v>
                </c:pt>
                <c:pt idx="91">
                  <c:v>434.48398968446736</c:v>
                </c:pt>
                <c:pt idx="92">
                  <c:v>436.18768937645712</c:v>
                </c:pt>
                <c:pt idx="93">
                  <c:v>438.78073464705142</c:v>
                </c:pt>
                <c:pt idx="94">
                  <c:v>445.71490513587833</c:v>
                </c:pt>
                <c:pt idx="95">
                  <c:v>448.80419179473313</c:v>
                </c:pt>
                <c:pt idx="96">
                  <c:v>449.81030931210324</c:v>
                </c:pt>
                <c:pt idx="97">
                  <c:v>448.84717615165681</c:v>
                </c:pt>
                <c:pt idx="98">
                  <c:v>443.17844688341125</c:v>
                </c:pt>
                <c:pt idx="99">
                  <c:v>436.94214907087621</c:v>
                </c:pt>
                <c:pt idx="100">
                  <c:v>426.9646770389819</c:v>
                </c:pt>
                <c:pt idx="101">
                  <c:v>423.78107894144006</c:v>
                </c:pt>
                <c:pt idx="102">
                  <c:v>419.12759449779207</c:v>
                </c:pt>
                <c:pt idx="103">
                  <c:v>419.39868192378566</c:v>
                </c:pt>
                <c:pt idx="104">
                  <c:v>422.33328108808212</c:v>
                </c:pt>
                <c:pt idx="105">
                  <c:v>424.5728035184452</c:v>
                </c:pt>
                <c:pt idx="106">
                  <c:v>423.40154247514488</c:v>
                </c:pt>
                <c:pt idx="107">
                  <c:v>419.31934233132972</c:v>
                </c:pt>
                <c:pt idx="108">
                  <c:v>419.44564102723132</c:v>
                </c:pt>
                <c:pt idx="109">
                  <c:v>419.46559815497727</c:v>
                </c:pt>
                <c:pt idx="110">
                  <c:v>426.02857349523754</c:v>
                </c:pt>
                <c:pt idx="111">
                  <c:v>429.83172037238069</c:v>
                </c:pt>
                <c:pt idx="112">
                  <c:v>427.90944512480939</c:v>
                </c:pt>
                <c:pt idx="113">
                  <c:v>423.48169810364516</c:v>
                </c:pt>
                <c:pt idx="114">
                  <c:v>424.38993395700481</c:v>
                </c:pt>
                <c:pt idx="115">
                  <c:v>429.67296588135264</c:v>
                </c:pt>
                <c:pt idx="116">
                  <c:v>437.81662628474396</c:v>
                </c:pt>
                <c:pt idx="117">
                  <c:v>443.24064225160919</c:v>
                </c:pt>
                <c:pt idx="118">
                  <c:v>447.95635377838505</c:v>
                </c:pt>
                <c:pt idx="119">
                  <c:v>456.99399840311185</c:v>
                </c:pt>
                <c:pt idx="120">
                  <c:v>461.16370353171152</c:v>
                </c:pt>
                <c:pt idx="121">
                  <c:v>459.67253968744137</c:v>
                </c:pt>
                <c:pt idx="122">
                  <c:v>462.47939849309273</c:v>
                </c:pt>
                <c:pt idx="123">
                  <c:v>453.89366642620104</c:v>
                </c:pt>
                <c:pt idx="124">
                  <c:v>450.89951212441059</c:v>
                </c:pt>
                <c:pt idx="125">
                  <c:v>452.76273549342585</c:v>
                </c:pt>
                <c:pt idx="126">
                  <c:v>467.55751109138424</c:v>
                </c:pt>
                <c:pt idx="127">
                  <c:v>471.75713767026133</c:v>
                </c:pt>
                <c:pt idx="128">
                  <c:v>481.68092463864372</c:v>
                </c:pt>
                <c:pt idx="129">
                  <c:v>486.84651021625405</c:v>
                </c:pt>
                <c:pt idx="130">
                  <c:v>494.01658007893974</c:v>
                </c:pt>
                <c:pt idx="131">
                  <c:v>500.20112345341687</c:v>
                </c:pt>
                <c:pt idx="132">
                  <c:v>522.03910912437937</c:v>
                </c:pt>
                <c:pt idx="133">
                  <c:v>523.59651001840871</c:v>
                </c:pt>
                <c:pt idx="134">
                  <c:v>524.17408271512477</c:v>
                </c:pt>
                <c:pt idx="135">
                  <c:v>523.76274990331865</c:v>
                </c:pt>
                <c:pt idx="136">
                  <c:v>525.39501901682524</c:v>
                </c:pt>
                <c:pt idx="137">
                  <c:v>510.81275604925395</c:v>
                </c:pt>
                <c:pt idx="138">
                  <c:v>507.03151749208968</c:v>
                </c:pt>
                <c:pt idx="139">
                  <c:v>499.41233736564936</c:v>
                </c:pt>
                <c:pt idx="140">
                  <c:v>495.0957888361072</c:v>
                </c:pt>
                <c:pt idx="141">
                  <c:v>487.21367782985897</c:v>
                </c:pt>
                <c:pt idx="142">
                  <c:v>484.1700282964224</c:v>
                </c:pt>
                <c:pt idx="143">
                  <c:v>489.33601281803237</c:v>
                </c:pt>
                <c:pt idx="144">
                  <c:v>488.96431145991778</c:v>
                </c:pt>
                <c:pt idx="145">
                  <c:v>486.94637625295479</c:v>
                </c:pt>
                <c:pt idx="146">
                  <c:v>486.43050144912513</c:v>
                </c:pt>
                <c:pt idx="147">
                  <c:v>487.53277800201886</c:v>
                </c:pt>
                <c:pt idx="148">
                  <c:v>492.5220256961104</c:v>
                </c:pt>
                <c:pt idx="149">
                  <c:v>500.22512070286075</c:v>
                </c:pt>
                <c:pt idx="150">
                  <c:v>501.07330981657344</c:v>
                </c:pt>
                <c:pt idx="151">
                  <c:v>504.6763143691154</c:v>
                </c:pt>
                <c:pt idx="152">
                  <c:v>500.20047785301347</c:v>
                </c:pt>
                <c:pt idx="153">
                  <c:v>492.63126502415741</c:v>
                </c:pt>
                <c:pt idx="154">
                  <c:v>481.06569247828656</c:v>
                </c:pt>
                <c:pt idx="155">
                  <c:v>478.54763140305761</c:v>
                </c:pt>
                <c:pt idx="156">
                  <c:v>479.79969124168167</c:v>
                </c:pt>
                <c:pt idx="157">
                  <c:v>481.09582689792489</c:v>
                </c:pt>
                <c:pt idx="158">
                  <c:v>481.66020753885869</c:v>
                </c:pt>
                <c:pt idx="159">
                  <c:v>486.25461194137233</c:v>
                </c:pt>
                <c:pt idx="160">
                  <c:v>485.47853602775479</c:v>
                </c:pt>
                <c:pt idx="161">
                  <c:v>491.06819207026513</c:v>
                </c:pt>
                <c:pt idx="162">
                  <c:v>491.62700455864581</c:v>
                </c:pt>
                <c:pt idx="163">
                  <c:v>490.35935142725521</c:v>
                </c:pt>
                <c:pt idx="164">
                  <c:v>490.45863725499032</c:v>
                </c:pt>
                <c:pt idx="165">
                  <c:v>516.14076367524467</c:v>
                </c:pt>
                <c:pt idx="166">
                  <c:v>520.69892879638462</c:v>
                </c:pt>
                <c:pt idx="167">
                  <c:v>522.13491740801157</c:v>
                </c:pt>
                <c:pt idx="168">
                  <c:v>525.47620349440638</c:v>
                </c:pt>
                <c:pt idx="169">
                  <c:v>539.45940643192353</c:v>
                </c:pt>
                <c:pt idx="170">
                  <c:v>545.480685642558</c:v>
                </c:pt>
                <c:pt idx="171">
                  <c:v>536.60187710340688</c:v>
                </c:pt>
                <c:pt idx="172">
                  <c:v>527.35352691687388</c:v>
                </c:pt>
                <c:pt idx="173">
                  <c:v>518.20343485428066</c:v>
                </c:pt>
                <c:pt idx="174">
                  <c:v>510.09739024985441</c:v>
                </c:pt>
                <c:pt idx="175">
                  <c:v>496.85507066741991</c:v>
                </c:pt>
                <c:pt idx="176">
                  <c:v>490.18378832708095</c:v>
                </c:pt>
                <c:pt idx="177">
                  <c:v>483.9180879898945</c:v>
                </c:pt>
                <c:pt idx="178">
                  <c:v>489.35044398444199</c:v>
                </c:pt>
                <c:pt idx="179">
                  <c:v>486.87973762144316</c:v>
                </c:pt>
                <c:pt idx="180">
                  <c:v>479.37386118179376</c:v>
                </c:pt>
                <c:pt idx="181">
                  <c:v>475.13761982498659</c:v>
                </c:pt>
                <c:pt idx="182">
                  <c:v>480.63319364874269</c:v>
                </c:pt>
                <c:pt idx="183">
                  <c:v>485.37476253680853</c:v>
                </c:pt>
                <c:pt idx="184">
                  <c:v>478.73061282524475</c:v>
                </c:pt>
                <c:pt idx="185">
                  <c:v>476.18783102388466</c:v>
                </c:pt>
                <c:pt idx="186">
                  <c:v>479.19930926813663</c:v>
                </c:pt>
                <c:pt idx="187">
                  <c:v>484.35211735247515</c:v>
                </c:pt>
                <c:pt idx="188">
                  <c:v>488.45966949386138</c:v>
                </c:pt>
                <c:pt idx="189">
                  <c:v>493.66631768162375</c:v>
                </c:pt>
                <c:pt idx="190">
                  <c:v>508.89597913489308</c:v>
                </c:pt>
                <c:pt idx="191">
                  <c:v>506.26978744419119</c:v>
                </c:pt>
                <c:pt idx="192">
                  <c:v>512.74089407430517</c:v>
                </c:pt>
                <c:pt idx="193">
                  <c:v>509.64898953586783</c:v>
                </c:pt>
                <c:pt idx="194">
                  <c:v>520.90393213972732</c:v>
                </c:pt>
                <c:pt idx="195">
                  <c:v>525.8026527768501</c:v>
                </c:pt>
                <c:pt idx="196">
                  <c:v>531.93946010726756</c:v>
                </c:pt>
                <c:pt idx="197">
                  <c:v>535.48120197899721</c:v>
                </c:pt>
                <c:pt idx="198">
                  <c:v>543.85517319344854</c:v>
                </c:pt>
                <c:pt idx="199">
                  <c:v>542.77285074639667</c:v>
                </c:pt>
                <c:pt idx="200">
                  <c:v>542.39806899051825</c:v>
                </c:pt>
                <c:pt idx="201">
                  <c:v>537.17442804478515</c:v>
                </c:pt>
                <c:pt idx="202">
                  <c:v>534.2699222396318</c:v>
                </c:pt>
                <c:pt idx="203">
                  <c:v>530.28744953679757</c:v>
                </c:pt>
                <c:pt idx="204">
                  <c:v>511.73059175523872</c:v>
                </c:pt>
                <c:pt idx="205">
                  <c:v>499.80533041538132</c:v>
                </c:pt>
                <c:pt idx="206">
                  <c:v>494.61893118845978</c:v>
                </c:pt>
                <c:pt idx="207">
                  <c:v>491.74840774365293</c:v>
                </c:pt>
                <c:pt idx="208">
                  <c:v>490.48012097400908</c:v>
                </c:pt>
                <c:pt idx="209">
                  <c:v>488.57206212570503</c:v>
                </c:pt>
                <c:pt idx="210">
                  <c:v>495.60913034413784</c:v>
                </c:pt>
                <c:pt idx="211">
                  <c:v>486.66801727927589</c:v>
                </c:pt>
                <c:pt idx="212">
                  <c:v>485.52140729860173</c:v>
                </c:pt>
                <c:pt idx="213">
                  <c:v>486.28577455423095</c:v>
                </c:pt>
                <c:pt idx="214">
                  <c:v>491.08468149482701</c:v>
                </c:pt>
                <c:pt idx="215">
                  <c:v>501.28857923215492</c:v>
                </c:pt>
                <c:pt idx="216">
                  <c:v>507.33720980268521</c:v>
                </c:pt>
                <c:pt idx="217">
                  <c:v>490.76046539147683</c:v>
                </c:pt>
                <c:pt idx="218">
                  <c:v>486.02625155531223</c:v>
                </c:pt>
                <c:pt idx="219">
                  <c:v>488.15644276542173</c:v>
                </c:pt>
                <c:pt idx="220">
                  <c:v>487.53253857098196</c:v>
                </c:pt>
                <c:pt idx="221">
                  <c:v>485.4208945490401</c:v>
                </c:pt>
                <c:pt idx="222">
                  <c:v>482.57649474697206</c:v>
                </c:pt>
                <c:pt idx="223">
                  <c:v>481.70057431583473</c:v>
                </c:pt>
                <c:pt idx="224">
                  <c:v>481.74081969870912</c:v>
                </c:pt>
                <c:pt idx="225">
                  <c:v>483.05895686429005</c:v>
                </c:pt>
                <c:pt idx="226">
                  <c:v>485.3904218653596</c:v>
                </c:pt>
                <c:pt idx="227">
                  <c:v>481.44372982094779</c:v>
                </c:pt>
                <c:pt idx="228">
                  <c:v>482.09005360652134</c:v>
                </c:pt>
                <c:pt idx="229">
                  <c:v>483.39952948358678</c:v>
                </c:pt>
                <c:pt idx="230">
                  <c:v>486.98173464597278</c:v>
                </c:pt>
                <c:pt idx="231">
                  <c:v>488.65495954528501</c:v>
                </c:pt>
                <c:pt idx="232">
                  <c:v>495.82122171990682</c:v>
                </c:pt>
                <c:pt idx="233">
                  <c:v>499.22267415094876</c:v>
                </c:pt>
                <c:pt idx="234">
                  <c:v>498.45646583302187</c:v>
                </c:pt>
                <c:pt idx="235">
                  <c:v>498.39055512816208</c:v>
                </c:pt>
                <c:pt idx="236">
                  <c:v>506.21581850548921</c:v>
                </c:pt>
                <c:pt idx="237">
                  <c:v>509.1156880730191</c:v>
                </c:pt>
                <c:pt idx="238">
                  <c:v>502.13363118516054</c:v>
                </c:pt>
                <c:pt idx="239">
                  <c:v>501.6639954868383</c:v>
                </c:pt>
                <c:pt idx="240">
                  <c:v>502.36419805776109</c:v>
                </c:pt>
                <c:pt idx="241">
                  <c:v>511.38930123676863</c:v>
                </c:pt>
                <c:pt idx="242">
                  <c:v>515.16512886522275</c:v>
                </c:pt>
                <c:pt idx="243">
                  <c:v>519.51432857087252</c:v>
                </c:pt>
                <c:pt idx="244">
                  <c:v>525.53789169397987</c:v>
                </c:pt>
                <c:pt idx="245">
                  <c:v>529.54834592168891</c:v>
                </c:pt>
                <c:pt idx="246">
                  <c:v>529.26107815192893</c:v>
                </c:pt>
                <c:pt idx="247">
                  <c:v>528.39210067856095</c:v>
                </c:pt>
                <c:pt idx="248">
                  <c:v>522.13164659820859</c:v>
                </c:pt>
                <c:pt idx="249">
                  <c:v>518.45889244401474</c:v>
                </c:pt>
                <c:pt idx="250">
                  <c:v>518.75638863920813</c:v>
                </c:pt>
                <c:pt idx="251">
                  <c:v>524.20751154656443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8-4C9D-A7CC-4A378E708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555199"/>
        <c:axId val="1078555679"/>
      </c:lineChart>
      <c:catAx>
        <c:axId val="107855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555679"/>
        <c:crosses val="autoZero"/>
        <c:auto val="1"/>
        <c:lblAlgn val="ctr"/>
        <c:lblOffset val="100"/>
        <c:noMultiLvlLbl val="0"/>
      </c:catAx>
      <c:valAx>
        <c:axId val="107855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55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Exponential Smoothing (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α= 0.</a:t>
            </a: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60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),</a:t>
            </a:r>
          </a:p>
          <a:p>
            <a:pPr>
              <a:defRPr/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MAPD =2.08%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1'!$AE$2:$AE$253</c:f>
              <c:numCache>
                <c:formatCode>General</c:formatCode>
                <c:ptCount val="25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2-441E-916C-F56EE5BFD21E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1'!$AL$2:$AL$253</c:f>
              <c:numCache>
                <c:formatCode>0.00</c:formatCode>
                <c:ptCount val="252"/>
                <c:pt idx="0">
                  <c:v>329.80999759999997</c:v>
                </c:pt>
                <c:pt idx="1">
                  <c:v>329.80999759999997</c:v>
                </c:pt>
                <c:pt idx="2">
                  <c:v>327.46399538000003</c:v>
                </c:pt>
                <c:pt idx="3">
                  <c:v>332.483590112</c:v>
                </c:pt>
                <c:pt idx="4">
                  <c:v>331.44343604480002</c:v>
                </c:pt>
                <c:pt idx="5">
                  <c:v>336.13338029791998</c:v>
                </c:pt>
                <c:pt idx="6">
                  <c:v>335.84935433916797</c:v>
                </c:pt>
                <c:pt idx="7">
                  <c:v>331.76973441566719</c:v>
                </c:pt>
                <c:pt idx="8">
                  <c:v>336.05990180626691</c:v>
                </c:pt>
                <c:pt idx="9">
                  <c:v>337.63796216250677</c:v>
                </c:pt>
                <c:pt idx="10">
                  <c:v>338.49718924500269</c:v>
                </c:pt>
                <c:pt idx="11">
                  <c:v>338.57087275800109</c:v>
                </c:pt>
                <c:pt idx="12">
                  <c:v>339.23035714320042</c:v>
                </c:pt>
                <c:pt idx="13">
                  <c:v>338.55813409728017</c:v>
                </c:pt>
                <c:pt idx="14">
                  <c:v>331.02325363891208</c:v>
                </c:pt>
                <c:pt idx="15">
                  <c:v>342.16930511556484</c:v>
                </c:pt>
                <c:pt idx="16">
                  <c:v>348.76372426622595</c:v>
                </c:pt>
                <c:pt idx="17">
                  <c:v>345.23349264649039</c:v>
                </c:pt>
                <c:pt idx="18">
                  <c:v>347.20539045859618</c:v>
                </c:pt>
                <c:pt idx="19">
                  <c:v>344.77815840343845</c:v>
                </c:pt>
                <c:pt idx="20">
                  <c:v>346.55525748137541</c:v>
                </c:pt>
                <c:pt idx="21">
                  <c:v>345.67610077255017</c:v>
                </c:pt>
                <c:pt idx="22">
                  <c:v>353.07044030902006</c:v>
                </c:pt>
                <c:pt idx="23">
                  <c:v>362.63418200360798</c:v>
                </c:pt>
                <c:pt idx="24">
                  <c:v>366.85568084144319</c:v>
                </c:pt>
                <c:pt idx="25">
                  <c:v>366.91227965657731</c:v>
                </c:pt>
                <c:pt idx="26">
                  <c:v>366.82690526263093</c:v>
                </c:pt>
                <c:pt idx="27">
                  <c:v>369.37276648505235</c:v>
                </c:pt>
                <c:pt idx="28">
                  <c:v>371.96310803402093</c:v>
                </c:pt>
                <c:pt idx="29">
                  <c:v>376.79124909360837</c:v>
                </c:pt>
                <c:pt idx="30">
                  <c:v>379.55649597744332</c:v>
                </c:pt>
                <c:pt idx="31">
                  <c:v>380.06259473097737</c:v>
                </c:pt>
                <c:pt idx="32">
                  <c:v>384.69303717239092</c:v>
                </c:pt>
                <c:pt idx="33">
                  <c:v>385.5912163089564</c:v>
                </c:pt>
                <c:pt idx="34">
                  <c:v>385.83648652358261</c:v>
                </c:pt>
                <c:pt idx="35">
                  <c:v>382.37659898943303</c:v>
                </c:pt>
                <c:pt idx="36">
                  <c:v>374.1706469157732</c:v>
                </c:pt>
                <c:pt idx="37">
                  <c:v>365.72225654630927</c:v>
                </c:pt>
                <c:pt idx="38">
                  <c:v>373.83289673852369</c:v>
                </c:pt>
                <c:pt idx="39">
                  <c:v>372.5591535954095</c:v>
                </c:pt>
                <c:pt idx="40">
                  <c:v>370.4416607181638</c:v>
                </c:pt>
                <c:pt idx="41">
                  <c:v>376.80665696726555</c:v>
                </c:pt>
                <c:pt idx="42">
                  <c:v>371.98465618690625</c:v>
                </c:pt>
                <c:pt idx="43">
                  <c:v>379.06786757476249</c:v>
                </c:pt>
                <c:pt idx="44">
                  <c:v>375.29514630990496</c:v>
                </c:pt>
                <c:pt idx="45">
                  <c:v>371.50005924396203</c:v>
                </c:pt>
                <c:pt idx="46">
                  <c:v>356.49401781758479</c:v>
                </c:pt>
                <c:pt idx="47">
                  <c:v>361.07561006703395</c:v>
                </c:pt>
                <c:pt idx="48">
                  <c:v>354.38225206681363</c:v>
                </c:pt>
                <c:pt idx="49">
                  <c:v>330.9029008267255</c:v>
                </c:pt>
                <c:pt idx="50">
                  <c:v>334.14115301069023</c:v>
                </c:pt>
                <c:pt idx="51">
                  <c:v>312.9604589842761</c:v>
                </c:pt>
                <c:pt idx="52">
                  <c:v>317.03418359371045</c:v>
                </c:pt>
                <c:pt idx="53">
                  <c:v>316.09567415748421</c:v>
                </c:pt>
                <c:pt idx="54">
                  <c:v>325.65626894299368</c:v>
                </c:pt>
                <c:pt idx="55">
                  <c:v>329.96049953719751</c:v>
                </c:pt>
                <c:pt idx="56">
                  <c:v>348.14619321487902</c:v>
                </c:pt>
                <c:pt idx="57">
                  <c:v>353.65048166595159</c:v>
                </c:pt>
                <c:pt idx="58">
                  <c:v>346.89420142638062</c:v>
                </c:pt>
                <c:pt idx="59">
                  <c:v>356.55167469055226</c:v>
                </c:pt>
                <c:pt idx="60">
                  <c:v>356.89266693622091</c:v>
                </c:pt>
                <c:pt idx="61">
                  <c:v>365.33306167448836</c:v>
                </c:pt>
                <c:pt idx="62">
                  <c:v>371.43322466979532</c:v>
                </c:pt>
                <c:pt idx="63">
                  <c:v>367.02128182791813</c:v>
                </c:pt>
                <c:pt idx="64">
                  <c:v>368.85650469116729</c:v>
                </c:pt>
                <c:pt idx="65">
                  <c:v>364.59860775646689</c:v>
                </c:pt>
                <c:pt idx="66">
                  <c:v>373.81543800258675</c:v>
                </c:pt>
                <c:pt idx="67">
                  <c:v>372.89417448103472</c:v>
                </c:pt>
                <c:pt idx="68">
                  <c:v>371.82966685241388</c:v>
                </c:pt>
                <c:pt idx="69">
                  <c:v>371.16386746096555</c:v>
                </c:pt>
                <c:pt idx="70">
                  <c:v>386.49754770438619</c:v>
                </c:pt>
                <c:pt idx="71">
                  <c:v>402.72901176175446</c:v>
                </c:pt>
                <c:pt idx="72">
                  <c:v>417.14160470470182</c:v>
                </c:pt>
                <c:pt idx="73">
                  <c:v>430.35864992188078</c:v>
                </c:pt>
                <c:pt idx="74">
                  <c:v>425.91945486875233</c:v>
                </c:pt>
                <c:pt idx="75">
                  <c:v>432.86177606750095</c:v>
                </c:pt>
                <c:pt idx="76">
                  <c:v>433.44270238700039</c:v>
                </c:pt>
                <c:pt idx="77">
                  <c:v>426.22908899480012</c:v>
                </c:pt>
                <c:pt idx="78">
                  <c:v>426.51164291792008</c:v>
                </c:pt>
                <c:pt idx="79">
                  <c:v>425.59865128716808</c:v>
                </c:pt>
                <c:pt idx="80">
                  <c:v>423.06746345486727</c:v>
                </c:pt>
                <c:pt idx="81">
                  <c:v>411.52497734194691</c:v>
                </c:pt>
                <c:pt idx="82">
                  <c:v>411.74399969677876</c:v>
                </c:pt>
                <c:pt idx="83">
                  <c:v>416.60760353871149</c:v>
                </c:pt>
                <c:pt idx="84">
                  <c:v>415.80503481548465</c:v>
                </c:pt>
                <c:pt idx="85">
                  <c:v>423.21201026619383</c:v>
                </c:pt>
                <c:pt idx="86">
                  <c:v>424.09279972647755</c:v>
                </c:pt>
                <c:pt idx="87">
                  <c:v>430.193125770591</c:v>
                </c:pt>
                <c:pt idx="88">
                  <c:v>433.99524958823645</c:v>
                </c:pt>
                <c:pt idx="89">
                  <c:v>434.92809251529457</c:v>
                </c:pt>
                <c:pt idx="90">
                  <c:v>438.28323040611781</c:v>
                </c:pt>
                <c:pt idx="91">
                  <c:v>434.4052965424471</c:v>
                </c:pt>
                <c:pt idx="92">
                  <c:v>436.72411201697884</c:v>
                </c:pt>
                <c:pt idx="93">
                  <c:v>439.8596521267915</c:v>
                </c:pt>
                <c:pt idx="94">
                  <c:v>448.45786229071666</c:v>
                </c:pt>
                <c:pt idx="95">
                  <c:v>450.9311368762867</c:v>
                </c:pt>
                <c:pt idx="96">
                  <c:v>450.99645985051467</c:v>
                </c:pt>
                <c:pt idx="97">
                  <c:v>449.00059198020585</c:v>
                </c:pt>
                <c:pt idx="98">
                  <c:v>441.35023679208234</c:v>
                </c:pt>
                <c:pt idx="99">
                  <c:v>434.13209909683292</c:v>
                </c:pt>
                <c:pt idx="100">
                  <c:v>422.51483303873317</c:v>
                </c:pt>
                <c:pt idx="101">
                  <c:v>420.9399419754933</c:v>
                </c:pt>
                <c:pt idx="102">
                  <c:v>416.43997823019731</c:v>
                </c:pt>
                <c:pt idx="103">
                  <c:v>418.4139978920789</c:v>
                </c:pt>
                <c:pt idx="104">
                  <c:v>422.91760719683157</c:v>
                </c:pt>
                <c:pt idx="105">
                  <c:v>425.55304143873263</c:v>
                </c:pt>
                <c:pt idx="106">
                  <c:v>423.40321729549305</c:v>
                </c:pt>
                <c:pt idx="107">
                  <c:v>417.95927887819721</c:v>
                </c:pt>
                <c:pt idx="108">
                  <c:v>418.94371521127886</c:v>
                </c:pt>
                <c:pt idx="109">
                  <c:v>419.27148020451159</c:v>
                </c:pt>
                <c:pt idx="110">
                  <c:v>428.13858476180462</c:v>
                </c:pt>
                <c:pt idx="111">
                  <c:v>431.94344050472182</c:v>
                </c:pt>
                <c:pt idx="112">
                  <c:v>428.11337476188874</c:v>
                </c:pt>
                <c:pt idx="113">
                  <c:v>422.08735428475552</c:v>
                </c:pt>
                <c:pt idx="114">
                  <c:v>424.13494171390221</c:v>
                </c:pt>
                <c:pt idx="115">
                  <c:v>431.3319796255609</c:v>
                </c:pt>
                <c:pt idx="116">
                  <c:v>441.19478525022436</c:v>
                </c:pt>
                <c:pt idx="117">
                  <c:v>446.39991116008969</c:v>
                </c:pt>
                <c:pt idx="118">
                  <c:v>450.79196518403586</c:v>
                </c:pt>
                <c:pt idx="119">
                  <c:v>461.14079117361433</c:v>
                </c:pt>
                <c:pt idx="120">
                  <c:v>464.21232234944569</c:v>
                </c:pt>
                <c:pt idx="121">
                  <c:v>460.39493259977826</c:v>
                </c:pt>
                <c:pt idx="122">
                  <c:v>463.70397525991132</c:v>
                </c:pt>
                <c:pt idx="123">
                  <c:v>451.52158644396457</c:v>
                </c:pt>
                <c:pt idx="124">
                  <c:v>448.95262869758585</c:v>
                </c:pt>
                <c:pt idx="125">
                  <c:v>452.60505657903434</c:v>
                </c:pt>
                <c:pt idx="126">
                  <c:v>472.42603139161372</c:v>
                </c:pt>
                <c:pt idx="127">
                  <c:v>475.10442131664547</c:v>
                </c:pt>
                <c:pt idx="128">
                  <c:v>486.32776708665818</c:v>
                </c:pt>
                <c:pt idx="129">
                  <c:v>490.42710905466333</c:v>
                </c:pt>
                <c:pt idx="130">
                  <c:v>497.83884290186535</c:v>
                </c:pt>
                <c:pt idx="131">
                  <c:v>503.79154304074609</c:v>
                </c:pt>
                <c:pt idx="132">
                  <c:v>530.7546055162984</c:v>
                </c:pt>
                <c:pt idx="133">
                  <c:v>527.60184220651945</c:v>
                </c:pt>
                <c:pt idx="134">
                  <c:v>525.96873982260786</c:v>
                </c:pt>
                <c:pt idx="135">
                  <c:v>524.34350180904312</c:v>
                </c:pt>
                <c:pt idx="136">
                  <c:v>526.17140948361725</c:v>
                </c:pt>
                <c:pt idx="137">
                  <c:v>506.26255791344693</c:v>
                </c:pt>
                <c:pt idx="138">
                  <c:v>503.95102538537878</c:v>
                </c:pt>
                <c:pt idx="139">
                  <c:v>495.64041381415149</c:v>
                </c:pt>
                <c:pt idx="140">
                  <c:v>492.14816990566061</c:v>
                </c:pt>
                <c:pt idx="141">
                  <c:v>483.40725992226425</c:v>
                </c:pt>
                <c:pt idx="142">
                  <c:v>481.63291128890569</c:v>
                </c:pt>
                <c:pt idx="143">
                  <c:v>490.04316085556229</c:v>
                </c:pt>
                <c:pt idx="144">
                  <c:v>489.12327022222496</c:v>
                </c:pt>
                <c:pt idx="145">
                  <c:v>486.33731468888999</c:v>
                </c:pt>
                <c:pt idx="146">
                  <c:v>486.01491855555605</c:v>
                </c:pt>
                <c:pt idx="147">
                  <c:v>487.73397036222241</c:v>
                </c:pt>
                <c:pt idx="148">
                  <c:v>494.26558520488891</c:v>
                </c:pt>
                <c:pt idx="149">
                  <c:v>503.49024284195553</c:v>
                </c:pt>
                <c:pt idx="150">
                  <c:v>502.66208837678221</c:v>
                </c:pt>
                <c:pt idx="151">
                  <c:v>506.51282731071285</c:v>
                </c:pt>
                <c:pt idx="152">
                  <c:v>499.44313752428513</c:v>
                </c:pt>
                <c:pt idx="153">
                  <c:v>489.80525794971408</c:v>
                </c:pt>
                <c:pt idx="154">
                  <c:v>476.08009879988566</c:v>
                </c:pt>
                <c:pt idx="155">
                  <c:v>475.71404023995427</c:v>
                </c:pt>
                <c:pt idx="156">
                  <c:v>479.0836080559817</c:v>
                </c:pt>
                <c:pt idx="157">
                  <c:v>481.24143884239265</c:v>
                </c:pt>
                <c:pt idx="158">
                  <c:v>481.90657919695707</c:v>
                </c:pt>
                <c:pt idx="159">
                  <c:v>487.88462873878279</c:v>
                </c:pt>
                <c:pt idx="160">
                  <c:v>485.87185077551305</c:v>
                </c:pt>
                <c:pt idx="161">
                  <c:v>493.08873665020525</c:v>
                </c:pt>
                <c:pt idx="162">
                  <c:v>492.62149322008207</c:v>
                </c:pt>
                <c:pt idx="163">
                  <c:v>490.33459584803285</c:v>
                </c:pt>
                <c:pt idx="164">
                  <c:v>490.48183029921313</c:v>
                </c:pt>
                <c:pt idx="165">
                  <c:v>524.71074969968527</c:v>
                </c:pt>
                <c:pt idx="166">
                  <c:v>525.64631157987401</c:v>
                </c:pt>
                <c:pt idx="167">
                  <c:v>524.59253339194959</c:v>
                </c:pt>
                <c:pt idx="168">
                  <c:v>527.57301191677982</c:v>
                </c:pt>
                <c:pt idx="169">
                  <c:v>544.95919744671187</c:v>
                </c:pt>
                <c:pt idx="170">
                  <c:v>549.6876951186847</c:v>
                </c:pt>
                <c:pt idx="171">
                  <c:v>535.32507804747388</c:v>
                </c:pt>
                <c:pt idx="172">
                  <c:v>523.76002389898963</c:v>
                </c:pt>
                <c:pt idx="173">
                  <c:v>513.71600295959581</c:v>
                </c:pt>
                <c:pt idx="174">
                  <c:v>505.60040262383831</c:v>
                </c:pt>
                <c:pt idx="175">
                  <c:v>490.64216908953534</c:v>
                </c:pt>
                <c:pt idx="176">
                  <c:v>485.47486691581412</c:v>
                </c:pt>
                <c:pt idx="177">
                  <c:v>479.94595264632562</c:v>
                </c:pt>
                <c:pt idx="178">
                  <c:v>489.57237517853025</c:v>
                </c:pt>
                <c:pt idx="179">
                  <c:v>486.14494131141214</c:v>
                </c:pt>
                <c:pt idx="180">
                  <c:v>476.57798384456487</c:v>
                </c:pt>
                <c:pt idx="181">
                  <c:v>472.60718843782593</c:v>
                </c:pt>
                <c:pt idx="182">
                  <c:v>481.45287903513037</c:v>
                </c:pt>
                <c:pt idx="183">
                  <c:v>487.28315965405216</c:v>
                </c:pt>
                <c:pt idx="184">
                  <c:v>477.27925510162089</c:v>
                </c:pt>
                <c:pt idx="185">
                  <c:v>474.75969400064838</c:v>
                </c:pt>
                <c:pt idx="186">
                  <c:v>479.63188054025937</c:v>
                </c:pt>
                <c:pt idx="187">
                  <c:v>486.24274855610372</c:v>
                </c:pt>
                <c:pt idx="188">
                  <c:v>490.58510602244144</c:v>
                </c:pt>
                <c:pt idx="189">
                  <c:v>496.25204168897653</c:v>
                </c:pt>
                <c:pt idx="190">
                  <c:v>515.00682255559059</c:v>
                </c:pt>
                <c:pt idx="191">
                  <c:v>507.83872758223617</c:v>
                </c:pt>
                <c:pt idx="192">
                  <c:v>515.5255056728945</c:v>
                </c:pt>
                <c:pt idx="193">
                  <c:v>509.73219932915777</c:v>
                </c:pt>
                <c:pt idx="194">
                  <c:v>524.68886359166311</c:v>
                </c:pt>
                <c:pt idx="195">
                  <c:v>528.94953223666528</c:v>
                </c:pt>
                <c:pt idx="196">
                  <c:v>535.24381433466613</c:v>
                </c:pt>
                <c:pt idx="197">
                  <c:v>537.98352429386637</c:v>
                </c:pt>
                <c:pt idx="198">
                  <c:v>547.64742585754652</c:v>
                </c:pt>
                <c:pt idx="199">
                  <c:v>543.9289776630186</c:v>
                </c:pt>
                <c:pt idx="200">
                  <c:v>542.73559250520748</c:v>
                </c:pt>
                <c:pt idx="201">
                  <c:v>535.56822380208291</c:v>
                </c:pt>
                <c:pt idx="202">
                  <c:v>532.65927194083315</c:v>
                </c:pt>
                <c:pt idx="203">
                  <c:v>528.31569851633321</c:v>
                </c:pt>
                <c:pt idx="204">
                  <c:v>504.75627208653327</c:v>
                </c:pt>
                <c:pt idx="205">
                  <c:v>493.04051543461333</c:v>
                </c:pt>
                <c:pt idx="206">
                  <c:v>490.18420545384527</c:v>
                </c:pt>
                <c:pt idx="207">
                  <c:v>489.01767630153813</c:v>
                </c:pt>
                <c:pt idx="208">
                  <c:v>488.96506614061525</c:v>
                </c:pt>
                <c:pt idx="209">
                  <c:v>487.33002057624617</c:v>
                </c:pt>
                <c:pt idx="210">
                  <c:v>497.45800313049847</c:v>
                </c:pt>
                <c:pt idx="211">
                  <c:v>484.42719537219944</c:v>
                </c:pt>
                <c:pt idx="212">
                  <c:v>484.24287520887975</c:v>
                </c:pt>
                <c:pt idx="213">
                  <c:v>486.02915080355194</c:v>
                </c:pt>
                <c:pt idx="214">
                  <c:v>492.58166764142072</c:v>
                </c:pt>
                <c:pt idx="215">
                  <c:v>505.28867293656833</c:v>
                </c:pt>
                <c:pt idx="216">
                  <c:v>510.95345747462738</c:v>
                </c:pt>
                <c:pt idx="217">
                  <c:v>486.68138298985099</c:v>
                </c:pt>
                <c:pt idx="218">
                  <c:v>482.8165473159404</c:v>
                </c:pt>
                <c:pt idx="219">
                  <c:v>487.58262480637615</c:v>
                </c:pt>
                <c:pt idx="220">
                  <c:v>487.09504332255051</c:v>
                </c:pt>
                <c:pt idx="221">
                  <c:v>484.54201510902021</c:v>
                </c:pt>
                <c:pt idx="222">
                  <c:v>481.27680970360808</c:v>
                </c:pt>
                <c:pt idx="223">
                  <c:v>480.88872682144324</c:v>
                </c:pt>
                <c:pt idx="224">
                  <c:v>481.42949582857727</c:v>
                </c:pt>
                <c:pt idx="225">
                  <c:v>483.37380637143087</c:v>
                </c:pt>
                <c:pt idx="226">
                  <c:v>486.29351666857235</c:v>
                </c:pt>
                <c:pt idx="227">
                  <c:v>480.48940372742891</c:v>
                </c:pt>
                <c:pt idx="228">
                  <c:v>481.92376443097157</c:v>
                </c:pt>
                <c:pt idx="229">
                  <c:v>483.76950577238864</c:v>
                </c:pt>
                <c:pt idx="230">
                  <c:v>488.32379354895545</c:v>
                </c:pt>
                <c:pt idx="231">
                  <c:v>489.74952473958217</c:v>
                </c:pt>
                <c:pt idx="232">
                  <c:v>498.64780185583288</c:v>
                </c:pt>
                <c:pt idx="233">
                  <c:v>501.48712368233316</c:v>
                </c:pt>
                <c:pt idx="234">
                  <c:v>499.10684287293327</c:v>
                </c:pt>
                <c:pt idx="235">
                  <c:v>498.62873570917327</c:v>
                </c:pt>
                <c:pt idx="236">
                  <c:v>508.9195118636693</c:v>
                </c:pt>
                <c:pt idx="237">
                  <c:v>511.16378860546774</c:v>
                </c:pt>
                <c:pt idx="238">
                  <c:v>500.62551910218707</c:v>
                </c:pt>
                <c:pt idx="239">
                  <c:v>500.90420542087486</c:v>
                </c:pt>
                <c:pt idx="240">
                  <c:v>502.29368288834996</c:v>
                </c:pt>
                <c:pt idx="241">
                  <c:v>514.36946289534001</c:v>
                </c:pt>
                <c:pt idx="242">
                  <c:v>517.61580273813604</c:v>
                </c:pt>
                <c:pt idx="243">
                  <c:v>521.94433135525446</c:v>
                </c:pt>
                <c:pt idx="244">
                  <c:v>528.51774718210174</c:v>
                </c:pt>
                <c:pt idx="245">
                  <c:v>532.07710619284069</c:v>
                </c:pt>
                <c:pt idx="246">
                  <c:v>530.17682633713628</c:v>
                </c:pt>
                <c:pt idx="247">
                  <c:v>528.46874079485451</c:v>
                </c:pt>
                <c:pt idx="248">
                  <c:v>520.07548461794181</c:v>
                </c:pt>
                <c:pt idx="249">
                  <c:v>516.41217626717673</c:v>
                </c:pt>
                <c:pt idx="250">
                  <c:v>518.03686756687068</c:v>
                </c:pt>
                <c:pt idx="251">
                  <c:v>525.73674408674833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02-441E-916C-F56EE5BFD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34751"/>
        <c:axId val="23533791"/>
      </c:lineChart>
      <c:catAx>
        <c:axId val="2353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3791"/>
        <c:crosses val="autoZero"/>
        <c:auto val="1"/>
        <c:lblAlgn val="ctr"/>
        <c:lblOffset val="100"/>
        <c:noMultiLvlLbl val="0"/>
      </c:catAx>
      <c:valAx>
        <c:axId val="2353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Exponential Smoothing (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α= 0.</a:t>
            </a: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5),</a:t>
            </a:r>
          </a:p>
          <a:p>
            <a:pPr>
              <a:defRPr/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MAPD = 2.03%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1'!$AE$2:$AE$253</c:f>
              <c:numCache>
                <c:formatCode>General</c:formatCode>
                <c:ptCount val="252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4-4D06-8C0E-00A65917C2E1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1'!$AO$2:$AO$253</c:f>
              <c:numCache>
                <c:formatCode>0.00</c:formatCode>
                <c:ptCount val="252"/>
                <c:pt idx="0">
                  <c:v>329.80999759999997</c:v>
                </c:pt>
                <c:pt idx="1">
                  <c:v>329.80999759999997</c:v>
                </c:pt>
                <c:pt idx="2">
                  <c:v>326.87749482499999</c:v>
                </c:pt>
                <c:pt idx="3">
                  <c:v>333.59186365624998</c:v>
                </c:pt>
                <c:pt idx="4">
                  <c:v>331.46046591406252</c:v>
                </c:pt>
                <c:pt idx="5">
                  <c:v>337.3101238285156</c:v>
                </c:pt>
                <c:pt idx="6">
                  <c:v>336.07253373212887</c:v>
                </c:pt>
                <c:pt idx="7">
                  <c:v>330.80562428303222</c:v>
                </c:pt>
                <c:pt idx="8">
                  <c:v>336.89141612075809</c:v>
                </c:pt>
                <c:pt idx="9">
                  <c:v>338.24035583018951</c:v>
                </c:pt>
                <c:pt idx="10">
                  <c:v>338.86259443254733</c:v>
                </c:pt>
                <c:pt idx="11">
                  <c:v>338.68064493313682</c:v>
                </c:pt>
                <c:pt idx="12">
                  <c:v>339.42267128328422</c:v>
                </c:pt>
                <c:pt idx="13">
                  <c:v>338.4381568708211</c:v>
                </c:pt>
                <c:pt idx="14">
                  <c:v>329.10953921770528</c:v>
                </c:pt>
                <c:pt idx="15">
                  <c:v>344.47738937942631</c:v>
                </c:pt>
                <c:pt idx="16">
                  <c:v>350.98935011985657</c:v>
                </c:pt>
                <c:pt idx="17">
                  <c:v>344.90734120496415</c:v>
                </c:pt>
                <c:pt idx="18">
                  <c:v>347.6168270512411</c:v>
                </c:pt>
                <c:pt idx="19">
                  <c:v>344.27420953781029</c:v>
                </c:pt>
                <c:pt idx="20">
                  <c:v>346.8735450344526</c:v>
                </c:pt>
                <c:pt idx="21">
                  <c:v>345.53588348361313</c:v>
                </c:pt>
                <c:pt idx="22">
                  <c:v>354.88397087090328</c:v>
                </c:pt>
                <c:pt idx="23">
                  <c:v>365.4785000677258</c:v>
                </c:pt>
                <c:pt idx="24">
                  <c:v>368.62213506693149</c:v>
                </c:pt>
                <c:pt idx="25">
                  <c:v>367.36804291673286</c:v>
                </c:pt>
                <c:pt idx="26">
                  <c:v>366.91950247918328</c:v>
                </c:pt>
                <c:pt idx="27">
                  <c:v>370.03238109479582</c:v>
                </c:pt>
                <c:pt idx="28">
                  <c:v>372.77559707369892</c:v>
                </c:pt>
                <c:pt idx="29">
                  <c:v>378.2014066184247</c:v>
                </c:pt>
                <c:pt idx="30">
                  <c:v>380.60034707960619</c:v>
                </c:pt>
                <c:pt idx="31">
                  <c:v>380.4500821949016</c:v>
                </c:pt>
                <c:pt idx="32">
                  <c:v>385.9475196487254</c:v>
                </c:pt>
                <c:pt idx="33">
                  <c:v>386.12938171218133</c:v>
                </c:pt>
                <c:pt idx="34">
                  <c:v>386.03234542804535</c:v>
                </c:pt>
                <c:pt idx="35">
                  <c:v>381.56059183201131</c:v>
                </c:pt>
                <c:pt idx="36">
                  <c:v>371.91515710800286</c:v>
                </c:pt>
                <c:pt idx="37">
                  <c:v>363.04628650200073</c:v>
                </c:pt>
                <c:pt idx="38">
                  <c:v>375.19156427550024</c:v>
                </c:pt>
                <c:pt idx="39">
                  <c:v>372.58038469387509</c:v>
                </c:pt>
                <c:pt idx="40">
                  <c:v>369.91759527346881</c:v>
                </c:pt>
                <c:pt idx="41">
                  <c:v>378.26688966836718</c:v>
                </c:pt>
                <c:pt idx="42">
                  <c:v>371.14421416709183</c:v>
                </c:pt>
                <c:pt idx="43">
                  <c:v>380.62855991677293</c:v>
                </c:pt>
                <c:pt idx="44">
                  <c:v>374.74213907919324</c:v>
                </c:pt>
                <c:pt idx="45">
                  <c:v>370.41303566979832</c:v>
                </c:pt>
                <c:pt idx="46">
                  <c:v>352.47075156744961</c:v>
                </c:pt>
                <c:pt idx="47">
                  <c:v>361.21519156686236</c:v>
                </c:pt>
                <c:pt idx="48">
                  <c:v>352.7438079417156</c:v>
                </c:pt>
                <c:pt idx="49">
                  <c:v>324.62345198542891</c:v>
                </c:pt>
                <c:pt idx="50">
                  <c:v>333.38085384635724</c:v>
                </c:pt>
                <c:pt idx="51">
                  <c:v>307.47521068658932</c:v>
                </c:pt>
                <c:pt idx="52">
                  <c:v>316.68130267164736</c:v>
                </c:pt>
                <c:pt idx="53">
                  <c:v>315.77282656791181</c:v>
                </c:pt>
                <c:pt idx="54">
                  <c:v>327.96570574197796</c:v>
                </c:pt>
                <c:pt idx="55">
                  <c:v>331.61391638549446</c:v>
                </c:pt>
                <c:pt idx="56">
                  <c:v>353.10597084637368</c:v>
                </c:pt>
                <c:pt idx="57">
                  <c:v>356.26649818659337</c:v>
                </c:pt>
                <c:pt idx="58">
                  <c:v>345.85913549664826</c:v>
                </c:pt>
                <c:pt idx="59">
                  <c:v>358.70727652416213</c:v>
                </c:pt>
                <c:pt idx="60">
                  <c:v>357.51681545604055</c:v>
                </c:pt>
                <c:pt idx="61">
                  <c:v>367.59919748901018</c:v>
                </c:pt>
                <c:pt idx="62">
                  <c:v>373.52479937225257</c:v>
                </c:pt>
                <c:pt idx="63">
                  <c:v>366.44118979306313</c:v>
                </c:pt>
                <c:pt idx="64">
                  <c:v>369.17028739826577</c:v>
                </c:pt>
                <c:pt idx="65">
                  <c:v>363.61257919956643</c:v>
                </c:pt>
                <c:pt idx="66">
                  <c:v>375.87313842489164</c:v>
                </c:pt>
                <c:pt idx="67">
                  <c:v>373.17828370622294</c:v>
                </c:pt>
                <c:pt idx="68">
                  <c:v>371.63456725155572</c:v>
                </c:pt>
                <c:pt idx="69">
                  <c:v>370.94864271288895</c:v>
                </c:pt>
                <c:pt idx="70">
                  <c:v>390.27716157822226</c:v>
                </c:pt>
                <c:pt idx="71">
                  <c:v>407.73178124455558</c:v>
                </c:pt>
                <c:pt idx="72">
                  <c:v>421.99544531113889</c:v>
                </c:pt>
                <c:pt idx="73">
                  <c:v>434.87637137778472</c:v>
                </c:pt>
                <c:pt idx="74">
                  <c:v>425.93908646944624</c:v>
                </c:pt>
                <c:pt idx="75">
                  <c:v>434.60226426736159</c:v>
                </c:pt>
                <c:pt idx="76">
                  <c:v>434.02305601684037</c:v>
                </c:pt>
                <c:pt idx="77">
                  <c:v>424.57077405421012</c:v>
                </c:pt>
                <c:pt idx="78">
                  <c:v>426.16770266355252</c:v>
                </c:pt>
                <c:pt idx="79">
                  <c:v>425.28441831588816</c:v>
                </c:pt>
                <c:pt idx="80">
                  <c:v>422.35610825397202</c:v>
                </c:pt>
                <c:pt idx="81">
                  <c:v>408.46151701349299</c:v>
                </c:pt>
                <c:pt idx="82">
                  <c:v>411.0328902033732</c:v>
                </c:pt>
                <c:pt idx="83">
                  <c:v>417.64572712584328</c:v>
                </c:pt>
                <c:pt idx="84">
                  <c:v>415.86392353146084</c:v>
                </c:pt>
                <c:pt idx="85">
                  <c:v>425.07847630786523</c:v>
                </c:pt>
                <c:pt idx="86">
                  <c:v>424.77961360196633</c:v>
                </c:pt>
                <c:pt idx="87">
                  <c:v>431.88991075049154</c:v>
                </c:pt>
                <c:pt idx="88">
                  <c:v>435.36997678762287</c:v>
                </c:pt>
                <c:pt idx="89">
                  <c:v>435.50498504690569</c:v>
                </c:pt>
                <c:pt idx="90">
                  <c:v>439.26623801172644</c:v>
                </c:pt>
                <c:pt idx="91">
                  <c:v>433.6815649779316</c:v>
                </c:pt>
                <c:pt idx="92">
                  <c:v>437.12288299448295</c:v>
                </c:pt>
                <c:pt idx="93">
                  <c:v>440.74322989862077</c:v>
                </c:pt>
                <c:pt idx="94">
                  <c:v>450.82830927465517</c:v>
                </c:pt>
                <c:pt idx="95">
                  <c:v>452.14206726866377</c:v>
                </c:pt>
                <c:pt idx="96">
                  <c:v>451.31552319216593</c:v>
                </c:pt>
                <c:pt idx="97">
                  <c:v>448.58139084804151</c:v>
                </c:pt>
                <c:pt idx="98">
                  <c:v>439.33284771201039</c:v>
                </c:pt>
                <c:pt idx="99">
                  <c:v>431.82321740300256</c:v>
                </c:pt>
                <c:pt idx="100">
                  <c:v>419.0332961007507</c:v>
                </c:pt>
                <c:pt idx="101">
                  <c:v>419.67583497518763</c:v>
                </c:pt>
                <c:pt idx="102">
                  <c:v>414.9989605437969</c:v>
                </c:pt>
                <c:pt idx="103">
                  <c:v>418.54724838594916</c:v>
                </c:pt>
                <c:pt idx="104">
                  <c:v>424.0768221464873</c:v>
                </c:pt>
                <c:pt idx="105">
                  <c:v>426.50170373662183</c:v>
                </c:pt>
                <c:pt idx="106">
                  <c:v>423.10292683415548</c:v>
                </c:pt>
                <c:pt idx="107">
                  <c:v>416.52322165853889</c:v>
                </c:pt>
                <c:pt idx="108">
                  <c:v>418.8308099896347</c:v>
                </c:pt>
                <c:pt idx="109">
                  <c:v>419.32519514740869</c:v>
                </c:pt>
                <c:pt idx="110">
                  <c:v>430.36878963685217</c:v>
                </c:pt>
                <c:pt idx="111">
                  <c:v>433.45220565921301</c:v>
                </c:pt>
                <c:pt idx="112">
                  <c:v>427.53304961480325</c:v>
                </c:pt>
                <c:pt idx="113">
                  <c:v>420.4357678787008</c:v>
                </c:pt>
                <c:pt idx="114">
                  <c:v>424.23394196967519</c:v>
                </c:pt>
                <c:pt idx="115">
                  <c:v>433.1559891674188</c:v>
                </c:pt>
                <c:pt idx="116">
                  <c:v>444.11648904185472</c:v>
                </c:pt>
                <c:pt idx="117">
                  <c:v>448.4316185854637</c:v>
                </c:pt>
                <c:pt idx="118">
                  <c:v>452.39790554636591</c:v>
                </c:pt>
                <c:pt idx="119">
                  <c:v>464.12948276159148</c:v>
                </c:pt>
                <c:pt idx="120">
                  <c:v>465.72737804039787</c:v>
                </c:pt>
                <c:pt idx="121">
                  <c:v>459.81934908509947</c:v>
                </c:pt>
                <c:pt idx="122">
                  <c:v>464.38734004627486</c:v>
                </c:pt>
                <c:pt idx="123">
                  <c:v>448.64683043656873</c:v>
                </c:pt>
                <c:pt idx="124">
                  <c:v>447.59170025914221</c:v>
                </c:pt>
                <c:pt idx="125">
                  <c:v>453.17793143978554</c:v>
                </c:pt>
                <c:pt idx="126">
                  <c:v>477.52449380994631</c:v>
                </c:pt>
                <c:pt idx="127">
                  <c:v>477.04863440248653</c:v>
                </c:pt>
                <c:pt idx="128">
                  <c:v>489.61965680062167</c:v>
                </c:pt>
                <c:pt idx="129">
                  <c:v>492.27491697515541</c:v>
                </c:pt>
                <c:pt idx="130">
                  <c:v>500.15372834378888</c:v>
                </c:pt>
                <c:pt idx="131">
                  <c:v>505.85843943594716</c:v>
                </c:pt>
                <c:pt idx="132">
                  <c:v>538.01209523398677</c:v>
                </c:pt>
                <c:pt idx="133">
                  <c:v>528.62802380849666</c:v>
                </c:pt>
                <c:pt idx="134">
                  <c:v>525.81700962712421</c:v>
                </c:pt>
                <c:pt idx="135">
                  <c:v>523.89925975678102</c:v>
                </c:pt>
                <c:pt idx="136">
                  <c:v>526.51732588919526</c:v>
                </c:pt>
                <c:pt idx="137">
                  <c:v>501.37182412229885</c:v>
                </c:pt>
                <c:pt idx="138">
                  <c:v>502.15045880557471</c:v>
                </c:pt>
                <c:pt idx="139">
                  <c:v>493.11261927639367</c:v>
                </c:pt>
                <c:pt idx="140">
                  <c:v>490.64316029409838</c:v>
                </c:pt>
                <c:pt idx="141">
                  <c:v>480.84578002352458</c:v>
                </c:pt>
                <c:pt idx="142">
                  <c:v>480.54895415588118</c:v>
                </c:pt>
                <c:pt idx="143">
                  <c:v>491.8747339639703</c:v>
                </c:pt>
                <c:pt idx="144">
                  <c:v>489.35119084099256</c:v>
                </c:pt>
                <c:pt idx="145">
                  <c:v>485.6978059602481</c:v>
                </c:pt>
                <c:pt idx="146">
                  <c:v>485.77444234006202</c:v>
                </c:pt>
                <c:pt idx="147">
                  <c:v>488.10361426001549</c:v>
                </c:pt>
                <c:pt idx="148">
                  <c:v>495.9908998900039</c:v>
                </c:pt>
                <c:pt idx="149">
                  <c:v>506.22773592250093</c:v>
                </c:pt>
                <c:pt idx="150">
                  <c:v>503.13942303062527</c:v>
                </c:pt>
                <c:pt idx="151">
                  <c:v>507.5948457076563</c:v>
                </c:pt>
                <c:pt idx="152">
                  <c:v>497.94621967691404</c:v>
                </c:pt>
                <c:pt idx="153">
                  <c:v>487.02155859422851</c:v>
                </c:pt>
                <c:pt idx="154">
                  <c:v>471.95288417355715</c:v>
                </c:pt>
                <c:pt idx="155">
                  <c:v>474.59072194338927</c:v>
                </c:pt>
                <c:pt idx="156">
                  <c:v>479.64517043584732</c:v>
                </c:pt>
                <c:pt idx="157">
                  <c:v>481.92128713396187</c:v>
                </c:pt>
                <c:pt idx="158">
                  <c:v>482.24282635849045</c:v>
                </c:pt>
                <c:pt idx="159">
                  <c:v>489.46320291462263</c:v>
                </c:pt>
                <c:pt idx="160">
                  <c:v>485.76329982865565</c:v>
                </c:pt>
                <c:pt idx="161">
                  <c:v>494.86582038216392</c:v>
                </c:pt>
                <c:pt idx="162">
                  <c:v>492.948953295541</c:v>
                </c:pt>
                <c:pt idx="163">
                  <c:v>489.84473652388527</c:v>
                </c:pt>
                <c:pt idx="164">
                  <c:v>490.39617408097132</c:v>
                </c:pt>
                <c:pt idx="165">
                  <c:v>533.24656549524286</c:v>
                </c:pt>
                <c:pt idx="166">
                  <c:v>528.01415599881068</c:v>
                </c:pt>
                <c:pt idx="167">
                  <c:v>524.92104994970259</c:v>
                </c:pt>
                <c:pt idx="168">
                  <c:v>528.40026068742566</c:v>
                </c:pt>
                <c:pt idx="169">
                  <c:v>549.51255602185643</c:v>
                </c:pt>
                <c:pt idx="170">
                  <c:v>552.00815918046419</c:v>
                </c:pt>
                <c:pt idx="171">
                  <c:v>532.31453979511605</c:v>
                </c:pt>
                <c:pt idx="172">
                  <c:v>520.11612579877908</c:v>
                </c:pt>
                <c:pt idx="173">
                  <c:v>510.29402319969483</c:v>
                </c:pt>
                <c:pt idx="174">
                  <c:v>502.71600759992373</c:v>
                </c:pt>
                <c:pt idx="175">
                  <c:v>486.18151194998097</c:v>
                </c:pt>
                <c:pt idx="176">
                  <c:v>483.06787708749528</c:v>
                </c:pt>
                <c:pt idx="177">
                  <c:v>477.96197662187376</c:v>
                </c:pt>
                <c:pt idx="178">
                  <c:v>491.4829868054685</c:v>
                </c:pt>
                <c:pt idx="179">
                  <c:v>485.76573575136717</c:v>
                </c:pt>
                <c:pt idx="180">
                  <c:v>474.09144308784181</c:v>
                </c:pt>
                <c:pt idx="181">
                  <c:v>470.99285439696047</c:v>
                </c:pt>
                <c:pt idx="182">
                  <c:v>483.26071817424008</c:v>
                </c:pt>
                <c:pt idx="183">
                  <c:v>489.19268959356003</c:v>
                </c:pt>
                <c:pt idx="184">
                  <c:v>475.25566144839007</c:v>
                </c:pt>
                <c:pt idx="185">
                  <c:v>473.62390531209752</c:v>
                </c:pt>
                <c:pt idx="186">
                  <c:v>480.56598000302438</c:v>
                </c:pt>
                <c:pt idx="187">
                  <c:v>488.12899042575611</c:v>
                </c:pt>
                <c:pt idx="188">
                  <c:v>492.14225585643896</c:v>
                </c:pt>
                <c:pt idx="189">
                  <c:v>498.05806306410977</c:v>
                </c:pt>
                <c:pt idx="190">
                  <c:v>520.14702311602741</c:v>
                </c:pt>
                <c:pt idx="191">
                  <c:v>507.33175397900686</c:v>
                </c:pt>
                <c:pt idx="192">
                  <c:v>517.32045679475175</c:v>
                </c:pt>
                <c:pt idx="193">
                  <c:v>508.73261052368798</c:v>
                </c:pt>
                <c:pt idx="194">
                  <c:v>528.17813245592197</c:v>
                </c:pt>
                <c:pt idx="195">
                  <c:v>530.88701661398045</c:v>
                </c:pt>
                <c:pt idx="196">
                  <c:v>537.3017559534951</c:v>
                </c:pt>
                <c:pt idx="197">
                  <c:v>539.18293718837378</c:v>
                </c:pt>
                <c:pt idx="198">
                  <c:v>550.36325447209344</c:v>
                </c:pt>
                <c:pt idx="199">
                  <c:v>543.67832276802335</c:v>
                </c:pt>
                <c:pt idx="200">
                  <c:v>542.37458249200586</c:v>
                </c:pt>
                <c:pt idx="201">
                  <c:v>533.68612912300148</c:v>
                </c:pt>
                <c:pt idx="202">
                  <c:v>531.46151030575038</c:v>
                </c:pt>
                <c:pt idx="203">
                  <c:v>526.93036475143765</c:v>
                </c:pt>
                <c:pt idx="204">
                  <c:v>498.52008203785942</c:v>
                </c:pt>
                <c:pt idx="205">
                  <c:v>488.55252875946485</c:v>
                </c:pt>
                <c:pt idx="206">
                  <c:v>488.34813128986622</c:v>
                </c:pt>
                <c:pt idx="207">
                  <c:v>488.26702547246657</c:v>
                </c:pt>
                <c:pt idx="208">
                  <c:v>488.7642508931167</c:v>
                </c:pt>
                <c:pt idx="209">
                  <c:v>486.87105537327921</c:v>
                </c:pt>
                <c:pt idx="210">
                  <c:v>499.87525746831983</c:v>
                </c:pt>
                <c:pt idx="211">
                  <c:v>481.77380701708</c:v>
                </c:pt>
                <c:pt idx="212">
                  <c:v>483.53344807926999</c:v>
                </c:pt>
                <c:pt idx="213">
                  <c:v>486.29836291981746</c:v>
                </c:pt>
                <c:pt idx="214">
                  <c:v>494.28709987995438</c:v>
                </c:pt>
                <c:pt idx="215">
                  <c:v>508.89178231998864</c:v>
                </c:pt>
                <c:pt idx="216">
                  <c:v>513.27043095499721</c:v>
                </c:pt>
                <c:pt idx="217">
                  <c:v>481.1926077387493</c:v>
                </c:pt>
                <c:pt idx="218">
                  <c:v>480.47814458468736</c:v>
                </c:pt>
                <c:pt idx="219">
                  <c:v>488.18954349617184</c:v>
                </c:pt>
                <c:pt idx="220">
                  <c:v>487.12487762404299</c:v>
                </c:pt>
                <c:pt idx="221">
                  <c:v>483.91121663101075</c:v>
                </c:pt>
                <c:pt idx="222">
                  <c:v>480.30280873275268</c:v>
                </c:pt>
                <c:pt idx="223">
                  <c:v>480.54820585818817</c:v>
                </c:pt>
                <c:pt idx="224">
                  <c:v>481.479557839547</c:v>
                </c:pt>
                <c:pt idx="225">
                  <c:v>483.87239950988675</c:v>
                </c:pt>
                <c:pt idx="226">
                  <c:v>487.1480925274717</c:v>
                </c:pt>
                <c:pt idx="227">
                  <c:v>479.25201945686797</c:v>
                </c:pt>
                <c:pt idx="228">
                  <c:v>481.97300853921695</c:v>
                </c:pt>
                <c:pt idx="229">
                  <c:v>484.24325213480427</c:v>
                </c:pt>
                <c:pt idx="230">
                  <c:v>489.58080208370109</c:v>
                </c:pt>
                <c:pt idx="231">
                  <c:v>490.42020967092526</c:v>
                </c:pt>
                <c:pt idx="232">
                  <c:v>501.0400423677313</c:v>
                </c:pt>
                <c:pt idx="233">
                  <c:v>502.79501426693281</c:v>
                </c:pt>
                <c:pt idx="234">
                  <c:v>498.83874531673325</c:v>
                </c:pt>
                <c:pt idx="235">
                  <c:v>498.44218452918335</c:v>
                </c:pt>
                <c:pt idx="236">
                  <c:v>511.44556810729586</c:v>
                </c:pt>
                <c:pt idx="237">
                  <c:v>512.35637185182395</c:v>
                </c:pt>
                <c:pt idx="238">
                  <c:v>498.28909753795597</c:v>
                </c:pt>
                <c:pt idx="239">
                  <c:v>500.389771609489</c:v>
                </c:pt>
                <c:pt idx="240">
                  <c:v>502.51244380237222</c:v>
                </c:pt>
                <c:pt idx="241">
                  <c:v>517.44309812559311</c:v>
                </c:pt>
                <c:pt idx="242">
                  <c:v>519.19579650639832</c:v>
                </c:pt>
                <c:pt idx="243">
                  <c:v>523.42146195159955</c:v>
                </c:pt>
                <c:pt idx="244">
                  <c:v>530.53038378789995</c:v>
                </c:pt>
                <c:pt idx="245">
                  <c:v>533.47010509697498</c:v>
                </c:pt>
                <c:pt idx="246">
                  <c:v>530.05000609924377</c:v>
                </c:pt>
                <c:pt idx="247">
                  <c:v>528.01001434981094</c:v>
                </c:pt>
                <c:pt idx="248">
                  <c:v>517.86248896245274</c:v>
                </c:pt>
                <c:pt idx="249">
                  <c:v>514.94310026561311</c:v>
                </c:pt>
                <c:pt idx="250">
                  <c:v>518.07577139140335</c:v>
                </c:pt>
                <c:pt idx="251">
                  <c:v>527.6714391728508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4-4D06-8C0E-00A65917C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314783"/>
        <c:axId val="177315743"/>
      </c:lineChart>
      <c:catAx>
        <c:axId val="17731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15743"/>
        <c:crosses val="autoZero"/>
        <c:auto val="1"/>
        <c:lblAlgn val="ctr"/>
        <c:lblOffset val="100"/>
        <c:noMultiLvlLbl val="0"/>
      </c:catAx>
      <c:valAx>
        <c:axId val="1773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1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Exponential Smoothing (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β=0.</a:t>
            </a: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75</a:t>
            </a:r>
            <a:r>
              <a:rPr lang="el-GR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),</a:t>
            </a:r>
          </a:p>
          <a:p>
            <a:pPr>
              <a:defRPr/>
            </a:pPr>
            <a:r>
              <a:rPr lang="en-IN"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MAPE= 1.81%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α=0.55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1'!$AW$2:$AW$254</c:f>
              <c:numCache>
                <c:formatCode>0.00</c:formatCode>
                <c:ptCount val="253"/>
                <c:pt idx="0">
                  <c:v>94.900497439999995</c:v>
                </c:pt>
                <c:pt idx="1">
                  <c:v>94.900497439999995</c:v>
                </c:pt>
                <c:pt idx="2">
                  <c:v>94.209297182</c:v>
                </c:pt>
                <c:pt idx="3">
                  <c:v>94.770117186799993</c:v>
                </c:pt>
                <c:pt idx="4">
                  <c:v>95.113848266719998</c:v>
                </c:pt>
                <c:pt idx="5">
                  <c:v>94.804641172687994</c:v>
                </c:pt>
                <c:pt idx="6">
                  <c:v>94.953355185075196</c:v>
                </c:pt>
                <c:pt idx="7">
                  <c:v>94.476140352030086</c:v>
                </c:pt>
                <c:pt idx="8">
                  <c:v>94.529457604812023</c:v>
                </c:pt>
                <c:pt idx="9">
                  <c:v>93.894983113924809</c:v>
                </c:pt>
                <c:pt idx="10">
                  <c:v>93.418591997569919</c:v>
                </c:pt>
                <c:pt idx="11">
                  <c:v>93.705638701027965</c:v>
                </c:pt>
                <c:pt idx="12">
                  <c:v>93.42385551641118</c:v>
                </c:pt>
                <c:pt idx="13">
                  <c:v>94.129541288564468</c:v>
                </c:pt>
                <c:pt idx="14">
                  <c:v>94.275617175425779</c:v>
                </c:pt>
                <c:pt idx="15">
                  <c:v>94.247644638170314</c:v>
                </c:pt>
                <c:pt idx="16">
                  <c:v>93.548258293268134</c:v>
                </c:pt>
                <c:pt idx="17">
                  <c:v>92.26950320930726</c:v>
                </c:pt>
                <c:pt idx="18">
                  <c:v>92.505300365722903</c:v>
                </c:pt>
                <c:pt idx="19">
                  <c:v>92.742121064289165</c:v>
                </c:pt>
                <c:pt idx="20">
                  <c:v>93.217246373715668</c:v>
                </c:pt>
                <c:pt idx="21">
                  <c:v>97.548496749486262</c:v>
                </c:pt>
                <c:pt idx="22">
                  <c:v>99.14539815979451</c:v>
                </c:pt>
                <c:pt idx="23">
                  <c:v>101.14825782391782</c:v>
                </c:pt>
                <c:pt idx="24">
                  <c:v>101.65540300956712</c:v>
                </c:pt>
                <c:pt idx="25">
                  <c:v>102.16905970382686</c:v>
                </c:pt>
                <c:pt idx="26">
                  <c:v>103.24602202153073</c:v>
                </c:pt>
                <c:pt idx="27">
                  <c:v>105.31571072861229</c:v>
                </c:pt>
                <c:pt idx="28">
                  <c:v>106.65028483144491</c:v>
                </c:pt>
                <c:pt idx="29">
                  <c:v>107.46011393257797</c:v>
                </c:pt>
                <c:pt idx="30">
                  <c:v>107.48014545303118</c:v>
                </c:pt>
                <c:pt idx="31">
                  <c:v>107.03815806121247</c:v>
                </c:pt>
                <c:pt idx="32">
                  <c:v>107.48536364448499</c:v>
                </c:pt>
                <c:pt idx="33">
                  <c:v>108.100746417794</c:v>
                </c:pt>
                <c:pt idx="34">
                  <c:v>107.83329784711761</c:v>
                </c:pt>
                <c:pt idx="35">
                  <c:v>106.01241919884704</c:v>
                </c:pt>
                <c:pt idx="36">
                  <c:v>102.68366791953882</c:v>
                </c:pt>
                <c:pt idx="37">
                  <c:v>100.25566779181553</c:v>
                </c:pt>
                <c:pt idx="38">
                  <c:v>99.489967008726211</c:v>
                </c:pt>
                <c:pt idx="39">
                  <c:v>96.324984607490478</c:v>
                </c:pt>
                <c:pt idx="40">
                  <c:v>95.04249384299618</c:v>
                </c:pt>
                <c:pt idx="41">
                  <c:v>96.635498821198468</c:v>
                </c:pt>
                <c:pt idx="42">
                  <c:v>95.923900152479391</c:v>
                </c:pt>
                <c:pt idx="43">
                  <c:v>97.644457828991762</c:v>
                </c:pt>
                <c:pt idx="44">
                  <c:v>96.778683095596705</c:v>
                </c:pt>
                <c:pt idx="45">
                  <c:v>95.74417130023869</c:v>
                </c:pt>
                <c:pt idx="46">
                  <c:v>92.315969912095483</c:v>
                </c:pt>
                <c:pt idx="47">
                  <c:v>93.680990016838194</c:v>
                </c:pt>
                <c:pt idx="48">
                  <c:v>92.098195568735278</c:v>
                </c:pt>
                <c:pt idx="49">
                  <c:v>87.137576871494105</c:v>
                </c:pt>
                <c:pt idx="50">
                  <c:v>88.405030748597639</c:v>
                </c:pt>
                <c:pt idx="51">
                  <c:v>86.036510283439057</c:v>
                </c:pt>
                <c:pt idx="52">
                  <c:v>88.649803087375631</c:v>
                </c:pt>
                <c:pt idx="53">
                  <c:v>90.359921234950249</c:v>
                </c:pt>
                <c:pt idx="54">
                  <c:v>92.571869189980106</c:v>
                </c:pt>
                <c:pt idx="55">
                  <c:v>92.41144573799204</c:v>
                </c:pt>
                <c:pt idx="56">
                  <c:v>94.049479723196811</c:v>
                </c:pt>
                <c:pt idx="57">
                  <c:v>95.822790239278731</c:v>
                </c:pt>
                <c:pt idx="58">
                  <c:v>94.904315987711499</c:v>
                </c:pt>
                <c:pt idx="59">
                  <c:v>96.6264251890846</c:v>
                </c:pt>
                <c:pt idx="60">
                  <c:v>95.653568425633836</c:v>
                </c:pt>
                <c:pt idx="61">
                  <c:v>97.17992865425353</c:v>
                </c:pt>
                <c:pt idx="62">
                  <c:v>97.3635714977014</c:v>
                </c:pt>
                <c:pt idx="63">
                  <c:v>96.176429883080559</c:v>
                </c:pt>
                <c:pt idx="64">
                  <c:v>96.035470633232222</c:v>
                </c:pt>
                <c:pt idx="65">
                  <c:v>95.611887227292897</c:v>
                </c:pt>
                <c:pt idx="66">
                  <c:v>98.172455694917147</c:v>
                </c:pt>
                <c:pt idx="67">
                  <c:v>99.616983357966859</c:v>
                </c:pt>
                <c:pt idx="68">
                  <c:v>101.13679424318674</c:v>
                </c:pt>
                <c:pt idx="69">
                  <c:v>101.73751799727469</c:v>
                </c:pt>
                <c:pt idx="70">
                  <c:v>105.76110521890988</c:v>
                </c:pt>
                <c:pt idx="71">
                  <c:v>110.80404232756395</c:v>
                </c:pt>
                <c:pt idx="72">
                  <c:v>113.55201855102558</c:v>
                </c:pt>
                <c:pt idx="73">
                  <c:v>117.66650748041025</c:v>
                </c:pt>
                <c:pt idx="74">
                  <c:v>118.31660299216409</c:v>
                </c:pt>
                <c:pt idx="75">
                  <c:v>119.13493891686564</c:v>
                </c:pt>
                <c:pt idx="76">
                  <c:v>117.49757448674625</c:v>
                </c:pt>
                <c:pt idx="77">
                  <c:v>117.9037294946985</c:v>
                </c:pt>
                <c:pt idx="78">
                  <c:v>119.14499401787941</c:v>
                </c:pt>
                <c:pt idx="79">
                  <c:v>119.96459856715177</c:v>
                </c:pt>
                <c:pt idx="80">
                  <c:v>119.26584128686071</c:v>
                </c:pt>
                <c:pt idx="81">
                  <c:v>117.12873795474428</c:v>
                </c:pt>
                <c:pt idx="82">
                  <c:v>118.03279398189771</c:v>
                </c:pt>
                <c:pt idx="83">
                  <c:v>121.43311573275909</c:v>
                </c:pt>
                <c:pt idx="84">
                  <c:v>117.15444749310363</c:v>
                </c:pt>
                <c:pt idx="85">
                  <c:v>116.34147869724146</c:v>
                </c:pt>
                <c:pt idx="86">
                  <c:v>116.07059111889657</c:v>
                </c:pt>
                <c:pt idx="87">
                  <c:v>116.96603854755863</c:v>
                </c:pt>
                <c:pt idx="88">
                  <c:v>117.81471589902345</c:v>
                </c:pt>
                <c:pt idx="89">
                  <c:v>118.51418593960938</c:v>
                </c:pt>
                <c:pt idx="90">
                  <c:v>119.67567251584376</c:v>
                </c:pt>
                <c:pt idx="91">
                  <c:v>118.57877122633751</c:v>
                </c:pt>
                <c:pt idx="92">
                  <c:v>118.46911071053501</c:v>
                </c:pt>
                <c:pt idx="93">
                  <c:v>119.05314266421401</c:v>
                </c:pt>
                <c:pt idx="94">
                  <c:v>119.91465610568559</c:v>
                </c:pt>
                <c:pt idx="95">
                  <c:v>120.75366454227424</c:v>
                </c:pt>
                <c:pt idx="96">
                  <c:v>121.78136539690969</c:v>
                </c:pt>
                <c:pt idx="97">
                  <c:v>123.65074807876388</c:v>
                </c:pt>
                <c:pt idx="98">
                  <c:v>122.86249803150555</c:v>
                </c:pt>
                <c:pt idx="99">
                  <c:v>122.25140029260223</c:v>
                </c:pt>
                <c:pt idx="100">
                  <c:v>121.5563614970409</c:v>
                </c:pt>
                <c:pt idx="101">
                  <c:v>120.93424501881636</c:v>
                </c:pt>
                <c:pt idx="102">
                  <c:v>120.40669818752654</c:v>
                </c:pt>
                <c:pt idx="103">
                  <c:v>121.43377915501061</c:v>
                </c:pt>
                <c:pt idx="104">
                  <c:v>122.70471286200424</c:v>
                </c:pt>
                <c:pt idx="105">
                  <c:v>123.2541843648017</c:v>
                </c:pt>
                <c:pt idx="106">
                  <c:v>123.65367266592068</c:v>
                </c:pt>
                <c:pt idx="107">
                  <c:v>123.27946834636828</c:v>
                </c:pt>
                <c:pt idx="108">
                  <c:v>123.80178823854732</c:v>
                </c:pt>
                <c:pt idx="109">
                  <c:v>125.24251703541893</c:v>
                </c:pt>
                <c:pt idx="110">
                  <c:v>128.12280639416758</c:v>
                </c:pt>
                <c:pt idx="111">
                  <c:v>130.67262111766703</c:v>
                </c:pt>
                <c:pt idx="112">
                  <c:v>129.00785000706682</c:v>
                </c:pt>
                <c:pt idx="113">
                  <c:v>127.95373970282674</c:v>
                </c:pt>
                <c:pt idx="114">
                  <c:v>128.3618975011307</c:v>
                </c:pt>
                <c:pt idx="115">
                  <c:v>129.80286140045229</c:v>
                </c:pt>
                <c:pt idx="116">
                  <c:v>131.15054216018092</c:v>
                </c:pt>
                <c:pt idx="117">
                  <c:v>132.07961992407238</c:v>
                </c:pt>
                <c:pt idx="118">
                  <c:v>133.08215006962894</c:v>
                </c:pt>
                <c:pt idx="119">
                  <c:v>134.64745660785158</c:v>
                </c:pt>
                <c:pt idx="120">
                  <c:v>136.79128552314063</c:v>
                </c:pt>
                <c:pt idx="121">
                  <c:v>136.74851492925626</c:v>
                </c:pt>
                <c:pt idx="122">
                  <c:v>137.3368083117025</c:v>
                </c:pt>
                <c:pt idx="123">
                  <c:v>135.72081954468098</c:v>
                </c:pt>
                <c:pt idx="124">
                  <c:v>134.6997261378724</c:v>
                </c:pt>
                <c:pt idx="125">
                  <c:v>136.64448703514898</c:v>
                </c:pt>
                <c:pt idx="126">
                  <c:v>141.01879337405961</c:v>
                </c:pt>
                <c:pt idx="127">
                  <c:v>143.11651698962385</c:v>
                </c:pt>
                <c:pt idx="128">
                  <c:v>148.95780979584953</c:v>
                </c:pt>
                <c:pt idx="129">
                  <c:v>149.58672193833982</c:v>
                </c:pt>
                <c:pt idx="130">
                  <c:v>152.26798649533595</c:v>
                </c:pt>
                <c:pt idx="131">
                  <c:v>156.38609471813439</c:v>
                </c:pt>
                <c:pt idx="132">
                  <c:v>158.55443788725375</c:v>
                </c:pt>
                <c:pt idx="133">
                  <c:v>156.5417732949015</c:v>
                </c:pt>
                <c:pt idx="134">
                  <c:v>155.1367074579606</c:v>
                </c:pt>
                <c:pt idx="135">
                  <c:v>152.32078100318424</c:v>
                </c:pt>
                <c:pt idx="136">
                  <c:v>150.92530946127368</c:v>
                </c:pt>
                <c:pt idx="137">
                  <c:v>149.22922108450948</c:v>
                </c:pt>
                <c:pt idx="138">
                  <c:v>155.59688555380382</c:v>
                </c:pt>
                <c:pt idx="139">
                  <c:v>156.38745722152152</c:v>
                </c:pt>
                <c:pt idx="140">
                  <c:v>155.55228210860861</c:v>
                </c:pt>
                <c:pt idx="141">
                  <c:v>151.81741248344343</c:v>
                </c:pt>
                <c:pt idx="142">
                  <c:v>150.99426235337737</c:v>
                </c:pt>
                <c:pt idx="143">
                  <c:v>152.05400374135095</c:v>
                </c:pt>
                <c:pt idx="144">
                  <c:v>150.83149837654037</c:v>
                </c:pt>
                <c:pt idx="145">
                  <c:v>151.33849839061617</c:v>
                </c:pt>
                <c:pt idx="146">
                  <c:v>152.09179581624647</c:v>
                </c:pt>
                <c:pt idx="147">
                  <c:v>155.7771144264986</c:v>
                </c:pt>
                <c:pt idx="148">
                  <c:v>155.66754439059946</c:v>
                </c:pt>
                <c:pt idx="149">
                  <c:v>156.43191643623979</c:v>
                </c:pt>
                <c:pt idx="150">
                  <c:v>158.72366381449592</c:v>
                </c:pt>
                <c:pt idx="151">
                  <c:v>160.23946552579838</c:v>
                </c:pt>
                <c:pt idx="152">
                  <c:v>159.11958687031938</c:v>
                </c:pt>
                <c:pt idx="153">
                  <c:v>158.09263762812773</c:v>
                </c:pt>
                <c:pt idx="154">
                  <c:v>155.65715085125109</c:v>
                </c:pt>
                <c:pt idx="155">
                  <c:v>157.13006004050044</c:v>
                </c:pt>
                <c:pt idx="156">
                  <c:v>157.6826209562002</c:v>
                </c:pt>
                <c:pt idx="157">
                  <c:v>157.51364898248008</c:v>
                </c:pt>
                <c:pt idx="158">
                  <c:v>158.47775881299205</c:v>
                </c:pt>
                <c:pt idx="159">
                  <c:v>162.7658014251968</c:v>
                </c:pt>
                <c:pt idx="160">
                  <c:v>162.92072183007872</c:v>
                </c:pt>
                <c:pt idx="161">
                  <c:v>164.08938861203148</c:v>
                </c:pt>
                <c:pt idx="162">
                  <c:v>164.1773508848126</c:v>
                </c:pt>
                <c:pt idx="163">
                  <c:v>164.89474101392506</c:v>
                </c:pt>
                <c:pt idx="164">
                  <c:v>166.35259244557002</c:v>
                </c:pt>
                <c:pt idx="165">
                  <c:v>169.796536258228</c:v>
                </c:pt>
                <c:pt idx="166">
                  <c:v>169.91861450329122</c:v>
                </c:pt>
                <c:pt idx="167">
                  <c:v>170.02144358131648</c:v>
                </c:pt>
                <c:pt idx="168">
                  <c:v>171.53737995252658</c:v>
                </c:pt>
                <c:pt idx="169">
                  <c:v>173.58854820101061</c:v>
                </c:pt>
                <c:pt idx="170">
                  <c:v>175.37891598040426</c:v>
                </c:pt>
                <c:pt idx="171">
                  <c:v>171.19156273216171</c:v>
                </c:pt>
                <c:pt idx="172">
                  <c:v>167.31522677286469</c:v>
                </c:pt>
                <c:pt idx="173">
                  <c:v>161.42129334914588</c:v>
                </c:pt>
                <c:pt idx="174">
                  <c:v>162.62681505965836</c:v>
                </c:pt>
                <c:pt idx="175">
                  <c:v>160.30402194386335</c:v>
                </c:pt>
                <c:pt idx="176">
                  <c:v>157.60821153754534</c:v>
                </c:pt>
                <c:pt idx="177">
                  <c:v>156.13238371501814</c:v>
                </c:pt>
                <c:pt idx="178">
                  <c:v>157.13685546600726</c:v>
                </c:pt>
                <c:pt idx="179">
                  <c:v>155.1977414664029</c:v>
                </c:pt>
                <c:pt idx="180">
                  <c:v>152.34099232656115</c:v>
                </c:pt>
                <c:pt idx="181">
                  <c:v>149.58369615062446</c:v>
                </c:pt>
                <c:pt idx="182">
                  <c:v>148.64757756024977</c:v>
                </c:pt>
                <c:pt idx="183">
                  <c:v>153.32872706409989</c:v>
                </c:pt>
                <c:pt idx="184">
                  <c:v>151.32728854563996</c:v>
                </c:pt>
                <c:pt idx="185">
                  <c:v>151.12461661825597</c:v>
                </c:pt>
                <c:pt idx="186">
                  <c:v>153.30374676730241</c:v>
                </c:pt>
                <c:pt idx="187">
                  <c:v>156.54299834692097</c:v>
                </c:pt>
                <c:pt idx="188">
                  <c:v>156.96360131876838</c:v>
                </c:pt>
                <c:pt idx="189">
                  <c:v>157.24733626750734</c:v>
                </c:pt>
                <c:pt idx="190">
                  <c:v>159.53673660700292</c:v>
                </c:pt>
                <c:pt idx="191">
                  <c:v>157.56469464280116</c:v>
                </c:pt>
                <c:pt idx="192">
                  <c:v>159.00188187712047</c:v>
                </c:pt>
                <c:pt idx="193">
                  <c:v>156.59955341084819</c:v>
                </c:pt>
                <c:pt idx="194">
                  <c:v>158.51052142433929</c:v>
                </c:pt>
                <c:pt idx="195">
                  <c:v>159.12070634973571</c:v>
                </c:pt>
                <c:pt idx="196">
                  <c:v>162.2477851198943</c:v>
                </c:pt>
                <c:pt idx="197">
                  <c:v>168.18701380795773</c:v>
                </c:pt>
                <c:pt idx="198">
                  <c:v>170.58370750318309</c:v>
                </c:pt>
                <c:pt idx="199">
                  <c:v>169.14478366127327</c:v>
                </c:pt>
                <c:pt idx="200">
                  <c:v>167.81741052450931</c:v>
                </c:pt>
                <c:pt idx="201">
                  <c:v>165.30826300980374</c:v>
                </c:pt>
                <c:pt idx="202">
                  <c:v>162.33960772392152</c:v>
                </c:pt>
                <c:pt idx="203">
                  <c:v>161.44613972956859</c:v>
                </c:pt>
                <c:pt idx="204">
                  <c:v>160.12665229182744</c:v>
                </c:pt>
                <c:pt idx="205">
                  <c:v>159.34266529673096</c:v>
                </c:pt>
                <c:pt idx="206">
                  <c:v>159.86906683869239</c:v>
                </c:pt>
                <c:pt idx="207">
                  <c:v>160.15882973547696</c:v>
                </c:pt>
                <c:pt idx="208">
                  <c:v>162.65343057419079</c:v>
                </c:pt>
                <c:pt idx="209">
                  <c:v>159.94477678967633</c:v>
                </c:pt>
                <c:pt idx="210">
                  <c:v>160.30821467587054</c:v>
                </c:pt>
                <c:pt idx="211">
                  <c:v>155.20778293034823</c:v>
                </c:pt>
                <c:pt idx="212">
                  <c:v>152.2175125721393</c:v>
                </c:pt>
                <c:pt idx="213">
                  <c:v>152.33930604885572</c:v>
                </c:pt>
                <c:pt idx="214">
                  <c:v>158.1705216395423</c:v>
                </c:pt>
                <c:pt idx="215">
                  <c:v>162.92821231581692</c:v>
                </c:pt>
                <c:pt idx="216">
                  <c:v>164.51238294632677</c:v>
                </c:pt>
                <c:pt idx="217">
                  <c:v>160.1171510785307</c:v>
                </c:pt>
                <c:pt idx="218">
                  <c:v>155.09746469141228</c:v>
                </c:pt>
                <c:pt idx="219">
                  <c:v>156.16068995656491</c:v>
                </c:pt>
                <c:pt idx="220">
                  <c:v>155.77268054262595</c:v>
                </c:pt>
                <c:pt idx="221">
                  <c:v>156.17337581705038</c:v>
                </c:pt>
                <c:pt idx="222">
                  <c:v>156.40114660682016</c:v>
                </c:pt>
                <c:pt idx="223">
                  <c:v>156.63026152272806</c:v>
                </c:pt>
                <c:pt idx="224">
                  <c:v>155.81590160909121</c:v>
                </c:pt>
                <c:pt idx="225">
                  <c:v>155.8369593836365</c:v>
                </c:pt>
                <c:pt idx="226">
                  <c:v>155.31678447345462</c:v>
                </c:pt>
                <c:pt idx="227">
                  <c:v>155.07841054938186</c:v>
                </c:pt>
                <c:pt idx="228">
                  <c:v>155.57316415975274</c:v>
                </c:pt>
                <c:pt idx="229">
                  <c:v>157.7813622439011</c:v>
                </c:pt>
                <c:pt idx="230">
                  <c:v>158.97274387756045</c:v>
                </c:pt>
                <c:pt idx="231">
                  <c:v>158.63029323102415</c:v>
                </c:pt>
                <c:pt idx="232">
                  <c:v>160.05451597240966</c:v>
                </c:pt>
                <c:pt idx="233">
                  <c:v>160.12770542896388</c:v>
                </c:pt>
                <c:pt idx="234">
                  <c:v>159.65298343158554</c:v>
                </c:pt>
                <c:pt idx="235">
                  <c:v>158.7385920526342</c:v>
                </c:pt>
                <c:pt idx="236">
                  <c:v>158.23543316105366</c:v>
                </c:pt>
                <c:pt idx="237">
                  <c:v>158.61287446442145</c:v>
                </c:pt>
                <c:pt idx="238">
                  <c:v>156.57115380576857</c:v>
                </c:pt>
                <c:pt idx="239">
                  <c:v>155.67315756230744</c:v>
                </c:pt>
                <c:pt idx="240">
                  <c:v>155.76186248492297</c:v>
                </c:pt>
                <c:pt idx="241">
                  <c:v>157.01384229396922</c:v>
                </c:pt>
                <c:pt idx="242">
                  <c:v>157.7591349375877</c:v>
                </c:pt>
                <c:pt idx="243">
                  <c:v>160.3324564950351</c:v>
                </c:pt>
                <c:pt idx="244">
                  <c:v>161.21538313801403</c:v>
                </c:pt>
                <c:pt idx="245">
                  <c:v>160.53565583520563</c:v>
                </c:pt>
                <c:pt idx="246">
                  <c:v>160.39966575408226</c:v>
                </c:pt>
                <c:pt idx="247">
                  <c:v>160.3554687016329</c:v>
                </c:pt>
                <c:pt idx="248">
                  <c:v>159.70028988065317</c:v>
                </c:pt>
                <c:pt idx="249">
                  <c:v>159.06081967226126</c:v>
                </c:pt>
                <c:pt idx="250">
                  <c:v>162.1431266689045</c:v>
                </c:pt>
                <c:pt idx="251">
                  <c:v>164.5172543275618</c:v>
                </c:pt>
                <c:pt idx="252">
                  <c:v>164.38239915102471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79-461A-9828-3AD2FF06D613}"/>
            </c:ext>
          </c:extLst>
        </c:ser>
        <c:ser>
          <c:idx val="1"/>
          <c:order val="1"/>
          <c:tx>
            <c:v>Adjusted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1'!$BH$2:$BH$254</c:f>
              <c:numCache>
                <c:formatCode>0.00</c:formatCode>
                <c:ptCount val="253"/>
                <c:pt idx="0">
                  <c:v>94.900497439999995</c:v>
                </c:pt>
                <c:pt idx="1">
                  <c:v>94.900497439999995</c:v>
                </c:pt>
                <c:pt idx="2">
                  <c:v>93.6908969885</c:v>
                </c:pt>
                <c:pt idx="3">
                  <c:v>95.061132142024988</c:v>
                </c:pt>
                <c:pt idx="4">
                  <c:v>95.444400315466254</c:v>
                </c:pt>
                <c:pt idx="5">
                  <c:v>94.655373864350551</c:v>
                </c:pt>
                <c:pt idx="6">
                  <c:v>95.027573867281234</c:v>
                </c:pt>
                <c:pt idx="7">
                  <c:v>94.13678389779777</c:v>
                </c:pt>
                <c:pt idx="8">
                  <c:v>94.484606430840401</c:v>
                </c:pt>
                <c:pt idx="9">
                  <c:v>93.407914452266496</c:v>
                </c:pt>
                <c:pt idx="10">
                  <c:v>92.939531494889167</c:v>
                </c:pt>
                <c:pt idx="11">
                  <c:v>93.801158602951318</c:v>
                </c:pt>
                <c:pt idx="12">
                  <c:v>93.236398103429423</c:v>
                </c:pt>
                <c:pt idx="13">
                  <c:v>94.611941264433995</c:v>
                </c:pt>
                <c:pt idx="14">
                  <c:v>94.505774084539141</c:v>
                </c:pt>
                <c:pt idx="15">
                  <c:v>94.284204462507063</c:v>
                </c:pt>
                <c:pt idx="16">
                  <c:v>93.032858490675679</c:v>
                </c:pt>
                <c:pt idx="17">
                  <c:v>91.181586945688494</c:v>
                </c:pt>
                <c:pt idx="18">
                  <c:v>92.410169167129936</c:v>
                </c:pt>
                <c:pt idx="19">
                  <c:v>92.89595378856562</c:v>
                </c:pt>
                <c:pt idx="20">
                  <c:v>93.612048536854658</c:v>
                </c:pt>
                <c:pt idx="21">
                  <c:v>100.89563507209895</c:v>
                </c:pt>
                <c:pt idx="22">
                  <c:v>101.17985879817887</c:v>
                </c:pt>
                <c:pt idx="23">
                  <c:v>103.15901773160638</c:v>
                </c:pt>
                <c:pt idx="24">
                  <c:v>102.53845187572625</c:v>
                </c:pt>
                <c:pt idx="25">
                  <c:v>102.77506444106145</c:v>
                </c:pt>
                <c:pt idx="26">
                  <c:v>104.20524494411728</c:v>
                </c:pt>
                <c:pt idx="27">
                  <c:v>107.1077829895701</c:v>
                </c:pt>
                <c:pt idx="28">
                  <c:v>108.09923347380882</c:v>
                </c:pt>
                <c:pt idx="29">
                  <c:v>108.42972291901874</c:v>
                </c:pt>
                <c:pt idx="30">
                  <c:v>107.73757133998129</c:v>
                </c:pt>
                <c:pt idx="31">
                  <c:v>106.77102398908596</c:v>
                </c:pt>
                <c:pt idx="32">
                  <c:v>107.75398431390775</c:v>
                </c:pt>
                <c:pt idx="33">
                  <c:v>108.62943866513145</c:v>
                </c:pt>
                <c:pt idx="34">
                  <c:v>107.76488448094467</c:v>
                </c:pt>
                <c:pt idx="35">
                  <c:v>104.62965687110088</c:v>
                </c:pt>
                <c:pt idx="36">
                  <c:v>99.841413878121116</c:v>
                </c:pt>
                <c:pt idx="37">
                  <c:v>97.724104185668622</c:v>
                </c:pt>
                <c:pt idx="38">
                  <c:v>98.282800519872495</c:v>
                </c:pt>
                <c:pt idx="39">
                  <c:v>93.649456184350257</c:v>
                </c:pt>
                <c:pt idx="40">
                  <c:v>93.411743663840397</c:v>
                </c:pt>
                <c:pt idx="41">
                  <c:v>97.422565010061234</c:v>
                </c:pt>
                <c:pt idx="42">
                  <c:v>95.586967698155775</c:v>
                </c:pt>
                <c:pt idx="43">
                  <c:v>98.850642972795143</c:v>
                </c:pt>
                <c:pt idx="44">
                  <c:v>96.430898331501254</c:v>
                </c:pt>
                <c:pt idx="45">
                  <c:v>94.881341262696324</c:v>
                </c:pt>
                <c:pt idx="46">
                  <c:v>89.529111361602489</c:v>
                </c:pt>
                <c:pt idx="47">
                  <c:v>94.008040457771983</c:v>
                </c:pt>
                <c:pt idx="48">
                  <c:v>90.992862342891542</c:v>
                </c:pt>
                <c:pt idx="49">
                  <c:v>83.140779542102294</c:v>
                </c:pt>
                <c:pt idx="50">
                  <c:v>88.35642182407733</c:v>
                </c:pt>
                <c:pt idx="51">
                  <c:v>84.24796770344004</c:v>
                </c:pt>
                <c:pt idx="52">
                  <c:v>90.16263704532831</c:v>
                </c:pt>
                <c:pt idx="53">
                  <c:v>92.020718335119383</c:v>
                </c:pt>
                <c:pt idx="54">
                  <c:v>94.646029431294778</c:v>
                </c:pt>
                <c:pt idx="55">
                  <c:v>92.809668209329658</c:v>
                </c:pt>
                <c:pt idx="56">
                  <c:v>95.377560829934794</c:v>
                </c:pt>
                <c:pt idx="57">
                  <c:v>97.484793403024668</c:v>
                </c:pt>
                <c:pt idx="58">
                  <c:v>94.630961089972558</c:v>
                </c:pt>
                <c:pt idx="59">
                  <c:v>97.84966836567969</c:v>
                </c:pt>
                <c:pt idx="60">
                  <c:v>95.229736647194528</c:v>
                </c:pt>
                <c:pt idx="61">
                  <c:v>98.218740881108474</c:v>
                </c:pt>
                <c:pt idx="62">
                  <c:v>97.761006687001043</c:v>
                </c:pt>
                <c:pt idx="63">
                  <c:v>95.385432469439834</c:v>
                </c:pt>
                <c:pt idx="64">
                  <c:v>95.732001842435793</c:v>
                </c:pt>
                <c:pt idx="65">
                  <c:v>95.218332475139292</c:v>
                </c:pt>
                <c:pt idx="66">
                  <c:v>99.994493357596937</c:v>
                </c:pt>
                <c:pt idx="67">
                  <c:v>101.15588852092409</c:v>
                </c:pt>
                <c:pt idx="68">
                  <c:v>102.66137869784096</c:v>
                </c:pt>
                <c:pt idx="69">
                  <c:v>102.56920692650421</c:v>
                </c:pt>
                <c:pt idx="70">
                  <c:v>108.98671786744364</c:v>
                </c:pt>
                <c:pt idx="71">
                  <c:v>115.39264832118795</c:v>
                </c:pt>
                <c:pt idx="72">
                  <c:v>116.76015221702781</c:v>
                </c:pt>
                <c:pt idx="73">
                  <c:v>121.55440759394929</c:v>
                </c:pt>
                <c:pt idx="74">
                  <c:v>119.77614965436425</c:v>
                </c:pt>
                <c:pt idx="75">
                  <c:v>120.11357752594184</c:v>
                </c:pt>
                <c:pt idx="76">
                  <c:v>116.51421081642575</c:v>
                </c:pt>
                <c:pt idx="77">
                  <c:v>117.96250483308256</c:v>
                </c:pt>
                <c:pt idx="78">
                  <c:v>120.09063624486112</c:v>
                </c:pt>
                <c:pt idx="79">
                  <c:v>120.81571253585146</c:v>
                </c:pt>
                <c:pt idx="80">
                  <c:v>118.95455181881734</c:v>
                </c:pt>
                <c:pt idx="81">
                  <c:v>115.44808808864612</c:v>
                </c:pt>
                <c:pt idx="82">
                  <c:v>118.29067353573825</c:v>
                </c:pt>
                <c:pt idx="83">
                  <c:v>124.04782693436526</c:v>
                </c:pt>
                <c:pt idx="84">
                  <c:v>114.59912411376358</c:v>
                </c:pt>
                <c:pt idx="85">
                  <c:v>115.09292125550981</c:v>
                </c:pt>
                <c:pt idx="86">
                  <c:v>115.55528607470499</c:v>
                </c:pt>
                <c:pt idx="87">
                  <c:v>117.50879785800727</c:v>
                </c:pt>
                <c:pt idx="88">
                  <c:v>118.58691374023424</c:v>
                </c:pt>
                <c:pt idx="89">
                  <c:v>119.23183793035152</c:v>
                </c:pt>
                <c:pt idx="90">
                  <c:v>120.72620044570508</c:v>
                </c:pt>
                <c:pt idx="91">
                  <c:v>118.01872724167315</c:v>
                </c:pt>
                <c:pt idx="92">
                  <c:v>118.24685432751704</c:v>
                </c:pt>
                <c:pt idx="93">
                  <c:v>119.43560253371876</c:v>
                </c:pt>
                <c:pt idx="94">
                  <c:v>120.65640615416548</c:v>
                </c:pt>
                <c:pt idx="95">
                  <c:v>121.56835838183569</c:v>
                </c:pt>
                <c:pt idx="96">
                  <c:v>122.75581449777664</c:v>
                </c:pt>
                <c:pt idx="97">
                  <c:v>125.29639736537126</c:v>
                </c:pt>
                <c:pt idx="98">
                  <c:v>122.68272281771365</c:v>
                </c:pt>
                <c:pt idx="99">
                  <c:v>121.74813318497675</c:v>
                </c:pt>
                <c:pt idx="100">
                  <c:v>120.90926562346353</c:v>
                </c:pt>
                <c:pt idx="101">
                  <c:v>120.30588369175361</c:v>
                </c:pt>
                <c:pt idx="102">
                  <c:v>119.85394773229351</c:v>
                </c:pt>
                <c:pt idx="103">
                  <c:v>122.0659022668154</c:v>
                </c:pt>
                <c:pt idx="104">
                  <c:v>123.81594392020067</c:v>
                </c:pt>
                <c:pt idx="105">
                  <c:v>123.9440957564489</c:v>
                </c:pt>
                <c:pt idx="106">
                  <c:v>124.12576673967172</c:v>
                </c:pt>
                <c:pt idx="107">
                  <c:v>123.11683862514172</c:v>
                </c:pt>
                <c:pt idx="108">
                  <c:v>124.15287072737496</c:v>
                </c:pt>
                <c:pt idx="109">
                  <c:v>126.41083425527955</c:v>
                </c:pt>
                <c:pt idx="110">
                  <c:v>130.57510271819422</c:v>
                </c:pt>
                <c:pt idx="111">
                  <c:v>133.19805624129827</c:v>
                </c:pt>
                <c:pt idx="112">
                  <c:v>128.39063045502448</c:v>
                </c:pt>
                <c:pt idx="113">
                  <c:v>127.00885208663608</c:v>
                </c:pt>
                <c:pt idx="114">
                  <c:v>128.43179394581099</c:v>
                </c:pt>
                <c:pt idx="115">
                  <c:v>130.90105843611354</c:v>
                </c:pt>
                <c:pt idx="116">
                  <c:v>132.43585198889272</c:v>
                </c:pt>
                <c:pt idx="117">
                  <c:v>133.09775570416892</c:v>
                </c:pt>
                <c:pt idx="118">
                  <c:v>134.08858162382049</c:v>
                </c:pt>
                <c:pt idx="119">
                  <c:v>136.07304440006646</c:v>
                </c:pt>
                <c:pt idx="120">
                  <c:v>138.75555415766112</c:v>
                </c:pt>
                <c:pt idx="121">
                  <c:v>137.20750414247311</c:v>
                </c:pt>
                <c:pt idx="122">
                  <c:v>137.89277565184139</c:v>
                </c:pt>
                <c:pt idx="123">
                  <c:v>134.64781980444957</c:v>
                </c:pt>
                <c:pt idx="124">
                  <c:v>133.66565614770812</c:v>
                </c:pt>
                <c:pt idx="125">
                  <c:v>137.84454021056536</c:v>
                </c:pt>
                <c:pt idx="126">
                  <c:v>144.59953642209666</c:v>
                </c:pt>
                <c:pt idx="127">
                  <c:v>145.58499546330629</c:v>
                </c:pt>
                <c:pt idx="128">
                  <c:v>153.95589901893939</c:v>
                </c:pt>
                <c:pt idx="129">
                  <c:v>151.30792835098001</c:v>
                </c:pt>
                <c:pt idx="130">
                  <c:v>154.7092365162431</c:v>
                </c:pt>
                <c:pt idx="131">
                  <c:v>160.08498839046001</c:v>
                </c:pt>
                <c:pt idx="132">
                  <c:v>161.10541868217467</c:v>
                </c:pt>
                <c:pt idx="133">
                  <c:v>155.67002004936754</c:v>
                </c:pt>
                <c:pt idx="134">
                  <c:v>153.86496976887142</c:v>
                </c:pt>
                <c:pt idx="135">
                  <c:v>149.89090173982967</c:v>
                </c:pt>
                <c:pt idx="136">
                  <c:v>149.27123598900212</c:v>
                </c:pt>
                <c:pt idx="137">
                  <c:v>147.54363643386844</c:v>
                </c:pt>
                <c:pt idx="138">
                  <c:v>159.95123774311432</c:v>
                </c:pt>
                <c:pt idx="139">
                  <c:v>158.06897401963741</c:v>
                </c:pt>
                <c:pt idx="140">
                  <c:v>155.34627997345291</c:v>
                </c:pt>
                <c:pt idx="141">
                  <c:v>148.96475973078063</c:v>
                </c:pt>
                <c:pt idx="142">
                  <c:v>149.66373656766211</c:v>
                </c:pt>
                <c:pt idx="143">
                  <c:v>152.51617833590234</c:v>
                </c:pt>
                <c:pt idx="144">
                  <c:v>150.03016300157026</c:v>
                </c:pt>
                <c:pt idx="145">
                  <c:v>151.5184145574305</c:v>
                </c:pt>
                <c:pt idx="146">
                  <c:v>152.70174792717279</c:v>
                </c:pt>
                <c:pt idx="147">
                  <c:v>158.69359141191927</c:v>
                </c:pt>
                <c:pt idx="148">
                  <c:v>156.31448611003026</c:v>
                </c:pt>
                <c:pt idx="149">
                  <c:v>157.16693090032774</c:v>
                </c:pt>
                <c:pt idx="150">
                  <c:v>160.62622796421002</c:v>
                </c:pt>
                <c:pt idx="151">
                  <c:v>161.85195784670375</c:v>
                </c:pt>
                <c:pt idx="152">
                  <c:v>158.68280095893647</c:v>
                </c:pt>
                <c:pt idx="153">
                  <c:v>157.21322921863828</c:v>
                </c:pt>
                <c:pt idx="154">
                  <c:v>153.61068366622123</c:v>
                </c:pt>
                <c:pt idx="155">
                  <c:v>157.72312513617999</c:v>
                </c:pt>
                <c:pt idx="156">
                  <c:v>158.24530791689492</c:v>
                </c:pt>
                <c:pt idx="157">
                  <c:v>157.52759174236365</c:v>
                </c:pt>
                <c:pt idx="158">
                  <c:v>159.20432687584693</c:v>
                </c:pt>
                <c:pt idx="159">
                  <c:v>166.16347540006407</c:v>
                </c:pt>
                <c:pt idx="160">
                  <c:v>163.88633062745697</c:v>
                </c:pt>
                <c:pt idx="161">
                  <c:v>165.20729089784064</c:v>
                </c:pt>
                <c:pt idx="162">
                  <c:v>164.52279816085073</c:v>
                </c:pt>
                <c:pt idx="163">
                  <c:v>165.51914542976894</c:v>
                </c:pt>
                <c:pt idx="164">
                  <c:v>167.60208212326472</c:v>
                </c:pt>
                <c:pt idx="165">
                  <c:v>172.69186653714516</c:v>
                </c:pt>
                <c:pt idx="166">
                  <c:v>170.73400575681794</c:v>
                </c:pt>
                <c:pt idx="167">
                  <c:v>170.3024132032171</c:v>
                </c:pt>
                <c:pt idx="168">
                  <c:v>172.74457463640931</c:v>
                </c:pt>
                <c:pt idx="169">
                  <c:v>175.4287230583443</c:v>
                </c:pt>
                <c:pt idx="170">
                  <c:v>177.18173552928292</c:v>
                </c:pt>
                <c:pt idx="171">
                  <c:v>168.50175268319947</c:v>
                </c:pt>
                <c:pt idx="172">
                  <c:v>163.73552229115137</c:v>
                </c:pt>
                <c:pt idx="173">
                  <c:v>156.10591716092844</c:v>
                </c:pt>
                <c:pt idx="174">
                  <c:v>162.20211229548835</c:v>
                </c:pt>
                <c:pt idx="175">
                  <c:v>158.45575141597459</c:v>
                </c:pt>
                <c:pt idx="176">
                  <c:v>155.12428610083464</c:v>
                </c:pt>
                <c:pt idx="177">
                  <c:v>154.40453148894505</c:v>
                </c:pt>
                <c:pt idx="178">
                  <c:v>157.45824622273085</c:v>
                </c:pt>
                <c:pt idx="179">
                  <c:v>153.82375365588052</c:v>
                </c:pt>
                <c:pt idx="180">
                  <c:v>149.85493351904924</c:v>
                </c:pt>
                <c:pt idx="181">
                  <c:v>146.89420931679396</c:v>
                </c:pt>
                <c:pt idx="182">
                  <c:v>147.27311690901112</c:v>
                </c:pt>
                <c:pt idx="183">
                  <c:v>156.49597402917783</c:v>
                </c:pt>
                <c:pt idx="184">
                  <c:v>150.61802139806449</c:v>
                </c:pt>
                <c:pt idx="185">
                  <c:v>150.79529588582412</c:v>
                </c:pt>
                <c:pt idx="186">
                  <c:v>154.85576419597928</c:v>
                </c:pt>
                <c:pt idx="187">
                  <c:v>159.36044138880411</c:v>
                </c:pt>
                <c:pt idx="188">
                  <c:v>157.98341430812474</c:v>
                </c:pt>
                <c:pt idx="189">
                  <c:v>157.71509072640063</c:v>
                </c:pt>
                <c:pt idx="190">
                  <c:v>161.37072547634793</c:v>
                </c:pt>
                <c:pt idx="191">
                  <c:v>156.54416038698608</c:v>
                </c:pt>
                <c:pt idx="192">
                  <c:v>159.82463873890617</c:v>
                </c:pt>
                <c:pt idx="193">
                  <c:v>155.0034962765904</c:v>
                </c:pt>
                <c:pt idx="194">
                  <c:v>159.54473315089317</c:v>
                </c:pt>
                <c:pt idx="195">
                  <c:v>159.83689797542149</c:v>
                </c:pt>
                <c:pt idx="196">
                  <c:v>164.7721421039347</c:v>
                </c:pt>
                <c:pt idx="197">
                  <c:v>173.27252457001538</c:v>
                </c:pt>
                <c:pt idx="198">
                  <c:v>173.65260546511652</c:v>
                </c:pt>
                <c:pt idx="199">
                  <c:v>168.83281527032426</c:v>
                </c:pt>
                <c:pt idx="200">
                  <c:v>166.7438885741991</c:v>
                </c:pt>
                <c:pt idx="201">
                  <c:v>163.15802188619699</c:v>
                </c:pt>
                <c:pt idx="202">
                  <c:v>159.57555597860818</c:v>
                </c:pt>
                <c:pt idx="203">
                  <c:v>160.08502579747554</c:v>
                </c:pt>
                <c:pt idx="204">
                  <c:v>158.79675823049831</c:v>
                </c:pt>
                <c:pt idx="205">
                  <c:v>158.42220153507631</c:v>
                </c:pt>
                <c:pt idx="206">
                  <c:v>160.03375205474981</c:v>
                </c:pt>
                <c:pt idx="207">
                  <c:v>160.41732321207974</c:v>
                </c:pt>
                <c:pt idx="208">
                  <c:v>164.58900457237687</c:v>
                </c:pt>
                <c:pt idx="209">
                  <c:v>158.397179950837</c:v>
                </c:pt>
                <c:pt idx="210">
                  <c:v>160.19389388080637</c:v>
                </c:pt>
                <c:pt idx="211">
                  <c:v>151.35387892244046</c:v>
                </c:pt>
                <c:pt idx="212">
                  <c:v>149.01133380150566</c:v>
                </c:pt>
                <c:pt idx="213">
                  <c:v>151.62910646373462</c:v>
                </c:pt>
                <c:pt idx="214">
                  <c:v>162.36638343627698</c:v>
                </c:pt>
                <c:pt idx="215">
                  <c:v>167.54544577220656</c:v>
                </c:pt>
                <c:pt idx="216">
                  <c:v>166.85481928330657</c:v>
                </c:pt>
                <c:pt idx="217">
                  <c:v>157.4063362619286</c:v>
                </c:pt>
                <c:pt idx="218">
                  <c:v>150.65499619692295</c:v>
                </c:pt>
                <c:pt idx="219">
                  <c:v>155.84749178180704</c:v>
                </c:pt>
                <c:pt idx="220">
                  <c:v>155.40337393848228</c:v>
                </c:pt>
                <c:pt idx="221">
                  <c:v>156.38157062183279</c:v>
                </c:pt>
                <c:pt idx="222">
                  <c:v>156.62402340034311</c:v>
                </c:pt>
                <c:pt idx="223">
                  <c:v>156.85781690803972</c:v>
                </c:pt>
                <c:pt idx="224">
                  <c:v>155.2620205201915</c:v>
                </c:pt>
                <c:pt idx="225">
                  <c:v>155.71428244232052</c:v>
                </c:pt>
                <c:pt idx="226">
                  <c:v>154.89598405548921</c:v>
                </c:pt>
                <c:pt idx="227">
                  <c:v>154.79443000183593</c:v>
                </c:pt>
                <c:pt idx="228">
                  <c:v>155.87323423064441</c:v>
                </c:pt>
                <c:pt idx="229">
                  <c:v>159.51252832473529</c:v>
                </c:pt>
                <c:pt idx="230">
                  <c:v>160.2990716230135</c:v>
                </c:pt>
                <c:pt idx="231">
                  <c:v>158.7050371824852</c:v>
                </c:pt>
                <c:pt idx="232">
                  <c:v>161.14136901631406</c:v>
                </c:pt>
                <c:pt idx="233">
                  <c:v>160.45431078235563</c:v>
                </c:pt>
                <c:pt idx="234">
                  <c:v>159.37859327189972</c:v>
                </c:pt>
                <c:pt idx="235">
                  <c:v>157.98420097849925</c:v>
                </c:pt>
                <c:pt idx="236">
                  <c:v>157.66946622383452</c:v>
                </c:pt>
                <c:pt idx="237">
                  <c:v>158.75446370764251</c:v>
                </c:pt>
                <c:pt idx="238">
                  <c:v>155.07526062258418</c:v>
                </c:pt>
                <c:pt idx="239">
                  <c:v>154.62568708391549</c:v>
                </c:pt>
                <c:pt idx="240">
                  <c:v>155.56652355728664</c:v>
                </c:pt>
                <c:pt idx="241">
                  <c:v>157.90399241884481</c:v>
                </c:pt>
                <c:pt idx="242">
                  <c:v>158.54064195152046</c:v>
                </c:pt>
                <c:pt idx="243">
                  <c:v>162.45782441660384</c:v>
                </c:pt>
                <c:pt idx="244">
                  <c:v>162.40892010064042</c:v>
                </c:pt>
                <c:pt idx="245">
                  <c:v>160.32424459875594</c:v>
                </c:pt>
                <c:pt idx="246">
                  <c:v>160.24482038412731</c:v>
                </c:pt>
                <c:pt idx="247">
                  <c:v>160.28360956980714</c:v>
                </c:pt>
                <c:pt idx="248">
                  <c:v>159.19094098196194</c:v>
                </c:pt>
                <c:pt idx="249">
                  <c:v>158.45387979129453</c:v>
                </c:pt>
                <c:pt idx="250">
                  <c:v>164.30312194614524</c:v>
                </c:pt>
                <c:pt idx="251">
                  <c:v>166.83784889086496</c:v>
                </c:pt>
                <c:pt idx="252">
                  <c:v>164.86140640944768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79-461A-9828-3AD2FF06D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43903"/>
        <c:axId val="163244863"/>
      </c:lineChart>
      <c:catAx>
        <c:axId val="16324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4863"/>
        <c:crosses val="autoZero"/>
        <c:auto val="1"/>
        <c:lblAlgn val="ctr"/>
        <c:lblOffset val="100"/>
        <c:noMultiLvlLbl val="0"/>
      </c:catAx>
      <c:valAx>
        <c:axId val="16324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Forecasting of 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2'!$C$1</c:f>
              <c:strCache>
                <c:ptCount val="1"/>
                <c:pt idx="0">
                  <c:v>AMZN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 2'!$B$2:$B$264</c:f>
              <c:numCache>
                <c:formatCode>General</c:formatCode>
                <c:ptCount val="2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'Part 2'!$C$2:$C$264</c:f>
              <c:numCache>
                <c:formatCode>General</c:formatCode>
                <c:ptCount val="263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94.565002440000001</c:v>
                </c:pt>
                <c:pt idx="8">
                  <c:v>93.472000120000004</c:v>
                </c:pt>
                <c:pt idx="9">
                  <c:v>93.100997919999998</c:v>
                </c:pt>
                <c:pt idx="10">
                  <c:v>93.897003170000005</c:v>
                </c:pt>
                <c:pt idx="11">
                  <c:v>93.236000059999995</c:v>
                </c:pt>
                <c:pt idx="12">
                  <c:v>94.599998470000003</c:v>
                </c:pt>
                <c:pt idx="13">
                  <c:v>94.373001099999996</c:v>
                </c:pt>
                <c:pt idx="14">
                  <c:v>94.228996280000004</c:v>
                </c:pt>
                <c:pt idx="15">
                  <c:v>93.082000730000004</c:v>
                </c:pt>
                <c:pt idx="16">
                  <c:v>91.416999820000001</c:v>
                </c:pt>
                <c:pt idx="17">
                  <c:v>92.662498470000003</c:v>
                </c:pt>
                <c:pt idx="18">
                  <c:v>92.900001529999997</c:v>
                </c:pt>
                <c:pt idx="19">
                  <c:v>93.533996579999993</c:v>
                </c:pt>
                <c:pt idx="20">
                  <c:v>100.435997</c:v>
                </c:pt>
                <c:pt idx="21">
                  <c:v>100.2099991</c:v>
                </c:pt>
                <c:pt idx="22">
                  <c:v>102.48349760000001</c:v>
                </c:pt>
                <c:pt idx="23">
                  <c:v>101.9934998</c:v>
                </c:pt>
                <c:pt idx="24">
                  <c:v>102.5114975</c:v>
                </c:pt>
                <c:pt idx="25">
                  <c:v>103.9639969</c:v>
                </c:pt>
                <c:pt idx="26">
                  <c:v>106.6955032</c:v>
                </c:pt>
                <c:pt idx="27">
                  <c:v>107.5400009</c:v>
                </c:pt>
                <c:pt idx="28">
                  <c:v>108</c:v>
                </c:pt>
                <c:pt idx="29">
                  <c:v>107.4934998</c:v>
                </c:pt>
                <c:pt idx="30">
                  <c:v>106.7434998</c:v>
                </c:pt>
                <c:pt idx="31">
                  <c:v>107.7835007</c:v>
                </c:pt>
                <c:pt idx="32">
                  <c:v>108.5110016</c:v>
                </c:pt>
                <c:pt idx="33">
                  <c:v>107.6549988</c:v>
                </c:pt>
                <c:pt idx="34">
                  <c:v>104.7985001</c:v>
                </c:pt>
                <c:pt idx="35">
                  <c:v>100.46450040000001</c:v>
                </c:pt>
                <c:pt idx="36">
                  <c:v>98.637001040000001</c:v>
                </c:pt>
                <c:pt idx="37">
                  <c:v>98.979499820000001</c:v>
                </c:pt>
                <c:pt idx="38">
                  <c:v>94.214996339999999</c:v>
                </c:pt>
                <c:pt idx="39">
                  <c:v>94.1875</c:v>
                </c:pt>
                <c:pt idx="40">
                  <c:v>97.697502139999997</c:v>
                </c:pt>
                <c:pt idx="41">
                  <c:v>95.449501040000001</c:v>
                </c:pt>
                <c:pt idx="42">
                  <c:v>98.791496280000004</c:v>
                </c:pt>
                <c:pt idx="43">
                  <c:v>96.201499940000005</c:v>
                </c:pt>
                <c:pt idx="44">
                  <c:v>95.05449677</c:v>
                </c:pt>
                <c:pt idx="45">
                  <c:v>90.030502319999997</c:v>
                </c:pt>
                <c:pt idx="46">
                  <c:v>94.591003420000007</c:v>
                </c:pt>
                <c:pt idx="47">
                  <c:v>91.042999269999996</c:v>
                </c:pt>
                <c:pt idx="48">
                  <c:v>83.830497739999998</c:v>
                </c:pt>
                <c:pt idx="49">
                  <c:v>89.25</c:v>
                </c:pt>
                <c:pt idx="50">
                  <c:v>84.457496640000002</c:v>
                </c:pt>
                <c:pt idx="51">
                  <c:v>90.391998290000004</c:v>
                </c:pt>
                <c:pt idx="52">
                  <c:v>91.5</c:v>
                </c:pt>
                <c:pt idx="53">
                  <c:v>94.046501160000005</c:v>
                </c:pt>
                <c:pt idx="54">
                  <c:v>92.30449677</c:v>
                </c:pt>
                <c:pt idx="55">
                  <c:v>95.141502380000006</c:v>
                </c:pt>
                <c:pt idx="56">
                  <c:v>97.004997250000002</c:v>
                </c:pt>
                <c:pt idx="57">
                  <c:v>94.291999820000001</c:v>
                </c:pt>
                <c:pt idx="58">
                  <c:v>97.77449799</c:v>
                </c:pt>
                <c:pt idx="59">
                  <c:v>95.004997250000002</c:v>
                </c:pt>
                <c:pt idx="60">
                  <c:v>98.197502139999997</c:v>
                </c:pt>
                <c:pt idx="61">
                  <c:v>97.486000059999995</c:v>
                </c:pt>
                <c:pt idx="62">
                  <c:v>95.385002139999997</c:v>
                </c:pt>
                <c:pt idx="63">
                  <c:v>95.941497799999993</c:v>
                </c:pt>
                <c:pt idx="64">
                  <c:v>95.329498290000004</c:v>
                </c:pt>
                <c:pt idx="65">
                  <c:v>99.879501340000004</c:v>
                </c:pt>
                <c:pt idx="66">
                  <c:v>100.58000180000001</c:v>
                </c:pt>
                <c:pt idx="67">
                  <c:v>102.1500015</c:v>
                </c:pt>
                <c:pt idx="68">
                  <c:v>102.1380005</c:v>
                </c:pt>
                <c:pt idx="69">
                  <c:v>108.4434967</c:v>
                </c:pt>
                <c:pt idx="70">
                  <c:v>114.1660004</c:v>
                </c:pt>
                <c:pt idx="71">
                  <c:v>115.3840027</c:v>
                </c:pt>
                <c:pt idx="72">
                  <c:v>120.4095001</c:v>
                </c:pt>
                <c:pt idx="73">
                  <c:v>118.75</c:v>
                </c:pt>
                <c:pt idx="74">
                  <c:v>119.68049619999999</c:v>
                </c:pt>
                <c:pt idx="75">
                  <c:v>116.4059982</c:v>
                </c:pt>
                <c:pt idx="76">
                  <c:v>118.1744995</c:v>
                </c:pt>
                <c:pt idx="77">
                  <c:v>119.9725037</c:v>
                </c:pt>
                <c:pt idx="78">
                  <c:v>120.5110016</c:v>
                </c:pt>
                <c:pt idx="79">
                  <c:v>118.8000031</c:v>
                </c:pt>
                <c:pt idx="80">
                  <c:v>115.70400239999999</c:v>
                </c:pt>
                <c:pt idx="81">
                  <c:v>118.635498</c:v>
                </c:pt>
                <c:pt idx="82">
                  <c:v>123.6999969</c:v>
                </c:pt>
                <c:pt idx="83">
                  <c:v>114.302002</c:v>
                </c:pt>
                <c:pt idx="84">
                  <c:v>115.7994995</c:v>
                </c:pt>
                <c:pt idx="85">
                  <c:v>115.88999939999999</c:v>
                </c:pt>
                <c:pt idx="86">
                  <c:v>117.56300349999999</c:v>
                </c:pt>
                <c:pt idx="87">
                  <c:v>118.38050079999999</c:v>
                </c:pt>
                <c:pt idx="88">
                  <c:v>118.98049930000001</c:v>
                </c:pt>
                <c:pt idx="89">
                  <c:v>120.4499969</c:v>
                </c:pt>
                <c:pt idx="90">
                  <c:v>117.8475037</c:v>
                </c:pt>
                <c:pt idx="91">
                  <c:v>118.39600369999999</c:v>
                </c:pt>
                <c:pt idx="92">
                  <c:v>119.4424973</c:v>
                </c:pt>
                <c:pt idx="93">
                  <c:v>120.4889984</c:v>
                </c:pt>
                <c:pt idx="94">
                  <c:v>121.31300349999999</c:v>
                </c:pt>
                <c:pt idx="95">
                  <c:v>122.4664993</c:v>
                </c:pt>
                <c:pt idx="96">
                  <c:v>124.8970032</c:v>
                </c:pt>
                <c:pt idx="97">
                  <c:v>122.33699799999999</c:v>
                </c:pt>
                <c:pt idx="98">
                  <c:v>121.8440018</c:v>
                </c:pt>
                <c:pt idx="99">
                  <c:v>121.09300229999999</c:v>
                </c:pt>
                <c:pt idx="100">
                  <c:v>120.51950069999999</c:v>
                </c:pt>
                <c:pt idx="101">
                  <c:v>120.0550003</c:v>
                </c:pt>
                <c:pt idx="102">
                  <c:v>122.1184998</c:v>
                </c:pt>
                <c:pt idx="103">
                  <c:v>123.552002</c:v>
                </c:pt>
                <c:pt idx="104">
                  <c:v>123.6204987</c:v>
                </c:pt>
                <c:pt idx="105">
                  <c:v>123.91999819999999</c:v>
                </c:pt>
                <c:pt idx="106">
                  <c:v>123.0299988</c:v>
                </c:pt>
                <c:pt idx="107">
                  <c:v>124.1500015</c:v>
                </c:pt>
                <c:pt idx="108">
                  <c:v>126.2030029</c:v>
                </c:pt>
                <c:pt idx="109">
                  <c:v>130.04299929999999</c:v>
                </c:pt>
                <c:pt idx="110">
                  <c:v>132.3724976</c:v>
                </c:pt>
                <c:pt idx="111">
                  <c:v>127.8980026</c:v>
                </c:pt>
                <c:pt idx="112">
                  <c:v>127.25099950000001</c:v>
                </c:pt>
                <c:pt idx="113">
                  <c:v>128.6340027</c:v>
                </c:pt>
                <c:pt idx="114">
                  <c:v>130.76350400000001</c:v>
                </c:pt>
                <c:pt idx="115">
                  <c:v>132.04899599999999</c:v>
                </c:pt>
                <c:pt idx="116">
                  <c:v>132.69900509999999</c:v>
                </c:pt>
                <c:pt idx="117">
                  <c:v>133.75050350000001</c:v>
                </c:pt>
                <c:pt idx="118">
                  <c:v>135.6909943</c:v>
                </c:pt>
                <c:pt idx="119">
                  <c:v>138.22050479999999</c:v>
                </c:pt>
                <c:pt idx="120">
                  <c:v>136.72000120000001</c:v>
                </c:pt>
                <c:pt idx="121">
                  <c:v>137.72900390000001</c:v>
                </c:pt>
                <c:pt idx="122">
                  <c:v>134.64349369999999</c:v>
                </c:pt>
                <c:pt idx="123">
                  <c:v>134.0189972</c:v>
                </c:pt>
                <c:pt idx="124">
                  <c:v>137.9409943</c:v>
                </c:pt>
                <c:pt idx="125">
                  <c:v>143.9349976</c:v>
                </c:pt>
                <c:pt idx="126">
                  <c:v>144.51499939999999</c:v>
                </c:pt>
                <c:pt idx="127">
                  <c:v>152.85200499999999</c:v>
                </c:pt>
                <c:pt idx="128">
                  <c:v>150.0059967</c:v>
                </c:pt>
                <c:pt idx="129">
                  <c:v>154.05549619999999</c:v>
                </c:pt>
                <c:pt idx="130">
                  <c:v>159.1315002</c:v>
                </c:pt>
                <c:pt idx="131">
                  <c:v>160</c:v>
                </c:pt>
                <c:pt idx="132">
                  <c:v>155.1999969</c:v>
                </c:pt>
                <c:pt idx="133">
                  <c:v>154.1999969</c:v>
                </c:pt>
                <c:pt idx="134">
                  <c:v>150.4434967</c:v>
                </c:pt>
                <c:pt idx="135">
                  <c:v>149.99499510000001</c:v>
                </c:pt>
                <c:pt idx="136">
                  <c:v>148.09849550000001</c:v>
                </c:pt>
                <c:pt idx="137">
                  <c:v>159.84199520000001</c:v>
                </c:pt>
                <c:pt idx="138">
                  <c:v>156.91450499999999</c:v>
                </c:pt>
                <c:pt idx="139">
                  <c:v>154.99549870000001</c:v>
                </c:pt>
                <c:pt idx="140">
                  <c:v>149.32749939999999</c:v>
                </c:pt>
                <c:pt idx="141">
                  <c:v>150.44549559999999</c:v>
                </c:pt>
                <c:pt idx="142">
                  <c:v>152.76049800000001</c:v>
                </c:pt>
                <c:pt idx="143">
                  <c:v>150.0164948</c:v>
                </c:pt>
                <c:pt idx="144">
                  <c:v>151.67649840000001</c:v>
                </c:pt>
                <c:pt idx="145">
                  <c:v>152.5939941</c:v>
                </c:pt>
                <c:pt idx="146">
                  <c:v>158.2339935</c:v>
                </c:pt>
                <c:pt idx="147">
                  <c:v>155.59449770000001</c:v>
                </c:pt>
                <c:pt idx="148">
                  <c:v>156.94149780000001</c:v>
                </c:pt>
                <c:pt idx="149">
                  <c:v>160.25149540000001</c:v>
                </c:pt>
                <c:pt idx="150">
                  <c:v>161.25</c:v>
                </c:pt>
                <c:pt idx="151">
                  <c:v>158.37300110000001</c:v>
                </c:pt>
                <c:pt idx="152">
                  <c:v>157.40800479999999</c:v>
                </c:pt>
                <c:pt idx="153">
                  <c:v>154.03349299999999</c:v>
                </c:pt>
                <c:pt idx="154">
                  <c:v>158.1119995</c:v>
                </c:pt>
                <c:pt idx="155">
                  <c:v>158.05099490000001</c:v>
                </c:pt>
                <c:pt idx="156">
                  <c:v>157.40100100000001</c:v>
                </c:pt>
                <c:pt idx="157">
                  <c:v>159.12049870000001</c:v>
                </c:pt>
                <c:pt idx="158">
                  <c:v>165.62449649999999</c:v>
                </c:pt>
                <c:pt idx="159">
                  <c:v>163.02400209999999</c:v>
                </c:pt>
                <c:pt idx="160">
                  <c:v>164.8684998</c:v>
                </c:pt>
                <c:pt idx="161">
                  <c:v>164.23599239999999</c:v>
                </c:pt>
                <c:pt idx="162">
                  <c:v>165.37300110000001</c:v>
                </c:pt>
                <c:pt idx="163">
                  <c:v>167.32449339999999</c:v>
                </c:pt>
                <c:pt idx="164">
                  <c:v>172.09249879999999</c:v>
                </c:pt>
                <c:pt idx="165">
                  <c:v>170</c:v>
                </c:pt>
                <c:pt idx="166">
                  <c:v>170.0899963</c:v>
                </c:pt>
                <c:pt idx="167">
                  <c:v>172.54800420000001</c:v>
                </c:pt>
                <c:pt idx="168">
                  <c:v>174.95599369999999</c:v>
                </c:pt>
                <c:pt idx="169">
                  <c:v>176.5724945</c:v>
                </c:pt>
                <c:pt idx="170">
                  <c:v>168.3999939</c:v>
                </c:pt>
                <c:pt idx="171">
                  <c:v>164.7310028</c:v>
                </c:pt>
                <c:pt idx="172">
                  <c:v>157.49200440000001</c:v>
                </c:pt>
                <c:pt idx="173">
                  <c:v>163.43049619999999</c:v>
                </c:pt>
                <c:pt idx="174">
                  <c:v>158.75549319999999</c:v>
                </c:pt>
                <c:pt idx="175">
                  <c:v>155.81100459999999</c:v>
                </c:pt>
                <c:pt idx="176">
                  <c:v>155.14849849999999</c:v>
                </c:pt>
                <c:pt idx="177">
                  <c:v>157.8065033</c:v>
                </c:pt>
                <c:pt idx="178">
                  <c:v>153.90499879999999</c:v>
                </c:pt>
                <c:pt idx="179">
                  <c:v>150.43649289999999</c:v>
                </c:pt>
                <c:pt idx="180">
                  <c:v>147.74549870000001</c:v>
                </c:pt>
                <c:pt idx="181">
                  <c:v>148.02349849999999</c:v>
                </c:pt>
                <c:pt idx="182">
                  <c:v>156.44949339999999</c:v>
                </c:pt>
                <c:pt idx="183">
                  <c:v>149.99299619999999</c:v>
                </c:pt>
                <c:pt idx="184">
                  <c:v>150.98950199999999</c:v>
                </c:pt>
                <c:pt idx="185">
                  <c:v>154.7565002</c:v>
                </c:pt>
                <c:pt idx="186">
                  <c:v>158.70249939999999</c:v>
                </c:pt>
                <c:pt idx="187">
                  <c:v>157.2440033</c:v>
                </c:pt>
                <c:pt idx="188">
                  <c:v>157.43649289999999</c:v>
                </c:pt>
                <c:pt idx="189">
                  <c:v>161.06300350000001</c:v>
                </c:pt>
                <c:pt idx="190">
                  <c:v>156.25</c:v>
                </c:pt>
                <c:pt idx="191">
                  <c:v>159.96000670000001</c:v>
                </c:pt>
                <c:pt idx="192">
                  <c:v>154.99800110000001</c:v>
                </c:pt>
                <c:pt idx="193">
                  <c:v>159.7845001</c:v>
                </c:pt>
                <c:pt idx="194">
                  <c:v>159.5274963</c:v>
                </c:pt>
                <c:pt idx="195">
                  <c:v>164.33250430000001</c:v>
                </c:pt>
                <c:pt idx="196">
                  <c:v>172.1464996</c:v>
                </c:pt>
                <c:pt idx="197">
                  <c:v>172.1815033</c:v>
                </c:pt>
                <c:pt idx="198">
                  <c:v>168.18550110000001</c:v>
                </c:pt>
                <c:pt idx="199">
                  <c:v>166.93249510000001</c:v>
                </c:pt>
                <c:pt idx="200">
                  <c:v>163.63549800000001</c:v>
                </c:pt>
                <c:pt idx="201">
                  <c:v>160.36050420000001</c:v>
                </c:pt>
                <c:pt idx="202">
                  <c:v>160.8504944</c:v>
                </c:pt>
                <c:pt idx="203">
                  <c:v>159.246994</c:v>
                </c:pt>
                <c:pt idx="204">
                  <c:v>158.82000729999999</c:v>
                </c:pt>
                <c:pt idx="205">
                  <c:v>160.22000120000001</c:v>
                </c:pt>
                <c:pt idx="206">
                  <c:v>160.35200499999999</c:v>
                </c:pt>
                <c:pt idx="207">
                  <c:v>164.31649780000001</c:v>
                </c:pt>
                <c:pt idx="208">
                  <c:v>158.13900760000001</c:v>
                </c:pt>
                <c:pt idx="209">
                  <c:v>160.55050660000001</c:v>
                </c:pt>
                <c:pt idx="210">
                  <c:v>151.80749510000001</c:v>
                </c:pt>
                <c:pt idx="211">
                  <c:v>150.22399899999999</c:v>
                </c:pt>
                <c:pt idx="212">
                  <c:v>152.42050169999999</c:v>
                </c:pt>
                <c:pt idx="213">
                  <c:v>162.05799870000001</c:v>
                </c:pt>
                <c:pt idx="214">
                  <c:v>166.1000061</c:v>
                </c:pt>
                <c:pt idx="215">
                  <c:v>165.5684967</c:v>
                </c:pt>
                <c:pt idx="216">
                  <c:v>157.18699649999999</c:v>
                </c:pt>
                <c:pt idx="217">
                  <c:v>151.75100710000001</c:v>
                </c:pt>
                <c:pt idx="218">
                  <c:v>156.86950680000001</c:v>
                </c:pt>
                <c:pt idx="219">
                  <c:v>155.51400760000001</c:v>
                </c:pt>
                <c:pt idx="220">
                  <c:v>156.440506</c:v>
                </c:pt>
                <c:pt idx="221">
                  <c:v>156.5529938</c:v>
                </c:pt>
                <c:pt idx="222">
                  <c:v>156.78300479999999</c:v>
                </c:pt>
                <c:pt idx="223">
                  <c:v>155.27299500000001</c:v>
                </c:pt>
                <c:pt idx="224">
                  <c:v>155.85099790000001</c:v>
                </c:pt>
                <c:pt idx="225">
                  <c:v>154.97000120000001</c:v>
                </c:pt>
                <c:pt idx="226">
                  <c:v>154.91949460000001</c:v>
                </c:pt>
                <c:pt idx="227">
                  <c:v>155.9029999</c:v>
                </c:pt>
                <c:pt idx="228">
                  <c:v>159.2534943</c:v>
                </c:pt>
                <c:pt idx="229">
                  <c:v>159.76699830000001</c:v>
                </c:pt>
                <c:pt idx="230">
                  <c:v>158.40199279999999</c:v>
                </c:pt>
                <c:pt idx="231">
                  <c:v>161.00399780000001</c:v>
                </c:pt>
                <c:pt idx="232">
                  <c:v>160.17649840000001</c:v>
                </c:pt>
                <c:pt idx="233">
                  <c:v>159.33650209999999</c:v>
                </c:pt>
                <c:pt idx="234">
                  <c:v>158.12899780000001</c:v>
                </c:pt>
                <c:pt idx="235">
                  <c:v>157.8999939</c:v>
                </c:pt>
                <c:pt idx="236">
                  <c:v>158.86450199999999</c:v>
                </c:pt>
                <c:pt idx="237">
                  <c:v>155.21000670000001</c:v>
                </c:pt>
                <c:pt idx="238">
                  <c:v>155.07449339999999</c:v>
                </c:pt>
                <c:pt idx="239">
                  <c:v>155.82099909999999</c:v>
                </c:pt>
                <c:pt idx="240">
                  <c:v>157.84849550000001</c:v>
                </c:pt>
                <c:pt idx="241">
                  <c:v>158.2559967</c:v>
                </c:pt>
                <c:pt idx="242">
                  <c:v>162.04800420000001</c:v>
                </c:pt>
                <c:pt idx="243">
                  <c:v>161.80400090000001</c:v>
                </c:pt>
                <c:pt idx="244">
                  <c:v>160.08250430000001</c:v>
                </c:pt>
                <c:pt idx="245">
                  <c:v>160.3090057</c:v>
                </c:pt>
                <c:pt idx="246">
                  <c:v>160.32600400000001</c:v>
                </c:pt>
                <c:pt idx="247">
                  <c:v>159.26350400000001</c:v>
                </c:pt>
                <c:pt idx="248">
                  <c:v>158.6345062</c:v>
                </c:pt>
                <c:pt idx="249">
                  <c:v>164.19799800000001</c:v>
                </c:pt>
                <c:pt idx="250">
                  <c:v>166.1000061</c:v>
                </c:pt>
                <c:pt idx="251">
                  <c:v>164.29249569999999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46-49CF-892A-41E78A5BB60F}"/>
            </c:ext>
          </c:extLst>
        </c:ser>
        <c:ser>
          <c:idx val="1"/>
          <c:order val="1"/>
          <c:tx>
            <c:strRef>
              <c:f>'Part 2'!$G$1</c:f>
              <c:strCache>
                <c:ptCount val="1"/>
                <c:pt idx="0">
                  <c:v>Adj Exp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 2'!$B$2:$B$264</c:f>
              <c:numCache>
                <c:formatCode>General</c:formatCode>
                <c:ptCount val="2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'Part 2'!$G$2:$G$264</c:f>
              <c:numCache>
                <c:formatCode>0.00</c:formatCode>
                <c:ptCount val="263"/>
                <c:pt idx="0">
                  <c:v>94.900497439999995</c:v>
                </c:pt>
                <c:pt idx="1">
                  <c:v>94.900497439999995</c:v>
                </c:pt>
                <c:pt idx="2">
                  <c:v>94.001937104600003</c:v>
                </c:pt>
                <c:pt idx="3">
                  <c:v>94.793211134059987</c:v>
                </c:pt>
                <c:pt idx="4">
                  <c:v>95.233133353778001</c:v>
                </c:pt>
                <c:pt idx="5">
                  <c:v>94.795378605418989</c:v>
                </c:pt>
                <c:pt idx="6">
                  <c:v>94.991485591703054</c:v>
                </c:pt>
                <c:pt idx="7">
                  <c:v>94.359667186756056</c:v>
                </c:pt>
                <c:pt idx="8">
                  <c:v>94.463921564954788</c:v>
                </c:pt>
                <c:pt idx="9">
                  <c:v>93.658765538758573</c:v>
                </c:pt>
                <c:pt idx="10">
                  <c:v>93.110322360047093</c:v>
                </c:pt>
                <c:pt idx="11">
                  <c:v>93.575963965799403</c:v>
                </c:pt>
                <c:pt idx="12">
                  <c:v>93.248548246366141</c:v>
                </c:pt>
                <c:pt idx="13">
                  <c:v>94.21853193117893</c:v>
                </c:pt>
                <c:pt idx="14">
                  <c:v>94.381733391314299</c:v>
                </c:pt>
                <c:pt idx="15">
                  <c:v>94.313534228115643</c:v>
                </c:pt>
                <c:pt idx="16">
                  <c:v>93.384565102759211</c:v>
                </c:pt>
                <c:pt idx="17">
                  <c:v>91.771291450762746</c:v>
                </c:pt>
                <c:pt idx="18">
                  <c:v>92.227291281666439</c:v>
                </c:pt>
                <c:pt idx="19">
                  <c:v>92.618560915019515</c:v>
                </c:pt>
                <c:pt idx="20">
                  <c:v>93.273291862054862</c:v>
                </c:pt>
                <c:pt idx="21">
                  <c:v>98.88710370405488</c:v>
                </c:pt>
                <c:pt idx="22">
                  <c:v>100.56149345108501</c:v>
                </c:pt>
                <c:pt idx="23">
                  <c:v>102.74038242705817</c:v>
                </c:pt>
                <c:pt idx="24">
                  <c:v>102.92203378746015</c:v>
                </c:pt>
                <c:pt idx="25">
                  <c:v>103.20979825662991</c:v>
                </c:pt>
                <c:pt idx="26">
                  <c:v>104.29762770380403</c:v>
                </c:pt>
                <c:pt idx="27">
                  <c:v>106.67274131832806</c:v>
                </c:pt>
                <c:pt idx="28">
                  <c:v>108.00057847509574</c:v>
                </c:pt>
                <c:pt idx="29">
                  <c:v>108.64826821347347</c:v>
                </c:pt>
                <c:pt idx="30">
                  <c:v>108.317862905794</c:v>
                </c:pt>
                <c:pt idx="31">
                  <c:v>107.49196406060082</c:v>
                </c:pt>
                <c:pt idx="32">
                  <c:v>107.9371895190386</c:v>
                </c:pt>
                <c:pt idx="33">
                  <c:v>108.60163936197422</c:v>
                </c:pt>
                <c:pt idx="34">
                  <c:v>108.10368833684085</c:v>
                </c:pt>
                <c:pt idx="35">
                  <c:v>105.65542894717214</c:v>
                </c:pt>
                <c:pt idx="36">
                  <c:v>101.43514935957393</c:v>
                </c:pt>
                <c:pt idx="37">
                  <c:v>98.653304761523103</c:v>
                </c:pt>
                <c:pt idx="38">
                  <c:v>98.138602652594727</c:v>
                </c:pt>
                <c:pt idx="39">
                  <c:v>94.429534837827717</c:v>
                </c:pt>
                <c:pt idx="40">
                  <c:v>93.330931774883965</c:v>
                </c:pt>
                <c:pt idx="41">
                  <c:v>95.9153068669806</c:v>
                </c:pt>
                <c:pt idx="42">
                  <c:v>95.20628618391116</c:v>
                </c:pt>
                <c:pt idx="43">
                  <c:v>97.658295353947707</c:v>
                </c:pt>
                <c:pt idx="44">
                  <c:v>96.528636943047346</c:v>
                </c:pt>
                <c:pt idx="45">
                  <c:v>95.258785454846745</c:v>
                </c:pt>
                <c:pt idx="46">
                  <c:v>90.94773940387816</c:v>
                </c:pt>
                <c:pt idx="47">
                  <c:v>93.132734692508876</c:v>
                </c:pt>
                <c:pt idx="48">
                  <c:v>91.239578507273876</c:v>
                </c:pt>
                <c:pt idx="49">
                  <c:v>85.048359319298783</c:v>
                </c:pt>
                <c:pt idx="50">
                  <c:v>87.322814625191967</c:v>
                </c:pt>
                <c:pt idx="51">
                  <c:v>84.568402857507508</c:v>
                </c:pt>
                <c:pt idx="52">
                  <c:v>88.406115730404522</c:v>
                </c:pt>
                <c:pt idx="53">
                  <c:v>90.702375529342859</c:v>
                </c:pt>
                <c:pt idx="54">
                  <c:v>93.475171582563888</c:v>
                </c:pt>
                <c:pt idx="55">
                  <c:v>92.995630377204265</c:v>
                </c:pt>
                <c:pt idx="56">
                  <c:v>94.949819166206808</c:v>
                </c:pt>
                <c:pt idx="57">
                  <c:v>96.985021004210296</c:v>
                </c:pt>
                <c:pt idx="58">
                  <c:v>95.442335247693421</c:v>
                </c:pt>
                <c:pt idx="59">
                  <c:v>97.519671431483886</c:v>
                </c:pt>
                <c:pt idx="60">
                  <c:v>95.986983766278101</c:v>
                </c:pt>
                <c:pt idx="61">
                  <c:v>97.871227461290431</c:v>
                </c:pt>
                <c:pt idx="62">
                  <c:v>97.902573515661587</c:v>
                </c:pt>
                <c:pt idx="63">
                  <c:v>96.197588811266442</c:v>
                </c:pt>
                <c:pt idx="64">
                  <c:v>96.007994108007836</c:v>
                </c:pt>
                <c:pt idx="65">
                  <c:v>95.465578637854023</c:v>
                </c:pt>
                <c:pt idx="66">
                  <c:v>98.838210222597212</c:v>
                </c:pt>
                <c:pt idx="67">
                  <c:v>100.51636982625782</c:v>
                </c:pt>
                <c:pt idx="68">
                  <c:v>102.22230803655638</c:v>
                </c:pt>
                <c:pt idx="69">
                  <c:v>102.67759477885983</c:v>
                </c:pt>
                <c:pt idx="70">
                  <c:v>107.62623513251002</c:v>
                </c:pt>
                <c:pt idx="71">
                  <c:v>113.62251439968027</c:v>
                </c:pt>
                <c:pt idx="72">
                  <c:v>116.34934186854549</c:v>
                </c:pt>
                <c:pt idx="73">
                  <c:v>120.85898048148958</c:v>
                </c:pt>
                <c:pt idx="74">
                  <c:v>120.74636274644578</c:v>
                </c:pt>
                <c:pt idx="75">
                  <c:v>121.08127152227328</c:v>
                </c:pt>
                <c:pt idx="76">
                  <c:v>118.36879798149577</c:v>
                </c:pt>
                <c:pt idx="77">
                  <c:v>118.63543244340885</c:v>
                </c:pt>
                <c:pt idx="78">
                  <c:v>120.02956543893093</c:v>
                </c:pt>
                <c:pt idx="79">
                  <c:v>120.82967992666954</c:v>
                </c:pt>
                <c:pt idx="80">
                  <c:v>119.66177105443583</c:v>
                </c:pt>
                <c:pt idx="81">
                  <c:v>116.76475779241194</c:v>
                </c:pt>
                <c:pt idx="82">
                  <c:v>118.0492246764111</c:v>
                </c:pt>
                <c:pt idx="83">
                  <c:v>122.46471374417688</c:v>
                </c:pt>
                <c:pt idx="84">
                  <c:v>116.59296562919944</c:v>
                </c:pt>
                <c:pt idx="85">
                  <c:v>115.70455075374987</c:v>
                </c:pt>
                <c:pt idx="86">
                  <c:v>115.543475284949</c:v>
                </c:pt>
                <c:pt idx="87">
                  <c:v>116.86569169239394</c:v>
                </c:pt>
                <c:pt idx="88">
                  <c:v>117.99907630584762</c:v>
                </c:pt>
                <c:pt idx="89">
                  <c:v>118.85307923656207</c:v>
                </c:pt>
                <c:pt idx="90">
                  <c:v>120.26134379658096</c:v>
                </c:pt>
                <c:pt idx="91">
                  <c:v>118.65967073600167</c:v>
                </c:pt>
                <c:pt idx="92">
                  <c:v>118.49284221255917</c:v>
                </c:pt>
                <c:pt idx="93">
                  <c:v>119.24496430173463</c:v>
                </c:pt>
                <c:pt idx="94">
                  <c:v>120.3073852843915</c:v>
                </c:pt>
                <c:pt idx="95">
                  <c:v>121.28027749834496</c:v>
                </c:pt>
                <c:pt idx="96">
                  <c:v>122.45830472254984</c:v>
                </c:pt>
                <c:pt idx="97">
                  <c:v>124.68542041126824</c:v>
                </c:pt>
                <c:pt idx="98">
                  <c:v>123.3502936500811</c:v>
                </c:pt>
                <c:pt idx="99">
                  <c:v>122.40952790393412</c:v>
                </c:pt>
                <c:pt idx="100">
                  <c:v>121.45853918630482</c:v>
                </c:pt>
                <c:pt idx="101">
                  <c:v>120.67913445783374</c:v>
                </c:pt>
                <c:pt idx="102">
                  <c:v>120.06985674545177</c:v>
                </c:pt>
                <c:pt idx="103">
                  <c:v>121.5061144358035</c:v>
                </c:pt>
                <c:pt idx="104">
                  <c:v>123.13662767065735</c:v>
                </c:pt>
                <c:pt idx="105">
                  <c:v>123.72136618169812</c:v>
                </c:pt>
                <c:pt idx="106">
                  <c:v>124.10054642808386</c:v>
                </c:pt>
                <c:pt idx="107">
                  <c:v>123.48001868401678</c:v>
                </c:pt>
                <c:pt idx="108">
                  <c:v>124.09886944255499</c:v>
                </c:pt>
                <c:pt idx="109">
                  <c:v>125.88269251728578</c:v>
                </c:pt>
                <c:pt idx="110">
                  <c:v>129.43501603909897</c:v>
                </c:pt>
                <c:pt idx="111">
                  <c:v>132.35611228616884</c:v>
                </c:pt>
                <c:pt idx="112">
                  <c:v>129.68686249183801</c:v>
                </c:pt>
                <c:pt idx="113">
                  <c:v>128.11281535089455</c:v>
                </c:pt>
                <c:pt idx="114">
                  <c:v>128.59569779426937</c:v>
                </c:pt>
                <c:pt idx="115">
                  <c:v>130.39881077544584</c:v>
                </c:pt>
                <c:pt idx="116">
                  <c:v>131.97201095059498</c:v>
                </c:pt>
                <c:pt idx="117">
                  <c:v>132.93337140652966</c:v>
                </c:pt>
                <c:pt idx="118">
                  <c:v>133.980535151016</c:v>
                </c:pt>
                <c:pt idx="119">
                  <c:v>135.74591812628933</c:v>
                </c:pt>
                <c:pt idx="120">
                  <c:v>138.20335726063377</c:v>
                </c:pt>
                <c:pt idx="121">
                  <c:v>137.72413396733614</c:v>
                </c:pt>
                <c:pt idx="122">
                  <c:v>138.19622965309227</c:v>
                </c:pt>
                <c:pt idx="123">
                  <c:v>135.83761785354739</c:v>
                </c:pt>
                <c:pt idx="124">
                  <c:v>134.4751569320363</c:v>
                </c:pt>
                <c:pt idx="125">
                  <c:v>137.0707168602467</c:v>
                </c:pt>
                <c:pt idx="126">
                  <c:v>142.62944615330119</c:v>
                </c:pt>
                <c:pt idx="127">
                  <c:v>144.87329101976223</c:v>
                </c:pt>
                <c:pt idx="128">
                  <c:v>151.93993945881411</c:v>
                </c:pt>
                <c:pt idx="129">
                  <c:v>151.86288634516211</c:v>
                </c:pt>
                <c:pt idx="130">
                  <c:v>154.66568094721038</c:v>
                </c:pt>
                <c:pt idx="131">
                  <c:v>159.29991330128604</c:v>
                </c:pt>
                <c:pt idx="132">
                  <c:v>161.2446138461957</c:v>
                </c:pt>
                <c:pt idx="133">
                  <c:v>157.82109708845519</c:v>
                </c:pt>
                <c:pt idx="134">
                  <c:v>155.61071436236591</c:v>
                </c:pt>
                <c:pt idx="135">
                  <c:v>151.80780789983504</c:v>
                </c:pt>
                <c:pt idx="136">
                  <c:v>150.14758682635608</c:v>
                </c:pt>
                <c:pt idx="137">
                  <c:v>148.17598872703789</c:v>
                </c:pt>
                <c:pt idx="138">
                  <c:v>156.76992224436202</c:v>
                </c:pt>
                <c:pt idx="139">
                  <c:v>157.44575440522758</c:v>
                </c:pt>
                <c:pt idx="140">
                  <c:v>156.04253760332898</c:v>
                </c:pt>
                <c:pt idx="141">
                  <c:v>151.04013044219812</c:v>
                </c:pt>
                <c:pt idx="142">
                  <c:v>150.20321988548582</c:v>
                </c:pt>
                <c:pt idx="143">
                  <c:v>151.81819643021896</c:v>
                </c:pt>
                <c:pt idx="144">
                  <c:v>150.2996816493048</c:v>
                </c:pt>
                <c:pt idx="145">
                  <c:v>151.11832668577401</c:v>
                </c:pt>
                <c:pt idx="146">
                  <c:v>152.16366485054604</c:v>
                </c:pt>
                <c:pt idx="147">
                  <c:v>156.93301833358393</c:v>
                </c:pt>
                <c:pt idx="148">
                  <c:v>156.44380611478945</c:v>
                </c:pt>
                <c:pt idx="149">
                  <c:v>157.20461125686489</c:v>
                </c:pt>
                <c:pt idx="150">
                  <c:v>159.95207440241032</c:v>
                </c:pt>
                <c:pt idx="151">
                  <c:v>161.5540934507292</c:v>
                </c:pt>
                <c:pt idx="152">
                  <c:v>159.70386282112725</c:v>
                </c:pt>
                <c:pt idx="153">
                  <c:v>158.19354602103576</c:v>
                </c:pt>
                <c:pt idx="154">
                  <c:v>154.99714069322371</c:v>
                </c:pt>
                <c:pt idx="155">
                  <c:v>157.10992568665608</c:v>
                </c:pt>
                <c:pt idx="156">
                  <c:v>157.83429518321907</c:v>
                </c:pt>
                <c:pt idx="157">
                  <c:v>157.56912934927726</c:v>
                </c:pt>
                <c:pt idx="158">
                  <c:v>158.80582801890367</c:v>
                </c:pt>
                <c:pt idx="159">
                  <c:v>164.28186265299635</c:v>
                </c:pt>
                <c:pt idx="160">
                  <c:v>164.02844081100298</c:v>
                </c:pt>
                <c:pt idx="161">
                  <c:v>165.2153919332643</c:v>
                </c:pt>
                <c:pt idx="162">
                  <c:v>164.9919418915099</c:v>
                </c:pt>
                <c:pt idx="163">
                  <c:v>165.6801717573469</c:v>
                </c:pt>
                <c:pt idx="164">
                  <c:v>167.33974939545882</c:v>
                </c:pt>
                <c:pt idx="165">
                  <c:v>171.52072926694754</c:v>
                </c:pt>
                <c:pt idx="166">
                  <c:v>171.16217308291388</c:v>
                </c:pt>
                <c:pt idx="167">
                  <c:v>170.92278331045989</c:v>
                </c:pt>
                <c:pt idx="168">
                  <c:v>172.62309867429002</c:v>
                </c:pt>
                <c:pt idx="169">
                  <c:v>174.96390178079022</c:v>
                </c:pt>
                <c:pt idx="170">
                  <c:v>176.87877382006809</c:v>
                </c:pt>
                <c:pt idx="171">
                  <c:v>170.98525724545362</c:v>
                </c:pt>
                <c:pt idx="172">
                  <c:v>166.00791214437993</c:v>
                </c:pt>
                <c:pt idx="173">
                  <c:v>158.7379930820909</c:v>
                </c:pt>
                <c:pt idx="174">
                  <c:v>161.11016138587362</c:v>
                </c:pt>
                <c:pt idx="175">
                  <c:v>158.54552643747553</c:v>
                </c:pt>
                <c:pt idx="176">
                  <c:v>155.56852156117847</c:v>
                </c:pt>
                <c:pt idx="177">
                  <c:v>154.26185238480315</c:v>
                </c:pt>
                <c:pt idx="178">
                  <c:v>156.1288250601535</c:v>
                </c:pt>
                <c:pt idx="179">
                  <c:v>153.91038598242397</c:v>
                </c:pt>
                <c:pt idx="180">
                  <c:v>150.58281874582337</c:v>
                </c:pt>
                <c:pt idx="181">
                  <c:v>147.52578579132702</c:v>
                </c:pt>
                <c:pt idx="182">
                  <c:v>146.92620473162916</c:v>
                </c:pt>
                <c:pt idx="183">
                  <c:v>153.5281109352205</c:v>
                </c:pt>
                <c:pt idx="184">
                  <c:v>150.86642569988641</c:v>
                </c:pt>
                <c:pt idx="185">
                  <c:v>150.74121104801327</c:v>
                </c:pt>
                <c:pt idx="186">
                  <c:v>153.68910191284647</c:v>
                </c:pt>
                <c:pt idx="187">
                  <c:v>157.78452242268736</c:v>
                </c:pt>
                <c:pt idx="188">
                  <c:v>157.95884906335908</c:v>
                </c:pt>
                <c:pt idx="189">
                  <c:v>158.02913017334251</c:v>
                </c:pt>
                <c:pt idx="190">
                  <c:v>160.77081244293623</c:v>
                </c:pt>
                <c:pt idx="191">
                  <c:v>157.83693513869395</c:v>
                </c:pt>
                <c:pt idx="192">
                  <c:v>159.62360639454121</c:v>
                </c:pt>
                <c:pt idx="193">
                  <c:v>156.31406203316101</c:v>
                </c:pt>
                <c:pt idx="194">
                  <c:v>158.8839678640056</c:v>
                </c:pt>
                <c:pt idx="195">
                  <c:v>159.56517433512107</c:v>
                </c:pt>
                <c:pt idx="196">
                  <c:v>163.49703634071162</c:v>
                </c:pt>
                <c:pt idx="197">
                  <c:v>170.84325826894889</c:v>
                </c:pt>
                <c:pt idx="198">
                  <c:v>173.1620867344445</c:v>
                </c:pt>
                <c:pt idx="199">
                  <c:v>170.51797197058332</c:v>
                </c:pt>
                <c:pt idx="200">
                  <c:v>168.38043039999715</c:v>
                </c:pt>
                <c:pt idx="201">
                  <c:v>164.94963266823356</c:v>
                </c:pt>
                <c:pt idx="202">
                  <c:v>161.19796989905771</c:v>
                </c:pt>
                <c:pt idx="203">
                  <c:v>160.37895285385804</c:v>
                </c:pt>
                <c:pt idx="204">
                  <c:v>158.98377524750771</c:v>
                </c:pt>
                <c:pt idx="205">
                  <c:v>158.3074552671782</c:v>
                </c:pt>
                <c:pt idx="206">
                  <c:v>159.30234028059391</c:v>
                </c:pt>
                <c:pt idx="207">
                  <c:v>159.84905001384337</c:v>
                </c:pt>
                <c:pt idx="208">
                  <c:v>163.18496502066145</c:v>
                </c:pt>
                <c:pt idx="209">
                  <c:v>159.50425476685143</c:v>
                </c:pt>
                <c:pt idx="210">
                  <c:v>160.1088806257514</c:v>
                </c:pt>
                <c:pt idx="211">
                  <c:v>153.53811957160812</c:v>
                </c:pt>
                <c:pt idx="212">
                  <c:v>150.15166711355855</c:v>
                </c:pt>
                <c:pt idx="213">
                  <c:v>150.92975227086413</c:v>
                </c:pt>
                <c:pt idx="214">
                  <c:v>158.93319867215416</c:v>
                </c:pt>
                <c:pt idx="215">
                  <c:v>164.8893934415276</c:v>
                </c:pt>
                <c:pt idx="216">
                  <c:v>166.36046092347721</c:v>
                </c:pt>
                <c:pt idx="217">
                  <c:v>160.09223610219718</c:v>
                </c:pt>
                <c:pt idx="218">
                  <c:v>153.57411829184329</c:v>
                </c:pt>
                <c:pt idx="219">
                  <c:v>155.41331505641242</c:v>
                </c:pt>
                <c:pt idx="220">
                  <c:v>155.13311528833751</c:v>
                </c:pt>
                <c:pt idx="221">
                  <c:v>155.84588872137581</c:v>
                </c:pt>
                <c:pt idx="222">
                  <c:v>156.24023687677888</c:v>
                </c:pt>
                <c:pt idx="223">
                  <c:v>156.58635918647155</c:v>
                </c:pt>
                <c:pt idx="224">
                  <c:v>155.5408619996206</c:v>
                </c:pt>
                <c:pt idx="225">
                  <c:v>155.65074898937064</c:v>
                </c:pt>
                <c:pt idx="226">
                  <c:v>155.03038472441395</c:v>
                </c:pt>
                <c:pt idx="227">
                  <c:v>154.80641854783156</c:v>
                </c:pt>
                <c:pt idx="228">
                  <c:v>155.53119584177881</c:v>
                </c:pt>
                <c:pt idx="229">
                  <c:v>158.41444384656384</c:v>
                </c:pt>
                <c:pt idx="230">
                  <c:v>159.77331548952219</c:v>
                </c:pt>
                <c:pt idx="231">
                  <c:v>159.08795816543648</c:v>
                </c:pt>
                <c:pt idx="232">
                  <c:v>160.80214824891394</c:v>
                </c:pt>
                <c:pt idx="233">
                  <c:v>160.67300485948314</c:v>
                </c:pt>
                <c:pt idx="234">
                  <c:v>159.89227643373553</c:v>
                </c:pt>
                <c:pt idx="235">
                  <c:v>158.63177974045379</c:v>
                </c:pt>
                <c:pt idx="236">
                  <c:v>158.00971687505321</c:v>
                </c:pt>
                <c:pt idx="237">
                  <c:v>158.56810545523146</c:v>
                </c:pt>
                <c:pt idx="238">
                  <c:v>155.92729930173974</c:v>
                </c:pt>
                <c:pt idx="239">
                  <c:v>154.9530605364489</c:v>
                </c:pt>
                <c:pt idx="240">
                  <c:v>155.28440604360665</c:v>
                </c:pt>
                <c:pt idx="241">
                  <c:v>157.05521672776166</c:v>
                </c:pt>
                <c:pt idx="242">
                  <c:v>158.01168483432798</c:v>
                </c:pt>
                <c:pt idx="243">
                  <c:v>161.28123788998749</c:v>
                </c:pt>
                <c:pt idx="244">
                  <c:v>162.1444081073744</c:v>
                </c:pt>
                <c:pt idx="245">
                  <c:v>160.98205512291537</c:v>
                </c:pt>
                <c:pt idx="246">
                  <c:v>160.67134823114208</c:v>
                </c:pt>
                <c:pt idx="247">
                  <c:v>160.53238731983996</c:v>
                </c:pt>
                <c:pt idx="248">
                  <c:v>159.62757926710418</c:v>
                </c:pt>
                <c:pt idx="249">
                  <c:v>158.81808118025941</c:v>
                </c:pt>
                <c:pt idx="250">
                  <c:v>162.89790182349617</c:v>
                </c:pt>
                <c:pt idx="251">
                  <c:v>165.75783523337316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46-49CF-892A-41E78A5BB60F}"/>
            </c:ext>
          </c:extLst>
        </c:ser>
        <c:ser>
          <c:idx val="2"/>
          <c:order val="2"/>
          <c:tx>
            <c:strRef>
              <c:f>'Part 2'!$H$1</c:f>
              <c:strCache>
                <c:ptCount val="1"/>
                <c:pt idx="0">
                  <c:v>Trend Based Forecasting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'Part 2'!$B$2:$B$264</c:f>
              <c:numCache>
                <c:formatCode>General</c:formatCode>
                <c:ptCount val="2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'Part 2'!$H$2:$H$264</c:f>
              <c:numCache>
                <c:formatCode>0.00</c:formatCode>
                <c:ptCount val="263"/>
                <c:pt idx="0">
                  <c:v>94.900497439999995</c:v>
                </c:pt>
                <c:pt idx="1">
                  <c:v>94.900497439999995</c:v>
                </c:pt>
                <c:pt idx="2">
                  <c:v>94.001937104600003</c:v>
                </c:pt>
                <c:pt idx="3">
                  <c:v>94.793211134059987</c:v>
                </c:pt>
                <c:pt idx="4">
                  <c:v>95.233133353778001</c:v>
                </c:pt>
                <c:pt idx="5">
                  <c:v>94.795378605418989</c:v>
                </c:pt>
                <c:pt idx="6">
                  <c:v>94.991485591703054</c:v>
                </c:pt>
                <c:pt idx="7">
                  <c:v>94.359667186756056</c:v>
                </c:pt>
                <c:pt idx="8">
                  <c:v>94.463921564954788</c:v>
                </c:pt>
                <c:pt idx="9">
                  <c:v>93.658765538758573</c:v>
                </c:pt>
                <c:pt idx="10">
                  <c:v>93.110322360047093</c:v>
                </c:pt>
                <c:pt idx="11">
                  <c:v>93.575963965799403</c:v>
                </c:pt>
                <c:pt idx="12">
                  <c:v>93.248548246366141</c:v>
                </c:pt>
                <c:pt idx="13">
                  <c:v>94.21853193117893</c:v>
                </c:pt>
                <c:pt idx="14">
                  <c:v>94.381733391314299</c:v>
                </c:pt>
                <c:pt idx="15">
                  <c:v>94.313534228115643</c:v>
                </c:pt>
                <c:pt idx="16">
                  <c:v>93.384565102759211</c:v>
                </c:pt>
                <c:pt idx="17">
                  <c:v>91.771291450762746</c:v>
                </c:pt>
                <c:pt idx="18">
                  <c:v>92.227291281666439</c:v>
                </c:pt>
                <c:pt idx="19">
                  <c:v>92.618560915019515</c:v>
                </c:pt>
                <c:pt idx="20">
                  <c:v>93.273291862054862</c:v>
                </c:pt>
                <c:pt idx="21">
                  <c:v>98.88710370405488</c:v>
                </c:pt>
                <c:pt idx="22">
                  <c:v>100.56149345108501</c:v>
                </c:pt>
                <c:pt idx="23">
                  <c:v>102.74038242705817</c:v>
                </c:pt>
                <c:pt idx="24">
                  <c:v>102.92203378746015</c:v>
                </c:pt>
                <c:pt idx="25">
                  <c:v>103.20979825662991</c:v>
                </c:pt>
                <c:pt idx="26">
                  <c:v>104.29762770380403</c:v>
                </c:pt>
                <c:pt idx="27">
                  <c:v>106.67274131832806</c:v>
                </c:pt>
                <c:pt idx="28">
                  <c:v>108.00057847509574</c:v>
                </c:pt>
                <c:pt idx="29">
                  <c:v>108.64826821347347</c:v>
                </c:pt>
                <c:pt idx="30">
                  <c:v>108.317862905794</c:v>
                </c:pt>
                <c:pt idx="31">
                  <c:v>107.49196406060082</c:v>
                </c:pt>
                <c:pt idx="32">
                  <c:v>107.9371895190386</c:v>
                </c:pt>
                <c:pt idx="33">
                  <c:v>108.60163936197422</c:v>
                </c:pt>
                <c:pt idx="34">
                  <c:v>108.10368833684085</c:v>
                </c:pt>
                <c:pt idx="35">
                  <c:v>105.65542894717214</c:v>
                </c:pt>
                <c:pt idx="36">
                  <c:v>101.43514935957393</c:v>
                </c:pt>
                <c:pt idx="37">
                  <c:v>98.653304761523103</c:v>
                </c:pt>
                <c:pt idx="38">
                  <c:v>98.138602652594727</c:v>
                </c:pt>
                <c:pt idx="39">
                  <c:v>94.429534837827717</c:v>
                </c:pt>
                <c:pt idx="40">
                  <c:v>93.330931774883965</c:v>
                </c:pt>
                <c:pt idx="41">
                  <c:v>95.9153068669806</c:v>
                </c:pt>
                <c:pt idx="42">
                  <c:v>95.20628618391116</c:v>
                </c:pt>
                <c:pt idx="43">
                  <c:v>97.658295353947707</c:v>
                </c:pt>
                <c:pt idx="44">
                  <c:v>96.528636943047346</c:v>
                </c:pt>
                <c:pt idx="45">
                  <c:v>95.258785454846745</c:v>
                </c:pt>
                <c:pt idx="46">
                  <c:v>90.94773940387816</c:v>
                </c:pt>
                <c:pt idx="47">
                  <c:v>93.132734692508876</c:v>
                </c:pt>
                <c:pt idx="48">
                  <c:v>91.239578507273876</c:v>
                </c:pt>
                <c:pt idx="49">
                  <c:v>85.048359319298783</c:v>
                </c:pt>
                <c:pt idx="50" formatCode="General">
                  <c:v>109.10177962754693</c:v>
                </c:pt>
                <c:pt idx="51" formatCode="General">
                  <c:v>109.43580931257915</c:v>
                </c:pt>
                <c:pt idx="52" formatCode="General">
                  <c:v>109.76983899761136</c:v>
                </c:pt>
                <c:pt idx="53" formatCode="General">
                  <c:v>110.10386868264357</c:v>
                </c:pt>
                <c:pt idx="54" formatCode="General">
                  <c:v>110.43789836767577</c:v>
                </c:pt>
                <c:pt idx="55" formatCode="General">
                  <c:v>110.77192805270798</c:v>
                </c:pt>
                <c:pt idx="56" formatCode="General">
                  <c:v>111.1059577377402</c:v>
                </c:pt>
                <c:pt idx="57" formatCode="General">
                  <c:v>111.4399874227724</c:v>
                </c:pt>
                <c:pt idx="58" formatCode="General">
                  <c:v>111.77401710780461</c:v>
                </c:pt>
                <c:pt idx="59" formatCode="General">
                  <c:v>112.10804679283682</c:v>
                </c:pt>
                <c:pt idx="60" formatCode="General">
                  <c:v>112.44207647786902</c:v>
                </c:pt>
                <c:pt idx="61" formatCode="General">
                  <c:v>112.77610616290124</c:v>
                </c:pt>
                <c:pt idx="62" formatCode="General">
                  <c:v>113.11013584793344</c:v>
                </c:pt>
                <c:pt idx="63" formatCode="General">
                  <c:v>113.44416553296566</c:v>
                </c:pt>
                <c:pt idx="64" formatCode="General">
                  <c:v>113.77819521799786</c:v>
                </c:pt>
                <c:pt idx="65" formatCode="General">
                  <c:v>114.11222490303007</c:v>
                </c:pt>
                <c:pt idx="66" formatCode="General">
                  <c:v>114.44625458806227</c:v>
                </c:pt>
                <c:pt idx="67" formatCode="General">
                  <c:v>114.78028427309448</c:v>
                </c:pt>
                <c:pt idx="68" formatCode="General">
                  <c:v>115.1143139581267</c:v>
                </c:pt>
                <c:pt idx="69" formatCode="General">
                  <c:v>115.44834364315891</c:v>
                </c:pt>
                <c:pt idx="70" formatCode="General">
                  <c:v>115.78237332819111</c:v>
                </c:pt>
                <c:pt idx="71" formatCode="General">
                  <c:v>116.11640301322332</c:v>
                </c:pt>
                <c:pt idx="72" formatCode="General">
                  <c:v>116.45043269825553</c:v>
                </c:pt>
                <c:pt idx="73" formatCode="General">
                  <c:v>116.78446238328775</c:v>
                </c:pt>
                <c:pt idx="74" formatCode="General">
                  <c:v>117.11849206831995</c:v>
                </c:pt>
                <c:pt idx="75" formatCode="General">
                  <c:v>117.45252175335216</c:v>
                </c:pt>
                <c:pt idx="76" formatCode="General">
                  <c:v>117.78655143838436</c:v>
                </c:pt>
                <c:pt idx="77" formatCode="General">
                  <c:v>118.12058112341657</c:v>
                </c:pt>
                <c:pt idx="78" formatCode="General">
                  <c:v>118.45461080844879</c:v>
                </c:pt>
                <c:pt idx="79" formatCode="General">
                  <c:v>118.788640493481</c:v>
                </c:pt>
                <c:pt idx="80" formatCode="General">
                  <c:v>119.1226701785132</c:v>
                </c:pt>
                <c:pt idx="81" formatCode="General">
                  <c:v>119.45669986354541</c:v>
                </c:pt>
                <c:pt idx="82" formatCode="General">
                  <c:v>119.79072954857762</c:v>
                </c:pt>
                <c:pt idx="83" formatCode="General">
                  <c:v>120.12475923360984</c:v>
                </c:pt>
                <c:pt idx="84" formatCode="General">
                  <c:v>120.45878891864203</c:v>
                </c:pt>
                <c:pt idx="85" formatCode="General">
                  <c:v>120.79281860367425</c:v>
                </c:pt>
                <c:pt idx="86" formatCode="General">
                  <c:v>121.12684828870646</c:v>
                </c:pt>
                <c:pt idx="87" formatCode="General">
                  <c:v>121.46087797373866</c:v>
                </c:pt>
                <c:pt idx="88" formatCode="General">
                  <c:v>121.79490765877087</c:v>
                </c:pt>
                <c:pt idx="89" formatCode="General">
                  <c:v>122.12893734380307</c:v>
                </c:pt>
                <c:pt idx="90" formatCode="General">
                  <c:v>122.46296702883529</c:v>
                </c:pt>
                <c:pt idx="91" formatCode="General">
                  <c:v>122.7969967138675</c:v>
                </c:pt>
                <c:pt idx="92" formatCode="General">
                  <c:v>123.13102639889971</c:v>
                </c:pt>
                <c:pt idx="93" formatCode="General">
                  <c:v>123.46505608393191</c:v>
                </c:pt>
                <c:pt idx="94" formatCode="General">
                  <c:v>123.79908576896412</c:v>
                </c:pt>
                <c:pt idx="95" formatCode="General">
                  <c:v>124.13311545399634</c:v>
                </c:pt>
                <c:pt idx="96" formatCode="General">
                  <c:v>124.46714513902855</c:v>
                </c:pt>
                <c:pt idx="97" formatCode="General">
                  <c:v>124.80117482406075</c:v>
                </c:pt>
                <c:pt idx="98" formatCode="General">
                  <c:v>125.13520450909296</c:v>
                </c:pt>
                <c:pt idx="99" formatCode="General">
                  <c:v>125.46923419412516</c:v>
                </c:pt>
                <c:pt idx="100" formatCode="General">
                  <c:v>125.80326387915738</c:v>
                </c:pt>
                <c:pt idx="101" formatCode="General">
                  <c:v>126.13729356418958</c:v>
                </c:pt>
                <c:pt idx="102" formatCode="General">
                  <c:v>126.4713232492218</c:v>
                </c:pt>
                <c:pt idx="103" formatCode="General">
                  <c:v>126.805352934254</c:v>
                </c:pt>
                <c:pt idx="104" formatCode="General">
                  <c:v>127.13938261928621</c:v>
                </c:pt>
                <c:pt idx="105" formatCode="General">
                  <c:v>127.47341230431843</c:v>
                </c:pt>
                <c:pt idx="106" formatCode="General">
                  <c:v>127.80744198935062</c:v>
                </c:pt>
                <c:pt idx="107" formatCode="General">
                  <c:v>128.14147167438284</c:v>
                </c:pt>
                <c:pt idx="108" formatCode="General">
                  <c:v>128.47550135941503</c:v>
                </c:pt>
                <c:pt idx="109" formatCode="General">
                  <c:v>128.80953104444725</c:v>
                </c:pt>
                <c:pt idx="110" formatCode="General">
                  <c:v>129.14356072947947</c:v>
                </c:pt>
                <c:pt idx="111" formatCode="General">
                  <c:v>129.47759041451167</c:v>
                </c:pt>
                <c:pt idx="112" formatCode="General">
                  <c:v>129.81162009954389</c:v>
                </c:pt>
                <c:pt idx="113" formatCode="General">
                  <c:v>130.14564978457611</c:v>
                </c:pt>
                <c:pt idx="114" formatCode="General">
                  <c:v>130.4796794696083</c:v>
                </c:pt>
                <c:pt idx="115" formatCode="General">
                  <c:v>130.81370915464052</c:v>
                </c:pt>
                <c:pt idx="116" formatCode="General">
                  <c:v>131.14773883967271</c:v>
                </c:pt>
                <c:pt idx="117" formatCode="General">
                  <c:v>131.48176852470493</c:v>
                </c:pt>
                <c:pt idx="118" formatCode="General">
                  <c:v>131.81579820973712</c:v>
                </c:pt>
                <c:pt idx="119" formatCode="General">
                  <c:v>132.14982789476934</c:v>
                </c:pt>
                <c:pt idx="120" formatCode="General">
                  <c:v>132.48385757980157</c:v>
                </c:pt>
                <c:pt idx="121" formatCode="General">
                  <c:v>132.81788726483376</c:v>
                </c:pt>
                <c:pt idx="122" formatCode="General">
                  <c:v>133.15191694986598</c:v>
                </c:pt>
                <c:pt idx="123" formatCode="General">
                  <c:v>133.4859466348982</c:v>
                </c:pt>
                <c:pt idx="124" formatCode="General">
                  <c:v>133.81997631993039</c:v>
                </c:pt>
                <c:pt idx="125" formatCode="General">
                  <c:v>134.15400600496258</c:v>
                </c:pt>
                <c:pt idx="126" formatCode="General">
                  <c:v>134.4880356899948</c:v>
                </c:pt>
                <c:pt idx="127" formatCode="General">
                  <c:v>134.82206537502702</c:v>
                </c:pt>
                <c:pt idx="128" formatCode="General">
                  <c:v>135.15609506005922</c:v>
                </c:pt>
                <c:pt idx="129" formatCode="General">
                  <c:v>135.49012474509144</c:v>
                </c:pt>
                <c:pt idx="130" formatCode="General">
                  <c:v>135.82415443012366</c:v>
                </c:pt>
                <c:pt idx="131" formatCode="General">
                  <c:v>136.15818411515585</c:v>
                </c:pt>
                <c:pt idx="132" formatCode="General">
                  <c:v>136.49221380018807</c:v>
                </c:pt>
                <c:pt idx="133" formatCode="General">
                  <c:v>136.82624348522026</c:v>
                </c:pt>
                <c:pt idx="134" formatCode="General">
                  <c:v>137.16027317025248</c:v>
                </c:pt>
                <c:pt idx="135" formatCode="General">
                  <c:v>137.49430285528467</c:v>
                </c:pt>
                <c:pt idx="136" formatCode="General">
                  <c:v>137.82833254031689</c:v>
                </c:pt>
                <c:pt idx="137" formatCode="General">
                  <c:v>138.16236222534911</c:v>
                </c:pt>
                <c:pt idx="138" formatCode="General">
                  <c:v>138.49639191038131</c:v>
                </c:pt>
                <c:pt idx="139" formatCode="General">
                  <c:v>138.83042159541353</c:v>
                </c:pt>
                <c:pt idx="140" formatCode="General">
                  <c:v>139.16445128044575</c:v>
                </c:pt>
                <c:pt idx="141" formatCode="General">
                  <c:v>139.49848096547794</c:v>
                </c:pt>
                <c:pt idx="142" formatCode="General">
                  <c:v>139.83251065051016</c:v>
                </c:pt>
                <c:pt idx="143" formatCode="General">
                  <c:v>140.16654033554235</c:v>
                </c:pt>
                <c:pt idx="144" formatCode="General">
                  <c:v>140.50057002057457</c:v>
                </c:pt>
                <c:pt idx="145" formatCode="General">
                  <c:v>140.83459970560676</c:v>
                </c:pt>
                <c:pt idx="146" formatCode="General">
                  <c:v>141.16862939063898</c:v>
                </c:pt>
                <c:pt idx="147" formatCode="General">
                  <c:v>141.5026590756712</c:v>
                </c:pt>
                <c:pt idx="148" formatCode="General">
                  <c:v>141.8366887607034</c:v>
                </c:pt>
                <c:pt idx="149" formatCode="General">
                  <c:v>142.17071844573562</c:v>
                </c:pt>
                <c:pt idx="150" formatCode="General">
                  <c:v>142.50474813076781</c:v>
                </c:pt>
                <c:pt idx="151" formatCode="General">
                  <c:v>142.83877781580003</c:v>
                </c:pt>
                <c:pt idx="152" formatCode="General">
                  <c:v>143.17280750083222</c:v>
                </c:pt>
                <c:pt idx="153" formatCode="General">
                  <c:v>143.50683718586444</c:v>
                </c:pt>
                <c:pt idx="154" formatCode="General">
                  <c:v>143.84086687089666</c:v>
                </c:pt>
                <c:pt idx="155" formatCode="General">
                  <c:v>144.17489655592885</c:v>
                </c:pt>
                <c:pt idx="156" formatCode="General">
                  <c:v>144.50892624096107</c:v>
                </c:pt>
                <c:pt idx="157" formatCode="General">
                  <c:v>144.84295592599329</c:v>
                </c:pt>
                <c:pt idx="158" formatCode="General">
                  <c:v>145.17698561102549</c:v>
                </c:pt>
                <c:pt idx="159" formatCode="General">
                  <c:v>145.51101529605771</c:v>
                </c:pt>
                <c:pt idx="160" formatCode="General">
                  <c:v>145.8450449810899</c:v>
                </c:pt>
                <c:pt idx="161" formatCode="General">
                  <c:v>146.17907466612212</c:v>
                </c:pt>
                <c:pt idx="162" formatCode="General">
                  <c:v>146.51310435115431</c:v>
                </c:pt>
                <c:pt idx="163" formatCode="General">
                  <c:v>146.84713403618653</c:v>
                </c:pt>
                <c:pt idx="164" formatCode="General">
                  <c:v>147.18116372121875</c:v>
                </c:pt>
                <c:pt idx="165" formatCode="General">
                  <c:v>147.51519340625094</c:v>
                </c:pt>
                <c:pt idx="166" formatCode="General">
                  <c:v>147.84922309128316</c:v>
                </c:pt>
                <c:pt idx="167" formatCode="General">
                  <c:v>148.18325277631538</c:v>
                </c:pt>
                <c:pt idx="168" formatCode="General">
                  <c:v>148.51728246134758</c:v>
                </c:pt>
                <c:pt idx="169" formatCode="General">
                  <c:v>148.85131214637977</c:v>
                </c:pt>
                <c:pt idx="170" formatCode="General">
                  <c:v>149.18534183141199</c:v>
                </c:pt>
                <c:pt idx="171" formatCode="General">
                  <c:v>149.51937151644421</c:v>
                </c:pt>
                <c:pt idx="172" formatCode="General">
                  <c:v>149.8534012014764</c:v>
                </c:pt>
                <c:pt idx="173" formatCode="General">
                  <c:v>150.18743088650862</c:v>
                </c:pt>
                <c:pt idx="174" formatCode="General">
                  <c:v>150.52146057154084</c:v>
                </c:pt>
                <c:pt idx="175" formatCode="General">
                  <c:v>150.85549025657303</c:v>
                </c:pt>
                <c:pt idx="176" formatCode="General">
                  <c:v>151.18951994160525</c:v>
                </c:pt>
                <c:pt idx="177" formatCode="General">
                  <c:v>151.52354962663745</c:v>
                </c:pt>
                <c:pt idx="178" formatCode="General">
                  <c:v>151.85757931166967</c:v>
                </c:pt>
                <c:pt idx="179" formatCode="General">
                  <c:v>152.19160899670186</c:v>
                </c:pt>
                <c:pt idx="180" formatCode="General">
                  <c:v>152.52563868173408</c:v>
                </c:pt>
                <c:pt idx="181" formatCode="General">
                  <c:v>152.8596683667663</c:v>
                </c:pt>
                <c:pt idx="182" formatCode="General">
                  <c:v>153.19369805179849</c:v>
                </c:pt>
                <c:pt idx="183" formatCode="General">
                  <c:v>153.52772773683071</c:v>
                </c:pt>
                <c:pt idx="184" formatCode="General">
                  <c:v>153.86175742186293</c:v>
                </c:pt>
                <c:pt idx="185" formatCode="General">
                  <c:v>154.19578710689512</c:v>
                </c:pt>
                <c:pt idx="186" formatCode="General">
                  <c:v>154.52981679192735</c:v>
                </c:pt>
                <c:pt idx="187" formatCode="General">
                  <c:v>154.86384647695954</c:v>
                </c:pt>
                <c:pt idx="188" formatCode="General">
                  <c:v>155.19787616199176</c:v>
                </c:pt>
                <c:pt idx="189" formatCode="General">
                  <c:v>155.53190584702395</c:v>
                </c:pt>
                <c:pt idx="190" formatCode="General">
                  <c:v>155.86593553205617</c:v>
                </c:pt>
                <c:pt idx="191" formatCode="General">
                  <c:v>156.19996521708839</c:v>
                </c:pt>
                <c:pt idx="192" formatCode="General">
                  <c:v>156.53399490212058</c:v>
                </c:pt>
                <c:pt idx="193" formatCode="General">
                  <c:v>156.8680245871528</c:v>
                </c:pt>
                <c:pt idx="194" formatCode="General">
                  <c:v>157.20205427218502</c:v>
                </c:pt>
                <c:pt idx="195" formatCode="General">
                  <c:v>157.53608395721722</c:v>
                </c:pt>
                <c:pt idx="196" formatCode="General">
                  <c:v>157.87011364224941</c:v>
                </c:pt>
                <c:pt idx="197" formatCode="General">
                  <c:v>158.20414332728163</c:v>
                </c:pt>
                <c:pt idx="198" formatCode="General">
                  <c:v>158.53817301231385</c:v>
                </c:pt>
                <c:pt idx="199" formatCode="General">
                  <c:v>158.87220269734604</c:v>
                </c:pt>
                <c:pt idx="200" formatCode="General">
                  <c:v>159.20623238237826</c:v>
                </c:pt>
                <c:pt idx="201" formatCode="General">
                  <c:v>159.54026206741048</c:v>
                </c:pt>
                <c:pt idx="202" formatCode="General">
                  <c:v>159.87429175244267</c:v>
                </c:pt>
                <c:pt idx="203" formatCode="General">
                  <c:v>160.20832143747486</c:v>
                </c:pt>
                <c:pt idx="204" formatCode="General">
                  <c:v>160.54235112250711</c:v>
                </c:pt>
                <c:pt idx="205" formatCode="General">
                  <c:v>160.87638080753931</c:v>
                </c:pt>
                <c:pt idx="206" formatCode="General">
                  <c:v>161.2104104925715</c:v>
                </c:pt>
                <c:pt idx="207" formatCode="General">
                  <c:v>161.54444017760372</c:v>
                </c:pt>
                <c:pt idx="208" formatCode="General">
                  <c:v>161.87846986263594</c:v>
                </c:pt>
                <c:pt idx="209" formatCode="General">
                  <c:v>162.21249954766813</c:v>
                </c:pt>
                <c:pt idx="210" formatCode="General">
                  <c:v>162.54652923270035</c:v>
                </c:pt>
                <c:pt idx="211" formatCode="General">
                  <c:v>162.88055891773257</c:v>
                </c:pt>
                <c:pt idx="212" formatCode="General">
                  <c:v>163.21458860276476</c:v>
                </c:pt>
                <c:pt idx="213" formatCode="General">
                  <c:v>163.54861828779696</c:v>
                </c:pt>
                <c:pt idx="214" formatCode="General">
                  <c:v>163.88264797282918</c:v>
                </c:pt>
                <c:pt idx="215" formatCode="General">
                  <c:v>164.2166776578614</c:v>
                </c:pt>
                <c:pt idx="216" formatCode="General">
                  <c:v>164.55070734289359</c:v>
                </c:pt>
                <c:pt idx="217" formatCode="General">
                  <c:v>164.88473702792581</c:v>
                </c:pt>
                <c:pt idx="218" formatCode="General">
                  <c:v>165.21876671295803</c:v>
                </c:pt>
                <c:pt idx="219" formatCode="General">
                  <c:v>165.55279639799022</c:v>
                </c:pt>
                <c:pt idx="220" formatCode="General">
                  <c:v>165.88682608302244</c:v>
                </c:pt>
                <c:pt idx="221" formatCode="General">
                  <c:v>166.22085576805466</c:v>
                </c:pt>
                <c:pt idx="222" formatCode="General">
                  <c:v>166.55488545308685</c:v>
                </c:pt>
                <c:pt idx="223" formatCode="General">
                  <c:v>166.88891513811905</c:v>
                </c:pt>
                <c:pt idx="224" formatCode="General">
                  <c:v>167.22294482315127</c:v>
                </c:pt>
                <c:pt idx="225" formatCode="General">
                  <c:v>167.55697450818349</c:v>
                </c:pt>
                <c:pt idx="226" formatCode="General">
                  <c:v>167.89100419321568</c:v>
                </c:pt>
                <c:pt idx="227" formatCode="General">
                  <c:v>168.2250338782479</c:v>
                </c:pt>
                <c:pt idx="228" formatCode="General">
                  <c:v>168.55906356328012</c:v>
                </c:pt>
                <c:pt idx="229" formatCode="General">
                  <c:v>168.89309324831231</c:v>
                </c:pt>
                <c:pt idx="230" formatCode="General">
                  <c:v>169.2271229333445</c:v>
                </c:pt>
                <c:pt idx="231" formatCode="General">
                  <c:v>169.56115261837675</c:v>
                </c:pt>
                <c:pt idx="232" formatCode="General">
                  <c:v>169.89518230340894</c:v>
                </c:pt>
                <c:pt idx="233" formatCode="General">
                  <c:v>170.22921198844114</c:v>
                </c:pt>
                <c:pt idx="234" formatCode="General">
                  <c:v>170.56324167347336</c:v>
                </c:pt>
                <c:pt idx="235" formatCode="General">
                  <c:v>170.89727135850558</c:v>
                </c:pt>
                <c:pt idx="236" formatCode="General">
                  <c:v>171.23130104353777</c:v>
                </c:pt>
                <c:pt idx="237" formatCode="General">
                  <c:v>171.56533072856999</c:v>
                </c:pt>
                <c:pt idx="238" formatCode="General">
                  <c:v>171.89936041360221</c:v>
                </c:pt>
                <c:pt idx="239" formatCode="General">
                  <c:v>172.2333900986344</c:v>
                </c:pt>
                <c:pt idx="240" formatCode="General">
                  <c:v>172.56741978366659</c:v>
                </c:pt>
                <c:pt idx="241" formatCode="General">
                  <c:v>172.90144946869881</c:v>
                </c:pt>
                <c:pt idx="242" formatCode="General">
                  <c:v>173.23547915373103</c:v>
                </c:pt>
                <c:pt idx="243" formatCode="General">
                  <c:v>173.56950883876323</c:v>
                </c:pt>
                <c:pt idx="244" formatCode="General">
                  <c:v>173.90353852379545</c:v>
                </c:pt>
                <c:pt idx="245" formatCode="General">
                  <c:v>174.23756820882767</c:v>
                </c:pt>
                <c:pt idx="246" formatCode="General">
                  <c:v>174.57159789385986</c:v>
                </c:pt>
                <c:pt idx="247" formatCode="General">
                  <c:v>174.90562757889208</c:v>
                </c:pt>
                <c:pt idx="248" formatCode="General">
                  <c:v>175.2396572639243</c:v>
                </c:pt>
                <c:pt idx="249" formatCode="General">
                  <c:v>175.57368694895649</c:v>
                </c:pt>
                <c:pt idx="250" formatCode="General">
                  <c:v>175.90771663398868</c:v>
                </c:pt>
                <c:pt idx="251" formatCode="General">
                  <c:v>176.2417463190209</c:v>
                </c:pt>
                <c:pt idx="252" formatCode="General">
                  <c:v>176.57577600405313</c:v>
                </c:pt>
                <c:pt idx="253" formatCode="General">
                  <c:v>176.90980568908532</c:v>
                </c:pt>
                <c:pt idx="254" formatCode="General">
                  <c:v>177.24383537411754</c:v>
                </c:pt>
                <c:pt idx="255" formatCode="General">
                  <c:v>177.57786505914976</c:v>
                </c:pt>
                <c:pt idx="256" formatCode="General">
                  <c:v>177.91189474418195</c:v>
                </c:pt>
                <c:pt idx="257" formatCode="General">
                  <c:v>178.24592442921414</c:v>
                </c:pt>
                <c:pt idx="258" formatCode="General">
                  <c:v>178.57995411424639</c:v>
                </c:pt>
                <c:pt idx="259" formatCode="General">
                  <c:v>178.91398379927858</c:v>
                </c:pt>
                <c:pt idx="260" formatCode="General">
                  <c:v>179.24801348431077</c:v>
                </c:pt>
                <c:pt idx="261" formatCode="General">
                  <c:v>179.582043169343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46-49CF-892A-41E78A5BB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308207"/>
        <c:axId val="882311087"/>
      </c:scatterChart>
      <c:valAx>
        <c:axId val="88230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11087"/>
        <c:crosses val="autoZero"/>
        <c:crossBetween val="midCat"/>
      </c:valAx>
      <c:valAx>
        <c:axId val="88231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08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Forecasting of NFLX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'Part 2'!$O$1</c:f>
              <c:strCache>
                <c:ptCount val="1"/>
                <c:pt idx="0">
                  <c:v>NFLX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'Part 2'!$B$2:$B$264</c:f>
              <c:numCache>
                <c:formatCode>General</c:formatCode>
                <c:ptCount val="2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'Part 2'!$O$2:$O$264</c:f>
              <c:numCache>
                <c:formatCode>General</c:formatCode>
                <c:ptCount val="263"/>
                <c:pt idx="0">
                  <c:v>329.80999759999997</c:v>
                </c:pt>
                <c:pt idx="1">
                  <c:v>325.89999390000003</c:v>
                </c:pt>
                <c:pt idx="2">
                  <c:v>335.82998659999998</c:v>
                </c:pt>
                <c:pt idx="3">
                  <c:v>330.75</c:v>
                </c:pt>
                <c:pt idx="4">
                  <c:v>339.26000979999998</c:v>
                </c:pt>
                <c:pt idx="5">
                  <c:v>335.6600037</c:v>
                </c:pt>
                <c:pt idx="6">
                  <c:v>329.0499878</c:v>
                </c:pt>
                <c:pt idx="7">
                  <c:v>338.92001340000002</c:v>
                </c:pt>
                <c:pt idx="8">
                  <c:v>338.69000240000003</c:v>
                </c:pt>
                <c:pt idx="9">
                  <c:v>339.07000729999999</c:v>
                </c:pt>
                <c:pt idx="10">
                  <c:v>338.61999509999998</c:v>
                </c:pt>
                <c:pt idx="11">
                  <c:v>339.67001340000002</c:v>
                </c:pt>
                <c:pt idx="12">
                  <c:v>338.10998540000003</c:v>
                </c:pt>
                <c:pt idx="13">
                  <c:v>326</c:v>
                </c:pt>
                <c:pt idx="14">
                  <c:v>349.60000609999997</c:v>
                </c:pt>
                <c:pt idx="15">
                  <c:v>353.1600037</c:v>
                </c:pt>
                <c:pt idx="16">
                  <c:v>342.88000490000002</c:v>
                </c:pt>
                <c:pt idx="17">
                  <c:v>348.51998900000001</c:v>
                </c:pt>
                <c:pt idx="18">
                  <c:v>343.1600037</c:v>
                </c:pt>
                <c:pt idx="19">
                  <c:v>347.73999020000002</c:v>
                </c:pt>
                <c:pt idx="20">
                  <c:v>345.0899963</c:v>
                </c:pt>
                <c:pt idx="21">
                  <c:v>358</c:v>
                </c:pt>
                <c:pt idx="22">
                  <c:v>369.01000979999998</c:v>
                </c:pt>
                <c:pt idx="23">
                  <c:v>369.67001340000002</c:v>
                </c:pt>
                <c:pt idx="24">
                  <c:v>366.9500122</c:v>
                </c:pt>
                <c:pt idx="25">
                  <c:v>366.76998900000001</c:v>
                </c:pt>
                <c:pt idx="26">
                  <c:v>371.07000729999999</c:v>
                </c:pt>
                <c:pt idx="27">
                  <c:v>373.69000240000003</c:v>
                </c:pt>
                <c:pt idx="28">
                  <c:v>380.01000979999998</c:v>
                </c:pt>
                <c:pt idx="29">
                  <c:v>381.39999390000003</c:v>
                </c:pt>
                <c:pt idx="30">
                  <c:v>380.39999390000003</c:v>
                </c:pt>
                <c:pt idx="31">
                  <c:v>387.77999879999999</c:v>
                </c:pt>
                <c:pt idx="32">
                  <c:v>386.19000240000003</c:v>
                </c:pt>
                <c:pt idx="33">
                  <c:v>386</c:v>
                </c:pt>
                <c:pt idx="34">
                  <c:v>380.07000729999999</c:v>
                </c:pt>
                <c:pt idx="35">
                  <c:v>368.7000122</c:v>
                </c:pt>
                <c:pt idx="36">
                  <c:v>360.0899963</c:v>
                </c:pt>
                <c:pt idx="37">
                  <c:v>379.23999020000002</c:v>
                </c:pt>
                <c:pt idx="38">
                  <c:v>371.7099915</c:v>
                </c:pt>
                <c:pt idx="39">
                  <c:v>369.02999879999999</c:v>
                </c:pt>
                <c:pt idx="40">
                  <c:v>381.0499878</c:v>
                </c:pt>
                <c:pt idx="41">
                  <c:v>368.76998900000001</c:v>
                </c:pt>
                <c:pt idx="42">
                  <c:v>383.7900085</c:v>
                </c:pt>
                <c:pt idx="43">
                  <c:v>372.77999879999999</c:v>
                </c:pt>
                <c:pt idx="44">
                  <c:v>368.97000120000001</c:v>
                </c:pt>
                <c:pt idx="45">
                  <c:v>346.48999020000002</c:v>
                </c:pt>
                <c:pt idx="46">
                  <c:v>364.13000490000002</c:v>
                </c:pt>
                <c:pt idx="47">
                  <c:v>349.92001340000002</c:v>
                </c:pt>
                <c:pt idx="48">
                  <c:v>315.25</c:v>
                </c:pt>
                <c:pt idx="49">
                  <c:v>336.2999878</c:v>
                </c:pt>
                <c:pt idx="50">
                  <c:v>298.8399963</c:v>
                </c:pt>
                <c:pt idx="51">
                  <c:v>319.75</c:v>
                </c:pt>
                <c:pt idx="52">
                  <c:v>315.47000120000001</c:v>
                </c:pt>
                <c:pt idx="53">
                  <c:v>332.02999879999999</c:v>
                </c:pt>
                <c:pt idx="54">
                  <c:v>332.82998659999998</c:v>
                </c:pt>
                <c:pt idx="55">
                  <c:v>360.26998900000001</c:v>
                </c:pt>
                <c:pt idx="56">
                  <c:v>357.32000729999999</c:v>
                </c:pt>
                <c:pt idx="57">
                  <c:v>342.39001459999997</c:v>
                </c:pt>
                <c:pt idx="58">
                  <c:v>362.98999020000002</c:v>
                </c:pt>
                <c:pt idx="59">
                  <c:v>357.11999509999998</c:v>
                </c:pt>
                <c:pt idx="60">
                  <c:v>370.9599915</c:v>
                </c:pt>
                <c:pt idx="61">
                  <c:v>375.5</c:v>
                </c:pt>
                <c:pt idx="62">
                  <c:v>364.07998659999998</c:v>
                </c:pt>
                <c:pt idx="63">
                  <c:v>370.07998659999998</c:v>
                </c:pt>
                <c:pt idx="64">
                  <c:v>361.76000979999998</c:v>
                </c:pt>
                <c:pt idx="65">
                  <c:v>379.9599915</c:v>
                </c:pt>
                <c:pt idx="66">
                  <c:v>372.27999879999999</c:v>
                </c:pt>
                <c:pt idx="67">
                  <c:v>371.11999509999998</c:v>
                </c:pt>
                <c:pt idx="68">
                  <c:v>370.72000120000001</c:v>
                </c:pt>
                <c:pt idx="69">
                  <c:v>396.72000120000001</c:v>
                </c:pt>
                <c:pt idx="70">
                  <c:v>413.5499878</c:v>
                </c:pt>
                <c:pt idx="71">
                  <c:v>426.75</c:v>
                </c:pt>
                <c:pt idx="72">
                  <c:v>439.17001340000002</c:v>
                </c:pt>
                <c:pt idx="73">
                  <c:v>422.9599915</c:v>
                </c:pt>
                <c:pt idx="74">
                  <c:v>437.48999020000002</c:v>
                </c:pt>
                <c:pt idx="75">
                  <c:v>433.82998659999998</c:v>
                </c:pt>
                <c:pt idx="76">
                  <c:v>421.42001340000002</c:v>
                </c:pt>
                <c:pt idx="77">
                  <c:v>426.7000122</c:v>
                </c:pt>
                <c:pt idx="78">
                  <c:v>424.98999020000002</c:v>
                </c:pt>
                <c:pt idx="79">
                  <c:v>421.38000490000002</c:v>
                </c:pt>
                <c:pt idx="80">
                  <c:v>403.82998659999998</c:v>
                </c:pt>
                <c:pt idx="81">
                  <c:v>411.89001459999997</c:v>
                </c:pt>
                <c:pt idx="82">
                  <c:v>419.85000609999997</c:v>
                </c:pt>
                <c:pt idx="83">
                  <c:v>415.26998900000001</c:v>
                </c:pt>
                <c:pt idx="84">
                  <c:v>428.14999390000003</c:v>
                </c:pt>
                <c:pt idx="85">
                  <c:v>424.67999270000001</c:v>
                </c:pt>
                <c:pt idx="86">
                  <c:v>434.26000979999998</c:v>
                </c:pt>
                <c:pt idx="87">
                  <c:v>436.52999879999999</c:v>
                </c:pt>
                <c:pt idx="88">
                  <c:v>435.5499878</c:v>
                </c:pt>
                <c:pt idx="89">
                  <c:v>440.51998900000001</c:v>
                </c:pt>
                <c:pt idx="90">
                  <c:v>431.82000729999999</c:v>
                </c:pt>
                <c:pt idx="91">
                  <c:v>438.26998900000001</c:v>
                </c:pt>
                <c:pt idx="92">
                  <c:v>441.9500122</c:v>
                </c:pt>
                <c:pt idx="93">
                  <c:v>454.19000240000003</c:v>
                </c:pt>
                <c:pt idx="94">
                  <c:v>452.57998659999998</c:v>
                </c:pt>
                <c:pt idx="95">
                  <c:v>451.0400085</c:v>
                </c:pt>
                <c:pt idx="96">
                  <c:v>447.67001340000002</c:v>
                </c:pt>
                <c:pt idx="97">
                  <c:v>436.25</c:v>
                </c:pt>
                <c:pt idx="98">
                  <c:v>429.32000729999999</c:v>
                </c:pt>
                <c:pt idx="99">
                  <c:v>414.76998900000001</c:v>
                </c:pt>
                <c:pt idx="100">
                  <c:v>419.89001459999997</c:v>
                </c:pt>
                <c:pt idx="101">
                  <c:v>413.44000240000003</c:v>
                </c:pt>
                <c:pt idx="102">
                  <c:v>419.73001099999999</c:v>
                </c:pt>
                <c:pt idx="103">
                  <c:v>425.92001340000002</c:v>
                </c:pt>
                <c:pt idx="104">
                  <c:v>427.30999759999997</c:v>
                </c:pt>
                <c:pt idx="105">
                  <c:v>421.97000120000001</c:v>
                </c:pt>
                <c:pt idx="106">
                  <c:v>414.32998659999998</c:v>
                </c:pt>
                <c:pt idx="107">
                  <c:v>419.60000609999997</c:v>
                </c:pt>
                <c:pt idx="108">
                  <c:v>419.48999020000002</c:v>
                </c:pt>
                <c:pt idx="109">
                  <c:v>434.0499878</c:v>
                </c:pt>
                <c:pt idx="110">
                  <c:v>434.48001099999999</c:v>
                </c:pt>
                <c:pt idx="111">
                  <c:v>425.55999759999997</c:v>
                </c:pt>
                <c:pt idx="112">
                  <c:v>418.07000729999999</c:v>
                </c:pt>
                <c:pt idx="113">
                  <c:v>425.5</c:v>
                </c:pt>
                <c:pt idx="114">
                  <c:v>436.13000490000002</c:v>
                </c:pt>
                <c:pt idx="115">
                  <c:v>447.76998900000001</c:v>
                </c:pt>
                <c:pt idx="116">
                  <c:v>449.86999509999998</c:v>
                </c:pt>
                <c:pt idx="117">
                  <c:v>453.72000120000001</c:v>
                </c:pt>
                <c:pt idx="118">
                  <c:v>468.0400085</c:v>
                </c:pt>
                <c:pt idx="119">
                  <c:v>466.26000979999998</c:v>
                </c:pt>
                <c:pt idx="120">
                  <c:v>457.85000609999997</c:v>
                </c:pt>
                <c:pt idx="121">
                  <c:v>465.9100037</c:v>
                </c:pt>
                <c:pt idx="122">
                  <c:v>443.39999390000003</c:v>
                </c:pt>
                <c:pt idx="123">
                  <c:v>447.23999020000002</c:v>
                </c:pt>
                <c:pt idx="124">
                  <c:v>455.0400085</c:v>
                </c:pt>
                <c:pt idx="125">
                  <c:v>485.64001459999997</c:v>
                </c:pt>
                <c:pt idx="126">
                  <c:v>476.89001459999997</c:v>
                </c:pt>
                <c:pt idx="127">
                  <c:v>493.80999759999997</c:v>
                </c:pt>
                <c:pt idx="128">
                  <c:v>493.1600037</c:v>
                </c:pt>
                <c:pt idx="129">
                  <c:v>502.77999879999999</c:v>
                </c:pt>
                <c:pt idx="130">
                  <c:v>507.76000979999998</c:v>
                </c:pt>
                <c:pt idx="131">
                  <c:v>548.72998050000001</c:v>
                </c:pt>
                <c:pt idx="132">
                  <c:v>525.5</c:v>
                </c:pt>
                <c:pt idx="133">
                  <c:v>524.88000490000002</c:v>
                </c:pt>
                <c:pt idx="134">
                  <c:v>523.26000980000003</c:v>
                </c:pt>
                <c:pt idx="135">
                  <c:v>527.39001459999997</c:v>
                </c:pt>
                <c:pt idx="136">
                  <c:v>492.98999020000002</c:v>
                </c:pt>
                <c:pt idx="137">
                  <c:v>502.4100037</c:v>
                </c:pt>
                <c:pt idx="138">
                  <c:v>490.10000609999997</c:v>
                </c:pt>
                <c:pt idx="139">
                  <c:v>489.82000729999999</c:v>
                </c:pt>
                <c:pt idx="140">
                  <c:v>477.57998659999998</c:v>
                </c:pt>
                <c:pt idx="141">
                  <c:v>480.4500122</c:v>
                </c:pt>
                <c:pt idx="142">
                  <c:v>495.64999390000003</c:v>
                </c:pt>
                <c:pt idx="143">
                  <c:v>488.51000979999998</c:v>
                </c:pt>
                <c:pt idx="144">
                  <c:v>484.48001099999999</c:v>
                </c:pt>
                <c:pt idx="145">
                  <c:v>485.7999878</c:v>
                </c:pt>
                <c:pt idx="146">
                  <c:v>488.88000490000002</c:v>
                </c:pt>
                <c:pt idx="147">
                  <c:v>498.61999509999998</c:v>
                </c:pt>
                <c:pt idx="148">
                  <c:v>509.64001459999997</c:v>
                </c:pt>
                <c:pt idx="149">
                  <c:v>502.10998540000003</c:v>
                </c:pt>
                <c:pt idx="150">
                  <c:v>509.07998659999998</c:v>
                </c:pt>
                <c:pt idx="151">
                  <c:v>494.73001099999999</c:v>
                </c:pt>
                <c:pt idx="152">
                  <c:v>483.38000490000002</c:v>
                </c:pt>
                <c:pt idx="153">
                  <c:v>466.92999270000001</c:v>
                </c:pt>
                <c:pt idx="154">
                  <c:v>475.47000120000001</c:v>
                </c:pt>
                <c:pt idx="155">
                  <c:v>481.32998659999998</c:v>
                </c:pt>
                <c:pt idx="156">
                  <c:v>482.67999270000001</c:v>
                </c:pt>
                <c:pt idx="157">
                  <c:v>482.35000609999997</c:v>
                </c:pt>
                <c:pt idx="158">
                  <c:v>491.86999509999998</c:v>
                </c:pt>
                <c:pt idx="159">
                  <c:v>484.52999879999999</c:v>
                </c:pt>
                <c:pt idx="160">
                  <c:v>497.89999390000003</c:v>
                </c:pt>
                <c:pt idx="161">
                  <c:v>492.30999759999997</c:v>
                </c:pt>
                <c:pt idx="162">
                  <c:v>488.80999759999997</c:v>
                </c:pt>
                <c:pt idx="163">
                  <c:v>490.57998659999998</c:v>
                </c:pt>
                <c:pt idx="164">
                  <c:v>547.53002930000002</c:v>
                </c:pt>
                <c:pt idx="165">
                  <c:v>526.27001949999999</c:v>
                </c:pt>
                <c:pt idx="166">
                  <c:v>523.89001459999997</c:v>
                </c:pt>
                <c:pt idx="167">
                  <c:v>529.55999759999997</c:v>
                </c:pt>
                <c:pt idx="168">
                  <c:v>556.54998780000005</c:v>
                </c:pt>
                <c:pt idx="169">
                  <c:v>552.8400269</c:v>
                </c:pt>
                <c:pt idx="170">
                  <c:v>525.75</c:v>
                </c:pt>
                <c:pt idx="171">
                  <c:v>516.04998780000005</c:v>
                </c:pt>
                <c:pt idx="172">
                  <c:v>507.01998900000001</c:v>
                </c:pt>
                <c:pt idx="173">
                  <c:v>500.19000240000003</c:v>
                </c:pt>
                <c:pt idx="174">
                  <c:v>480.67001340000002</c:v>
                </c:pt>
                <c:pt idx="175">
                  <c:v>482.02999879999999</c:v>
                </c:pt>
                <c:pt idx="176">
                  <c:v>476.26000979999998</c:v>
                </c:pt>
                <c:pt idx="177">
                  <c:v>495.98999020000002</c:v>
                </c:pt>
                <c:pt idx="178">
                  <c:v>483.85998540000003</c:v>
                </c:pt>
                <c:pt idx="179">
                  <c:v>470.2000122</c:v>
                </c:pt>
                <c:pt idx="180">
                  <c:v>469.9599915</c:v>
                </c:pt>
                <c:pt idx="181">
                  <c:v>487.35000609999997</c:v>
                </c:pt>
                <c:pt idx="182">
                  <c:v>491.17001340000002</c:v>
                </c:pt>
                <c:pt idx="183">
                  <c:v>470.60998540000003</c:v>
                </c:pt>
                <c:pt idx="184">
                  <c:v>473.07998659999998</c:v>
                </c:pt>
                <c:pt idx="185">
                  <c:v>482.88000490000002</c:v>
                </c:pt>
                <c:pt idx="186">
                  <c:v>490.64999390000003</c:v>
                </c:pt>
                <c:pt idx="187">
                  <c:v>493.48001099999999</c:v>
                </c:pt>
                <c:pt idx="188">
                  <c:v>500.02999879999999</c:v>
                </c:pt>
                <c:pt idx="189">
                  <c:v>527.51000980000003</c:v>
                </c:pt>
                <c:pt idx="190">
                  <c:v>503.05999759999997</c:v>
                </c:pt>
                <c:pt idx="191">
                  <c:v>520.65002440000001</c:v>
                </c:pt>
                <c:pt idx="192">
                  <c:v>505.86999509999998</c:v>
                </c:pt>
                <c:pt idx="193">
                  <c:v>534.6599731</c:v>
                </c:pt>
                <c:pt idx="194">
                  <c:v>531.78997800000002</c:v>
                </c:pt>
                <c:pt idx="195">
                  <c:v>539.44000240000003</c:v>
                </c:pt>
                <c:pt idx="196">
                  <c:v>539.80999759999997</c:v>
                </c:pt>
                <c:pt idx="197">
                  <c:v>554.0900269</c:v>
                </c:pt>
                <c:pt idx="198">
                  <c:v>541.45001219999995</c:v>
                </c:pt>
                <c:pt idx="199">
                  <c:v>541.94000240000003</c:v>
                </c:pt>
                <c:pt idx="200">
                  <c:v>530.78997800000002</c:v>
                </c:pt>
                <c:pt idx="201">
                  <c:v>530.71997069999998</c:v>
                </c:pt>
                <c:pt idx="202">
                  <c:v>525.41998290000004</c:v>
                </c:pt>
                <c:pt idx="203">
                  <c:v>489.0499878</c:v>
                </c:pt>
                <c:pt idx="204">
                  <c:v>485.23001099999999</c:v>
                </c:pt>
                <c:pt idx="205">
                  <c:v>488.27999879999999</c:v>
                </c:pt>
                <c:pt idx="206">
                  <c:v>488.23999020000002</c:v>
                </c:pt>
                <c:pt idx="207">
                  <c:v>488.92999270000001</c:v>
                </c:pt>
                <c:pt idx="208">
                  <c:v>486.23999020000002</c:v>
                </c:pt>
                <c:pt idx="209">
                  <c:v>504.2099915</c:v>
                </c:pt>
                <c:pt idx="210">
                  <c:v>475.73999020000002</c:v>
                </c:pt>
                <c:pt idx="211">
                  <c:v>484.11999509999998</c:v>
                </c:pt>
                <c:pt idx="212">
                  <c:v>487.22000120000001</c:v>
                </c:pt>
                <c:pt idx="213">
                  <c:v>496.9500122</c:v>
                </c:pt>
                <c:pt idx="214">
                  <c:v>513.76000980000003</c:v>
                </c:pt>
                <c:pt idx="215">
                  <c:v>514.72998050000001</c:v>
                </c:pt>
                <c:pt idx="216">
                  <c:v>470.5</c:v>
                </c:pt>
                <c:pt idx="217">
                  <c:v>480.23999020000002</c:v>
                </c:pt>
                <c:pt idx="218">
                  <c:v>490.76000979999998</c:v>
                </c:pt>
                <c:pt idx="219">
                  <c:v>486.76998900000001</c:v>
                </c:pt>
                <c:pt idx="220">
                  <c:v>482.8399963</c:v>
                </c:pt>
                <c:pt idx="221">
                  <c:v>479.10000609999997</c:v>
                </c:pt>
                <c:pt idx="222">
                  <c:v>480.63000490000002</c:v>
                </c:pt>
                <c:pt idx="223">
                  <c:v>481.7900085</c:v>
                </c:pt>
                <c:pt idx="224">
                  <c:v>484.67001340000002</c:v>
                </c:pt>
                <c:pt idx="225">
                  <c:v>488.23999020000002</c:v>
                </c:pt>
                <c:pt idx="226">
                  <c:v>476.61999509999998</c:v>
                </c:pt>
                <c:pt idx="227">
                  <c:v>482.88000490000002</c:v>
                </c:pt>
                <c:pt idx="228">
                  <c:v>485</c:v>
                </c:pt>
                <c:pt idx="229">
                  <c:v>491.35998540000003</c:v>
                </c:pt>
                <c:pt idx="230">
                  <c:v>490.7000122</c:v>
                </c:pt>
                <c:pt idx="231">
                  <c:v>504.57998659999998</c:v>
                </c:pt>
                <c:pt idx="232">
                  <c:v>503.38000490000002</c:v>
                </c:pt>
                <c:pt idx="233">
                  <c:v>497.51998900000001</c:v>
                </c:pt>
                <c:pt idx="234">
                  <c:v>498.30999759999997</c:v>
                </c:pt>
                <c:pt idx="235">
                  <c:v>515.78002930000002</c:v>
                </c:pt>
                <c:pt idx="236">
                  <c:v>512.6599731</c:v>
                </c:pt>
                <c:pt idx="237">
                  <c:v>493.60000609999997</c:v>
                </c:pt>
                <c:pt idx="238">
                  <c:v>501.0899963</c:v>
                </c:pt>
                <c:pt idx="239">
                  <c:v>503.22000120000001</c:v>
                </c:pt>
                <c:pt idx="240">
                  <c:v>522.41998290000004</c:v>
                </c:pt>
                <c:pt idx="241">
                  <c:v>519.78002930000002</c:v>
                </c:pt>
                <c:pt idx="242">
                  <c:v>524.83001709999996</c:v>
                </c:pt>
                <c:pt idx="243">
                  <c:v>532.90002440000001</c:v>
                </c:pt>
                <c:pt idx="244">
                  <c:v>534.45001219999995</c:v>
                </c:pt>
                <c:pt idx="245">
                  <c:v>528.9099731</c:v>
                </c:pt>
                <c:pt idx="246">
                  <c:v>527.33001709999996</c:v>
                </c:pt>
                <c:pt idx="247">
                  <c:v>514.47998050000001</c:v>
                </c:pt>
                <c:pt idx="248">
                  <c:v>513.96997069999998</c:v>
                </c:pt>
                <c:pt idx="249">
                  <c:v>519.11999509999998</c:v>
                </c:pt>
                <c:pt idx="250">
                  <c:v>530.86999509999998</c:v>
                </c:pt>
                <c:pt idx="251">
                  <c:v>524.5900269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A7-45F3-9028-BAFCF1E5D9B9}"/>
            </c:ext>
          </c:extLst>
        </c:ser>
        <c:ser>
          <c:idx val="1"/>
          <c:order val="1"/>
          <c:tx>
            <c:strRef>
              <c:f>'Part 2'!$R$1</c:f>
              <c:strCache>
                <c:ptCount val="1"/>
                <c:pt idx="0">
                  <c:v>Adj Exp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 2'!$B$2:$B$264</c:f>
              <c:numCache>
                <c:formatCode>General</c:formatCode>
                <c:ptCount val="2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'Part 2'!$R$2:$R$264</c:f>
              <c:numCache>
                <c:formatCode>General</c:formatCode>
                <c:ptCount val="263"/>
                <c:pt idx="0">
                  <c:v>329.80999759999997</c:v>
                </c:pt>
                <c:pt idx="1">
                  <c:v>329.80999759999997</c:v>
                </c:pt>
                <c:pt idx="2">
                  <c:v>326.76019471400002</c:v>
                </c:pt>
                <c:pt idx="3">
                  <c:v>333.49680806539999</c:v>
                </c:pt>
                <c:pt idx="4">
                  <c:v>331.84064239202002</c:v>
                </c:pt>
                <c:pt idx="5">
                  <c:v>337.81840801690998</c:v>
                </c:pt>
                <c:pt idx="6">
                  <c:v>336.94366595483535</c:v>
                </c:pt>
                <c:pt idx="7">
                  <c:v>331.31186656958414</c:v>
                </c:pt>
                <c:pt idx="8">
                  <c:v>337.0264445311887</c:v>
                </c:pt>
                <c:pt idx="9">
                  <c:v>338.78796017682396</c:v>
                </c:pt>
                <c:pt idx="10">
                  <c:v>339.55995597977352</c:v>
                </c:pt>
                <c:pt idx="11">
                  <c:v>339.33691452624015</c:v>
                </c:pt>
                <c:pt idx="12">
                  <c:v>339.96443169652758</c:v>
                </c:pt>
                <c:pt idx="13">
                  <c:v>338.8703193708331</c:v>
                </c:pt>
                <c:pt idx="14">
                  <c:v>328.98131919288869</c:v>
                </c:pt>
                <c:pt idx="15">
                  <c:v>344.08376644634433</c:v>
                </c:pt>
                <c:pt idx="16">
                  <c:v>352.08217294296992</c:v>
                </c:pt>
                <c:pt idx="17">
                  <c:v>346.49733723429051</c:v>
                </c:pt>
                <c:pt idx="18">
                  <c:v>348.681651013688</c:v>
                </c:pt>
                <c:pt idx="19">
                  <c:v>345.0833711754554</c:v>
                </c:pt>
                <c:pt idx="20">
                  <c:v>347.30203614516836</c:v>
                </c:pt>
                <c:pt idx="21">
                  <c:v>345.93509882455766</c:v>
                </c:pt>
                <c:pt idx="22">
                  <c:v>355.47004080636628</c:v>
                </c:pt>
                <c:pt idx="23">
                  <c:v>367.18302486012669</c:v>
                </c:pt>
                <c:pt idx="24">
                  <c:v>371.30632049235686</c:v>
                </c:pt>
                <c:pt idx="25">
                  <c:v>370.04470705675709</c:v>
                </c:pt>
                <c:pt idx="26">
                  <c:v>368.99399212457286</c:v>
                </c:pt>
                <c:pt idx="27">
                  <c:v>371.65348565513813</c:v>
                </c:pt>
                <c:pt idx="28">
                  <c:v>374.33671391777159</c:v>
                </c:pt>
                <c:pt idx="29">
                  <c:v>379.90121553011005</c:v>
                </c:pt>
                <c:pt idx="30">
                  <c:v>382.563046548145</c:v>
                </c:pt>
                <c:pt idx="31">
                  <c:v>382.31900975652871</c:v>
                </c:pt>
                <c:pt idx="32">
                  <c:v>387.66166042270095</c:v>
                </c:pt>
                <c:pt idx="33">
                  <c:v>387.93870632514307</c:v>
                </c:pt>
                <c:pt idx="34">
                  <c:v>387.55331059930114</c:v>
                </c:pt>
                <c:pt idx="35">
                  <c:v>382.5404095821911</c:v>
                </c:pt>
                <c:pt idx="36">
                  <c:v>371.82352870860592</c:v>
                </c:pt>
                <c:pt idx="37">
                  <c:v>361.54475669045297</c:v>
                </c:pt>
                <c:pt idx="38">
                  <c:v>373.34183889708862</c:v>
                </c:pt>
                <c:pt idx="39">
                  <c:v>371.83329016347068</c:v>
                </c:pt>
                <c:pt idx="40">
                  <c:v>369.29830845263291</c:v>
                </c:pt>
                <c:pt idx="41">
                  <c:v>377.91580925612448</c:v>
                </c:pt>
                <c:pt idx="42">
                  <c:v>371.31446255499969</c:v>
                </c:pt>
                <c:pt idx="43">
                  <c:v>380.72369544878478</c:v>
                </c:pt>
                <c:pt idx="44">
                  <c:v>375.32240944226334</c:v>
                </c:pt>
                <c:pt idx="45">
                  <c:v>370.38061731683001</c:v>
                </c:pt>
                <c:pt idx="46">
                  <c:v>351.2085960406792</c:v>
                </c:pt>
                <c:pt idx="47">
                  <c:v>358.75029249803475</c:v>
                </c:pt>
                <c:pt idx="48">
                  <c:v>350.7465223684481</c:v>
                </c:pt>
                <c:pt idx="49">
                  <c:v>321.31408466584321</c:v>
                </c:pt>
                <c:pt idx="50">
                  <c:v>328.40045735326203</c:v>
                </c:pt>
                <c:pt idx="51">
                  <c:v>302.58776381615212</c:v>
                </c:pt>
                <c:pt idx="52">
                  <c:v>310.99541435885396</c:v>
                </c:pt>
                <c:pt idx="53">
                  <c:v>311.58698286221681</c:v>
                </c:pt>
                <c:pt idx="54">
                  <c:v>325.36836347195936</c:v>
                </c:pt>
                <c:pt idx="55">
                  <c:v>331.0502348857346</c:v>
                </c:pt>
                <c:pt idx="56">
                  <c:v>354.36471606215946</c:v>
                </c:pt>
                <c:pt idx="57">
                  <c:v>359.65473419436967</c:v>
                </c:pt>
                <c:pt idx="58">
                  <c:v>349.07029412440198</c:v>
                </c:pt>
                <c:pt idx="59">
                  <c:v>360.9721815584187</c:v>
                </c:pt>
                <c:pt idx="60">
                  <c:v>360.08931941742799</c:v>
                </c:pt>
                <c:pt idx="61">
                  <c:v>370.10283683281358</c:v>
                </c:pt>
                <c:pt idx="62">
                  <c:v>376.60211617921505</c:v>
                </c:pt>
                <c:pt idx="63">
                  <c:v>369.31592303194878</c:v>
                </c:pt>
                <c:pt idx="64">
                  <c:v>371.01332039296352</c:v>
                </c:pt>
                <c:pt idx="65">
                  <c:v>364.83100966731411</c:v>
                </c:pt>
                <c:pt idx="66">
                  <c:v>376.74316841401577</c:v>
                </c:pt>
                <c:pt idx="67">
                  <c:v>374.66720671256945</c:v>
                </c:pt>
                <c:pt idx="68">
                  <c:v>372.75143712590193</c:v>
                </c:pt>
                <c:pt idx="69">
                  <c:v>371.60936683497266</c:v>
                </c:pt>
                <c:pt idx="70">
                  <c:v>391.4095013392174</c:v>
                </c:pt>
                <c:pt idx="71">
                  <c:v>411.03681852334677</c:v>
                </c:pt>
                <c:pt idx="72">
                  <c:v>427.28084732070062</c:v>
                </c:pt>
                <c:pt idx="73">
                  <c:v>441.42123331823365</c:v>
                </c:pt>
                <c:pt idx="74">
                  <c:v>432.3315047302608</c:v>
                </c:pt>
                <c:pt idx="75">
                  <c:v>439.43290733018148</c:v>
                </c:pt>
                <c:pt idx="76">
                  <c:v>438.21677216672657</c:v>
                </c:pt>
                <c:pt idx="77">
                  <c:v>427.40685382294839</c:v>
                </c:pt>
                <c:pt idx="78">
                  <c:v>427.42084447455983</c:v>
                </c:pt>
                <c:pt idx="79">
                  <c:v>425.9611948875903</c:v>
                </c:pt>
                <c:pt idx="80">
                  <c:v>422.56188762547259</c:v>
                </c:pt>
                <c:pt idx="81">
                  <c:v>407.70832842749451</c:v>
                </c:pt>
                <c:pt idx="82">
                  <c:v>409.13805216311164</c:v>
                </c:pt>
                <c:pt idx="83">
                  <c:v>416.24252141772433</c:v>
                </c:pt>
                <c:pt idx="84">
                  <c:v>415.30870671382559</c:v>
                </c:pt>
                <c:pt idx="85">
                  <c:v>425.08667323024525</c:v>
                </c:pt>
                <c:pt idx="86">
                  <c:v>425.66930063939867</c:v>
                </c:pt>
                <c:pt idx="87">
                  <c:v>433.12677422286981</c:v>
                </c:pt>
                <c:pt idx="88">
                  <c:v>437.18944065012522</c:v>
                </c:pt>
                <c:pt idx="89">
                  <c:v>437.44387913673415</c:v>
                </c:pt>
                <c:pt idx="90">
                  <c:v>441.05082240837248</c:v>
                </c:pt>
                <c:pt idx="91">
                  <c:v>435.17923078492419</c:v>
                </c:pt>
                <c:pt idx="92">
                  <c:v>437.96151062907228</c:v>
                </c:pt>
                <c:pt idx="93">
                  <c:v>441.66649318820072</c:v>
                </c:pt>
                <c:pt idx="94">
                  <c:v>452.30211408288068</c:v>
                </c:pt>
                <c:pt idx="95">
                  <c:v>454.36409550647249</c:v>
                </c:pt>
                <c:pt idx="96">
                  <c:v>453.41912778391315</c:v>
                </c:pt>
                <c:pt idx="97">
                  <c:v>450.09769917249213</c:v>
                </c:pt>
                <c:pt idx="98">
                  <c:v>439.82310527024566</c:v>
                </c:pt>
                <c:pt idx="99">
                  <c:v>430.89766572297242</c:v>
                </c:pt>
                <c:pt idx="100">
                  <c:v>416.76554985960092</c:v>
                </c:pt>
                <c:pt idx="101">
                  <c:v>416.44297643112873</c:v>
                </c:pt>
                <c:pt idx="102">
                  <c:v>411.94211322555333</c:v>
                </c:pt>
                <c:pt idx="103">
                  <c:v>415.85769828739257</c:v>
                </c:pt>
                <c:pt idx="104">
                  <c:v>422.47928026497698</c:v>
                </c:pt>
                <c:pt idx="105">
                  <c:v>426.03684285900471</c:v>
                </c:pt>
                <c:pt idx="106">
                  <c:v>423.09693104671163</c:v>
                </c:pt>
                <c:pt idx="107">
                  <c:v>416.11169697886146</c:v>
                </c:pt>
                <c:pt idx="108">
                  <c:v>417.94573878166835</c:v>
                </c:pt>
                <c:pt idx="109">
                  <c:v>418.67122620175405</c:v>
                </c:pt>
                <c:pt idx="110">
                  <c:v>430.37853832706224</c:v>
                </c:pt>
                <c:pt idx="111">
                  <c:v>434.65286472327733</c:v>
                </c:pt>
                <c:pt idx="112">
                  <c:v>428.86095199202765</c:v>
                </c:pt>
                <c:pt idx="113">
                  <c:v>420.80285220271281</c:v>
                </c:pt>
                <c:pt idx="114">
                  <c:v>423.8500664852163</c:v>
                </c:pt>
                <c:pt idx="115">
                  <c:v>433.29167833897839</c:v>
                </c:pt>
                <c:pt idx="116">
                  <c:v>445.52541603701565</c:v>
                </c:pt>
                <c:pt idx="117">
                  <c:v>450.99289048380319</c:v>
                </c:pt>
                <c:pt idx="118">
                  <c:v>455.32466691781917</c:v>
                </c:pt>
                <c:pt idx="119">
                  <c:v>467.41833018413615</c:v>
                </c:pt>
                <c:pt idx="120">
                  <c:v>469.52805900956037</c:v>
                </c:pt>
                <c:pt idx="121">
                  <c:v>462.97073133695829</c:v>
                </c:pt>
                <c:pt idx="122">
                  <c:v>466.49974717397725</c:v>
                </c:pt>
                <c:pt idx="123">
                  <c:v>449.82391013902674</c:v>
                </c:pt>
                <c:pt idx="124">
                  <c:v>446.99356796021573</c:v>
                </c:pt>
                <c:pt idx="125">
                  <c:v>452.3294424273098</c:v>
                </c:pt>
                <c:pt idx="126">
                  <c:v>478.17939392918038</c:v>
                </c:pt>
                <c:pt idx="127">
                  <c:v>479.93529207045162</c:v>
                </c:pt>
                <c:pt idx="128">
                  <c:v>493.0763803453263</c:v>
                </c:pt>
                <c:pt idx="129">
                  <c:v>496.38094092613255</c:v>
                </c:pt>
                <c:pt idx="130">
                  <c:v>504.23004536605441</c:v>
                </c:pt>
                <c:pt idx="131">
                  <c:v>510.05119480734265</c:v>
                </c:pt>
                <c:pt idx="132">
                  <c:v>543.22528049558173</c:v>
                </c:pt>
                <c:pt idx="133">
                  <c:v>535.38548569908403</c:v>
                </c:pt>
                <c:pt idx="134">
                  <c:v>530.92735955222963</c:v>
                </c:pt>
                <c:pt idx="135">
                  <c:v>527.32696421570893</c:v>
                </c:pt>
                <c:pt idx="136">
                  <c:v>528.80820547065559</c:v>
                </c:pt>
                <c:pt idx="137">
                  <c:v>502.13565963332263</c:v>
                </c:pt>
                <c:pt idx="138">
                  <c:v>500.36873683087134</c:v>
                </c:pt>
                <c:pt idx="139">
                  <c:v>490.63962835462809</c:v>
                </c:pt>
                <c:pt idx="140">
                  <c:v>487.59994691144698</c:v>
                </c:pt>
                <c:pt idx="141">
                  <c:v>477.60123083129577</c:v>
                </c:pt>
                <c:pt idx="142">
                  <c:v>477.03638633522019</c:v>
                </c:pt>
                <c:pt idx="143">
                  <c:v>489.34866825797945</c:v>
                </c:pt>
                <c:pt idx="144">
                  <c:v>488.36115821391576</c:v>
                </c:pt>
                <c:pt idx="145">
                  <c:v>484.96804962307306</c:v>
                </c:pt>
                <c:pt idx="146">
                  <c:v>484.95971416948402</c:v>
                </c:pt>
                <c:pt idx="147">
                  <c:v>487.51104283397189</c:v>
                </c:pt>
                <c:pt idx="148">
                  <c:v>496.0690203879135</c:v>
                </c:pt>
                <c:pt idx="149">
                  <c:v>507.52004476119271</c:v>
                </c:pt>
                <c:pt idx="150">
                  <c:v>505.23450338069625</c:v>
                </c:pt>
                <c:pt idx="151">
                  <c:v>509.46873949363186</c:v>
                </c:pt>
                <c:pt idx="152">
                  <c:v>499.39136911640014</c:v>
                </c:pt>
                <c:pt idx="153">
                  <c:v>486.87765619182323</c:v>
                </c:pt>
                <c:pt idx="154">
                  <c:v>469.91322982441358</c:v>
                </c:pt>
                <c:pt idx="155">
                  <c:v>471.28741438914437</c:v>
                </c:pt>
                <c:pt idx="156">
                  <c:v>476.995840305223</c:v>
                </c:pt>
                <c:pt idx="157">
                  <c:v>480.42735065278487</c:v>
                </c:pt>
                <c:pt idx="158">
                  <c:v>481.53625957060092</c:v>
                </c:pt>
                <c:pt idx="159">
                  <c:v>489.41881986288121</c:v>
                </c:pt>
                <c:pt idx="160">
                  <c:v>486.34195117340101</c:v>
                </c:pt>
                <c:pt idx="161">
                  <c:v>495.58287269113447</c:v>
                </c:pt>
                <c:pt idx="162">
                  <c:v>494.2272154196956</c:v>
                </c:pt>
                <c:pt idx="163">
                  <c:v>490.77253217614754</c:v>
                </c:pt>
                <c:pt idx="164">
                  <c:v>490.83255606424751</c:v>
                </c:pt>
                <c:pt idx="165">
                  <c:v>535.22493355535096</c:v>
                </c:pt>
                <c:pt idx="166">
                  <c:v>533.28690884289665</c:v>
                </c:pt>
                <c:pt idx="167">
                  <c:v>529.62481801968806</c:v>
                </c:pt>
                <c:pt idx="168">
                  <c:v>531.98975471364588</c:v>
                </c:pt>
                <c:pt idx="169">
                  <c:v>553.26677306349768</c:v>
                </c:pt>
                <c:pt idx="170">
                  <c:v>556.92154735202666</c:v>
                </c:pt>
                <c:pt idx="171">
                  <c:v>536.07998948944999</c:v>
                </c:pt>
                <c:pt idx="172">
                  <c:v>520.81894566382766</c:v>
                </c:pt>
                <c:pt idx="173">
                  <c:v>508.64404191316424</c:v>
                </c:pt>
                <c:pt idx="174">
                  <c:v>499.61534979060895</c:v>
                </c:pt>
                <c:pt idx="175">
                  <c:v>481.9651620459839</c:v>
                </c:pt>
                <c:pt idx="176">
                  <c:v>477.85077133321175</c:v>
                </c:pt>
                <c:pt idx="177">
                  <c:v>472.95041145765742</c:v>
                </c:pt>
                <c:pt idx="178">
                  <c:v>487.56342310612388</c:v>
                </c:pt>
                <c:pt idx="179">
                  <c:v>483.71044470059223</c:v>
                </c:pt>
                <c:pt idx="180">
                  <c:v>472.00374897693678</c:v>
                </c:pt>
                <c:pt idx="181">
                  <c:v>468.21398540846457</c:v>
                </c:pt>
                <c:pt idx="182">
                  <c:v>481.03134409376878</c:v>
                </c:pt>
                <c:pt idx="183">
                  <c:v>488.73716938077558</c:v>
                </c:pt>
                <c:pt idx="184">
                  <c:v>475.29589054459791</c:v>
                </c:pt>
                <c:pt idx="185">
                  <c:v>472.61547048044054</c:v>
                </c:pt>
                <c:pt idx="186">
                  <c:v>479.59258003799715</c:v>
                </c:pt>
                <c:pt idx="187">
                  <c:v>488.19849860927349</c:v>
                </c:pt>
                <c:pt idx="188">
                  <c:v>493.25683829956159</c:v>
                </c:pt>
                <c:pt idx="189">
                  <c:v>499.82233498292118</c:v>
                </c:pt>
                <c:pt idx="190">
                  <c:v>523.13246212133606</c:v>
                </c:pt>
                <c:pt idx="191">
                  <c:v>511.37624678625167</c:v>
                </c:pt>
                <c:pt idx="192">
                  <c:v>520.30780254290289</c:v>
                </c:pt>
                <c:pt idx="193">
                  <c:v>511.34181523504259</c:v>
                </c:pt>
                <c:pt idx="194">
                  <c:v>530.30259400453406</c:v>
                </c:pt>
                <c:pt idx="195">
                  <c:v>534.1573441191756</c:v>
                </c:pt>
                <c:pt idx="196">
                  <c:v>540.77756728182362</c:v>
                </c:pt>
                <c:pt idx="197">
                  <c:v>542.67906434463669</c:v>
                </c:pt>
                <c:pt idx="198">
                  <c:v>553.8334743621898</c:v>
                </c:pt>
                <c:pt idx="199">
                  <c:v>547.14367715791047</c:v>
                </c:pt>
                <c:pt idx="200">
                  <c:v>544.62786660428844</c:v>
                </c:pt>
                <c:pt idx="201">
                  <c:v>534.74260506050223</c:v>
                </c:pt>
                <c:pt idx="202">
                  <c:v>531.20865326335172</c:v>
                </c:pt>
                <c:pt idx="203">
                  <c:v>525.99719341474622</c:v>
                </c:pt>
                <c:pt idx="204">
                  <c:v>496.06549058648244</c:v>
                </c:pt>
                <c:pt idx="205">
                  <c:v>483.44224138900177</c:v>
                </c:pt>
                <c:pt idx="206">
                  <c:v>482.60852062768674</c:v>
                </c:pt>
                <c:pt idx="207">
                  <c:v>483.364738177535</c:v>
                </c:pt>
                <c:pt idx="208">
                  <c:v>484.9922264055362</c:v>
                </c:pt>
                <c:pt idx="209">
                  <c:v>484.0585190923801</c:v>
                </c:pt>
                <c:pt idx="210">
                  <c:v>498.20634685806795</c:v>
                </c:pt>
                <c:pt idx="211">
                  <c:v>481.04179365400836</c:v>
                </c:pt>
                <c:pt idx="212">
                  <c:v>481.81779795715011</c:v>
                </c:pt>
                <c:pt idx="213">
                  <c:v>484.86747940574281</c:v>
                </c:pt>
                <c:pt idx="214">
                  <c:v>493.73425271431501</c:v>
                </c:pt>
                <c:pt idx="215">
                  <c:v>509.90758407613862</c:v>
                </c:pt>
                <c:pt idx="216">
                  <c:v>515.8861306337443</c:v>
                </c:pt>
                <c:pt idx="217">
                  <c:v>482.85263185579987</c:v>
                </c:pt>
                <c:pt idx="218">
                  <c:v>478.97697081993147</c:v>
                </c:pt>
                <c:pt idx="219">
                  <c:v>486.32474450630059</c:v>
                </c:pt>
                <c:pt idx="220">
                  <c:v>486.06825266734995</c:v>
                </c:pt>
                <c:pt idx="221">
                  <c:v>483.05735318632071</c:v>
                </c:pt>
                <c:pt idx="222">
                  <c:v>479.25798473609478</c:v>
                </c:pt>
                <c:pt idx="223">
                  <c:v>479.3591244795345</c:v>
                </c:pt>
                <c:pt idx="224">
                  <c:v>480.52100489138138</c:v>
                </c:pt>
                <c:pt idx="225">
                  <c:v>483.32115587824984</c:v>
                </c:pt>
                <c:pt idx="226">
                  <c:v>487.13257441248805</c:v>
                </c:pt>
                <c:pt idx="227">
                  <c:v>479.33551026582688</c:v>
                </c:pt>
                <c:pt idx="228">
                  <c:v>481.54634721891296</c:v>
                </c:pt>
                <c:pt idx="229">
                  <c:v>484.05903612637275</c:v>
                </c:pt>
                <c:pt idx="230">
                  <c:v>489.89275112971433</c:v>
                </c:pt>
                <c:pt idx="231">
                  <c:v>491.27551440330143</c:v>
                </c:pt>
                <c:pt idx="232">
                  <c:v>502.38547775531157</c:v>
                </c:pt>
                <c:pt idx="233">
                  <c:v>504.9552933599183</c:v>
                </c:pt>
                <c:pt idx="234">
                  <c:v>500.82047740442295</c:v>
                </c:pt>
                <c:pt idx="235">
                  <c:v>499.68484773208803</c:v>
                </c:pt>
                <c:pt idx="236">
                  <c:v>512.74602312605839</c:v>
                </c:pt>
                <c:pt idx="237">
                  <c:v>514.51562951167966</c:v>
                </c:pt>
                <c:pt idx="238">
                  <c:v>499.81032688555121</c:v>
                </c:pt>
                <c:pt idx="239">
                  <c:v>500.41717676483609</c:v>
                </c:pt>
                <c:pt idx="240">
                  <c:v>502.36960606936537</c:v>
                </c:pt>
                <c:pt idx="241">
                  <c:v>518.04534312414785</c:v>
                </c:pt>
                <c:pt idx="242">
                  <c:v>521.16282085114028</c:v>
                </c:pt>
                <c:pt idx="243">
                  <c:v>525.72580261949292</c:v>
                </c:pt>
                <c:pt idx="244">
                  <c:v>533.13680181512291</c:v>
                </c:pt>
                <c:pt idx="245">
                  <c:v>536.37825213917722</c:v>
                </c:pt>
                <c:pt idx="246">
                  <c:v>532.61754454286051</c:v>
                </c:pt>
                <c:pt idx="247">
                  <c:v>529.66481787617693</c:v>
                </c:pt>
                <c:pt idx="248">
                  <c:v>518.39476172179366</c:v>
                </c:pt>
                <c:pt idx="249">
                  <c:v>514.13667773464351</c:v>
                </c:pt>
                <c:pt idx="250">
                  <c:v>516.93142598400561</c:v>
                </c:pt>
                <c:pt idx="251">
                  <c:v>527.27289793470607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A7-45F3-9028-BAFCF1E5D9B9}"/>
            </c:ext>
          </c:extLst>
        </c:ser>
        <c:ser>
          <c:idx val="2"/>
          <c:order val="2"/>
          <c:tx>
            <c:strRef>
              <c:f>'Part 2'!$S$1</c:f>
              <c:strCache>
                <c:ptCount val="1"/>
                <c:pt idx="0">
                  <c:v>Trend Based Forecasting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'Part 2'!$B$2:$B$264</c:f>
              <c:numCache>
                <c:formatCode>General</c:formatCode>
                <c:ptCount val="2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'Part 2'!$S$2:$S$264</c:f>
              <c:numCache>
                <c:formatCode>General</c:formatCode>
                <c:ptCount val="263"/>
                <c:pt idx="0">
                  <c:v>329.80999759999997</c:v>
                </c:pt>
                <c:pt idx="1">
                  <c:v>329.80999759999997</c:v>
                </c:pt>
                <c:pt idx="2">
                  <c:v>326.76019471400002</c:v>
                </c:pt>
                <c:pt idx="3">
                  <c:v>333.49680806539999</c:v>
                </c:pt>
                <c:pt idx="4">
                  <c:v>331.84064239202002</c:v>
                </c:pt>
                <c:pt idx="5">
                  <c:v>337.81840801690998</c:v>
                </c:pt>
                <c:pt idx="6">
                  <c:v>336.94366595483535</c:v>
                </c:pt>
                <c:pt idx="7">
                  <c:v>331.31186656958414</c:v>
                </c:pt>
                <c:pt idx="8">
                  <c:v>337.0264445311887</c:v>
                </c:pt>
                <c:pt idx="9">
                  <c:v>338.78796017682396</c:v>
                </c:pt>
                <c:pt idx="10">
                  <c:v>339.55995597977352</c:v>
                </c:pt>
                <c:pt idx="11">
                  <c:v>339.33691452624015</c:v>
                </c:pt>
                <c:pt idx="12">
                  <c:v>339.96443169652758</c:v>
                </c:pt>
                <c:pt idx="13">
                  <c:v>338.8703193708331</c:v>
                </c:pt>
                <c:pt idx="14">
                  <c:v>328.98131919288869</c:v>
                </c:pt>
                <c:pt idx="15">
                  <c:v>344.08376644634433</c:v>
                </c:pt>
                <c:pt idx="16">
                  <c:v>352.08217294296992</c:v>
                </c:pt>
                <c:pt idx="17">
                  <c:v>346.49733723429051</c:v>
                </c:pt>
                <c:pt idx="18">
                  <c:v>348.681651013688</c:v>
                </c:pt>
                <c:pt idx="19">
                  <c:v>345.0833711754554</c:v>
                </c:pt>
                <c:pt idx="20">
                  <c:v>347.30203614516836</c:v>
                </c:pt>
                <c:pt idx="21">
                  <c:v>345.93509882455766</c:v>
                </c:pt>
                <c:pt idx="22">
                  <c:v>355.47004080636628</c:v>
                </c:pt>
                <c:pt idx="23">
                  <c:v>367.18302486012669</c:v>
                </c:pt>
                <c:pt idx="24">
                  <c:v>371.30632049235686</c:v>
                </c:pt>
                <c:pt idx="25">
                  <c:v>370.04470705675709</c:v>
                </c:pt>
                <c:pt idx="26">
                  <c:v>368.99399212457286</c:v>
                </c:pt>
                <c:pt idx="27">
                  <c:v>371.65348565513813</c:v>
                </c:pt>
                <c:pt idx="28">
                  <c:v>374.33671391777159</c:v>
                </c:pt>
                <c:pt idx="29">
                  <c:v>379.90121553011005</c:v>
                </c:pt>
                <c:pt idx="30">
                  <c:v>382.563046548145</c:v>
                </c:pt>
                <c:pt idx="31">
                  <c:v>382.31900975652871</c:v>
                </c:pt>
                <c:pt idx="32">
                  <c:v>387.66166042270095</c:v>
                </c:pt>
                <c:pt idx="33">
                  <c:v>387.93870632514307</c:v>
                </c:pt>
                <c:pt idx="34">
                  <c:v>387.55331059930114</c:v>
                </c:pt>
                <c:pt idx="35">
                  <c:v>382.5404095821911</c:v>
                </c:pt>
                <c:pt idx="36">
                  <c:v>371.82352870860592</c:v>
                </c:pt>
                <c:pt idx="37">
                  <c:v>361.54475669045297</c:v>
                </c:pt>
                <c:pt idx="38">
                  <c:v>373.34183889708862</c:v>
                </c:pt>
                <c:pt idx="39">
                  <c:v>371.83329016347068</c:v>
                </c:pt>
                <c:pt idx="40">
                  <c:v>369.29830845263291</c:v>
                </c:pt>
                <c:pt idx="41">
                  <c:v>377.91580925612448</c:v>
                </c:pt>
                <c:pt idx="42">
                  <c:v>371.31446255499969</c:v>
                </c:pt>
                <c:pt idx="43">
                  <c:v>380.72369544878478</c:v>
                </c:pt>
                <c:pt idx="44">
                  <c:v>375.32240944226334</c:v>
                </c:pt>
                <c:pt idx="45">
                  <c:v>370.38061731683001</c:v>
                </c:pt>
                <c:pt idx="46">
                  <c:v>351.2085960406792</c:v>
                </c:pt>
                <c:pt idx="47">
                  <c:v>358.75029249803475</c:v>
                </c:pt>
                <c:pt idx="48">
                  <c:v>350.7465223684481</c:v>
                </c:pt>
                <c:pt idx="49">
                  <c:v>321.31408466584321</c:v>
                </c:pt>
                <c:pt idx="50">
                  <c:v>395.21217100609306</c:v>
                </c:pt>
                <c:pt idx="51">
                  <c:v>395.93704552971434</c:v>
                </c:pt>
                <c:pt idx="52">
                  <c:v>396.66192005333562</c:v>
                </c:pt>
                <c:pt idx="53">
                  <c:v>397.38679457695685</c:v>
                </c:pt>
                <c:pt idx="54">
                  <c:v>398.11166910057813</c:v>
                </c:pt>
                <c:pt idx="55">
                  <c:v>398.83654362419941</c:v>
                </c:pt>
                <c:pt idx="56">
                  <c:v>399.56141814782063</c:v>
                </c:pt>
                <c:pt idx="57">
                  <c:v>400.28629267144191</c:v>
                </c:pt>
                <c:pt idx="58">
                  <c:v>401.01116719506319</c:v>
                </c:pt>
                <c:pt idx="59">
                  <c:v>401.73604171868448</c:v>
                </c:pt>
                <c:pt idx="60">
                  <c:v>402.4609162423057</c:v>
                </c:pt>
                <c:pt idx="61">
                  <c:v>403.18579076592698</c:v>
                </c:pt>
                <c:pt idx="62">
                  <c:v>403.91066528954826</c:v>
                </c:pt>
                <c:pt idx="63">
                  <c:v>404.63553981316949</c:v>
                </c:pt>
                <c:pt idx="64">
                  <c:v>405.36041433679077</c:v>
                </c:pt>
                <c:pt idx="65">
                  <c:v>406.08528886041205</c:v>
                </c:pt>
                <c:pt idx="66">
                  <c:v>406.81016338403333</c:v>
                </c:pt>
                <c:pt idx="67">
                  <c:v>407.53503790765456</c:v>
                </c:pt>
                <c:pt idx="68">
                  <c:v>408.25991243127584</c:v>
                </c:pt>
                <c:pt idx="69">
                  <c:v>408.98478695489712</c:v>
                </c:pt>
                <c:pt idx="70">
                  <c:v>409.70966147851834</c:v>
                </c:pt>
                <c:pt idx="71">
                  <c:v>410.43453600213962</c:v>
                </c:pt>
                <c:pt idx="72">
                  <c:v>411.1594105257609</c:v>
                </c:pt>
                <c:pt idx="73">
                  <c:v>411.88428504938213</c:v>
                </c:pt>
                <c:pt idx="74">
                  <c:v>412.60915957300341</c:v>
                </c:pt>
                <c:pt idx="75">
                  <c:v>413.33403409662469</c:v>
                </c:pt>
                <c:pt idx="76">
                  <c:v>414.05890862024592</c:v>
                </c:pt>
                <c:pt idx="77">
                  <c:v>414.7837831438672</c:v>
                </c:pt>
                <c:pt idx="78">
                  <c:v>415.50865766748848</c:v>
                </c:pt>
                <c:pt idx="79">
                  <c:v>416.2335321911097</c:v>
                </c:pt>
                <c:pt idx="80">
                  <c:v>416.95840671473098</c:v>
                </c:pt>
                <c:pt idx="81">
                  <c:v>417.68328123835227</c:v>
                </c:pt>
                <c:pt idx="82">
                  <c:v>418.40815576197349</c:v>
                </c:pt>
                <c:pt idx="83">
                  <c:v>419.13303028559477</c:v>
                </c:pt>
                <c:pt idx="84">
                  <c:v>419.85790480921605</c:v>
                </c:pt>
                <c:pt idx="85">
                  <c:v>420.58277933283733</c:v>
                </c:pt>
                <c:pt idx="86">
                  <c:v>421.30765385645856</c:v>
                </c:pt>
                <c:pt idx="87">
                  <c:v>422.03252838007984</c:v>
                </c:pt>
                <c:pt idx="88">
                  <c:v>422.75740290370112</c:v>
                </c:pt>
                <c:pt idx="89">
                  <c:v>423.4822774273224</c:v>
                </c:pt>
                <c:pt idx="90">
                  <c:v>424.20715195094363</c:v>
                </c:pt>
                <c:pt idx="91">
                  <c:v>424.93202647456491</c:v>
                </c:pt>
                <c:pt idx="92">
                  <c:v>425.65690099818619</c:v>
                </c:pt>
                <c:pt idx="93">
                  <c:v>426.38177552180741</c:v>
                </c:pt>
                <c:pt idx="94">
                  <c:v>427.10665004542869</c:v>
                </c:pt>
                <c:pt idx="95">
                  <c:v>427.83152456904998</c:v>
                </c:pt>
                <c:pt idx="96">
                  <c:v>428.5563990926712</c:v>
                </c:pt>
                <c:pt idx="97">
                  <c:v>429.28127361629248</c:v>
                </c:pt>
                <c:pt idx="98">
                  <c:v>430.00614813991376</c:v>
                </c:pt>
                <c:pt idx="99">
                  <c:v>430.73102266353499</c:v>
                </c:pt>
                <c:pt idx="100">
                  <c:v>431.45589718715627</c:v>
                </c:pt>
                <c:pt idx="101">
                  <c:v>432.18077171077755</c:v>
                </c:pt>
                <c:pt idx="102">
                  <c:v>432.90564623439877</c:v>
                </c:pt>
                <c:pt idx="103">
                  <c:v>433.63052075802005</c:v>
                </c:pt>
                <c:pt idx="104">
                  <c:v>434.35539528164134</c:v>
                </c:pt>
                <c:pt idx="105">
                  <c:v>435.08026980526256</c:v>
                </c:pt>
                <c:pt idx="106">
                  <c:v>435.80514432888384</c:v>
                </c:pt>
                <c:pt idx="107">
                  <c:v>436.53001885250512</c:v>
                </c:pt>
                <c:pt idx="108">
                  <c:v>437.25489337612635</c:v>
                </c:pt>
                <c:pt idx="109">
                  <c:v>437.97976789974763</c:v>
                </c:pt>
                <c:pt idx="110">
                  <c:v>438.70464242336891</c:v>
                </c:pt>
                <c:pt idx="111">
                  <c:v>439.42951694699019</c:v>
                </c:pt>
                <c:pt idx="112">
                  <c:v>440.15439147061142</c:v>
                </c:pt>
                <c:pt idx="113">
                  <c:v>440.8792659942327</c:v>
                </c:pt>
                <c:pt idx="114">
                  <c:v>441.60414051785398</c:v>
                </c:pt>
                <c:pt idx="115">
                  <c:v>442.32901504147526</c:v>
                </c:pt>
                <c:pt idx="116">
                  <c:v>443.05388956509648</c:v>
                </c:pt>
                <c:pt idx="117">
                  <c:v>443.77876408871776</c:v>
                </c:pt>
                <c:pt idx="118">
                  <c:v>444.50363861233905</c:v>
                </c:pt>
                <c:pt idx="119">
                  <c:v>445.22851313596027</c:v>
                </c:pt>
                <c:pt idx="120">
                  <c:v>445.95338765958155</c:v>
                </c:pt>
                <c:pt idx="121">
                  <c:v>446.67826218320283</c:v>
                </c:pt>
                <c:pt idx="122">
                  <c:v>447.40313670682406</c:v>
                </c:pt>
                <c:pt idx="123">
                  <c:v>448.12801123044534</c:v>
                </c:pt>
                <c:pt idx="124">
                  <c:v>448.85288575406662</c:v>
                </c:pt>
                <c:pt idx="125">
                  <c:v>449.57776027768784</c:v>
                </c:pt>
                <c:pt idx="126">
                  <c:v>450.30263480130913</c:v>
                </c:pt>
                <c:pt idx="127">
                  <c:v>451.02750932493041</c:v>
                </c:pt>
                <c:pt idx="128">
                  <c:v>451.75238384855163</c:v>
                </c:pt>
                <c:pt idx="129">
                  <c:v>452.47725837217291</c:v>
                </c:pt>
                <c:pt idx="130">
                  <c:v>453.20213289579419</c:v>
                </c:pt>
                <c:pt idx="131">
                  <c:v>453.92700741941542</c:v>
                </c:pt>
                <c:pt idx="132">
                  <c:v>454.6518819430367</c:v>
                </c:pt>
                <c:pt idx="133">
                  <c:v>455.37675646665798</c:v>
                </c:pt>
                <c:pt idx="134">
                  <c:v>456.1016309902792</c:v>
                </c:pt>
                <c:pt idx="135">
                  <c:v>456.82650551390049</c:v>
                </c:pt>
                <c:pt idx="136">
                  <c:v>457.55138003752177</c:v>
                </c:pt>
                <c:pt idx="137">
                  <c:v>458.27625456114305</c:v>
                </c:pt>
                <c:pt idx="138">
                  <c:v>459.00112908476433</c:v>
                </c:pt>
                <c:pt idx="139">
                  <c:v>459.72600360838555</c:v>
                </c:pt>
                <c:pt idx="140">
                  <c:v>460.45087813200684</c:v>
                </c:pt>
                <c:pt idx="141">
                  <c:v>461.17575265562812</c:v>
                </c:pt>
                <c:pt idx="142">
                  <c:v>461.90062717924934</c:v>
                </c:pt>
                <c:pt idx="143">
                  <c:v>462.62550170287062</c:v>
                </c:pt>
                <c:pt idx="144">
                  <c:v>463.3503762264919</c:v>
                </c:pt>
                <c:pt idx="145">
                  <c:v>464.07525075011313</c:v>
                </c:pt>
                <c:pt idx="146">
                  <c:v>464.80012527373441</c:v>
                </c:pt>
                <c:pt idx="147">
                  <c:v>465.52499979735569</c:v>
                </c:pt>
                <c:pt idx="148">
                  <c:v>466.24987432097691</c:v>
                </c:pt>
                <c:pt idx="149">
                  <c:v>466.9747488445982</c:v>
                </c:pt>
                <c:pt idx="150">
                  <c:v>467.69962336821948</c:v>
                </c:pt>
                <c:pt idx="151">
                  <c:v>468.4244978918407</c:v>
                </c:pt>
                <c:pt idx="152">
                  <c:v>469.14937241546198</c:v>
                </c:pt>
                <c:pt idx="153">
                  <c:v>469.87424693908326</c:v>
                </c:pt>
                <c:pt idx="154">
                  <c:v>470.59912146270449</c:v>
                </c:pt>
                <c:pt idx="155">
                  <c:v>471.32399598632577</c:v>
                </c:pt>
                <c:pt idx="156">
                  <c:v>472.04887050994705</c:v>
                </c:pt>
                <c:pt idx="157">
                  <c:v>472.77374503356828</c:v>
                </c:pt>
                <c:pt idx="158">
                  <c:v>473.49861955718956</c:v>
                </c:pt>
                <c:pt idx="159">
                  <c:v>474.22349408081084</c:v>
                </c:pt>
                <c:pt idx="160">
                  <c:v>474.94836860443212</c:v>
                </c:pt>
                <c:pt idx="161">
                  <c:v>475.67324312805334</c:v>
                </c:pt>
                <c:pt idx="162">
                  <c:v>476.39811765167462</c:v>
                </c:pt>
                <c:pt idx="163">
                  <c:v>477.12299217529591</c:v>
                </c:pt>
                <c:pt idx="164">
                  <c:v>477.84786669891719</c:v>
                </c:pt>
                <c:pt idx="165">
                  <c:v>478.57274122253841</c:v>
                </c:pt>
                <c:pt idx="166">
                  <c:v>479.29761574615969</c:v>
                </c:pt>
                <c:pt idx="167">
                  <c:v>480.02249026978097</c:v>
                </c:pt>
                <c:pt idx="168">
                  <c:v>480.7473647934022</c:v>
                </c:pt>
                <c:pt idx="169">
                  <c:v>481.47223931702348</c:v>
                </c:pt>
                <c:pt idx="170">
                  <c:v>482.19711384064476</c:v>
                </c:pt>
                <c:pt idx="171">
                  <c:v>482.92198836426599</c:v>
                </c:pt>
                <c:pt idx="172">
                  <c:v>483.64686288788727</c:v>
                </c:pt>
                <c:pt idx="173">
                  <c:v>484.37173741150855</c:v>
                </c:pt>
                <c:pt idx="174">
                  <c:v>485.09661193512977</c:v>
                </c:pt>
                <c:pt idx="175">
                  <c:v>485.82148645875105</c:v>
                </c:pt>
                <c:pt idx="176">
                  <c:v>486.54636098237233</c:v>
                </c:pt>
                <c:pt idx="177">
                  <c:v>487.27123550599356</c:v>
                </c:pt>
                <c:pt idx="178">
                  <c:v>487.99611002961484</c:v>
                </c:pt>
                <c:pt idx="179">
                  <c:v>488.72098455323612</c:v>
                </c:pt>
                <c:pt idx="180">
                  <c:v>489.44585907685735</c:v>
                </c:pt>
                <c:pt idx="181">
                  <c:v>490.17073360047863</c:v>
                </c:pt>
                <c:pt idx="182">
                  <c:v>490.89560812409991</c:v>
                </c:pt>
                <c:pt idx="183">
                  <c:v>491.62048264772113</c:v>
                </c:pt>
                <c:pt idx="184">
                  <c:v>492.34535717134247</c:v>
                </c:pt>
                <c:pt idx="185">
                  <c:v>493.0702316949637</c:v>
                </c:pt>
                <c:pt idx="186">
                  <c:v>493.79510621858492</c:v>
                </c:pt>
                <c:pt idx="187">
                  <c:v>494.51998074220626</c:v>
                </c:pt>
                <c:pt idx="188">
                  <c:v>495.24485526582748</c:v>
                </c:pt>
                <c:pt idx="189">
                  <c:v>495.96972978944871</c:v>
                </c:pt>
                <c:pt idx="190">
                  <c:v>496.69460431307004</c:v>
                </c:pt>
                <c:pt idx="191">
                  <c:v>497.41947883669127</c:v>
                </c:pt>
                <c:pt idx="192">
                  <c:v>498.14435336031255</c:v>
                </c:pt>
                <c:pt idx="193">
                  <c:v>498.86922788393383</c:v>
                </c:pt>
                <c:pt idx="194">
                  <c:v>499.59410240755506</c:v>
                </c:pt>
                <c:pt idx="195">
                  <c:v>500.31897693117634</c:v>
                </c:pt>
                <c:pt idx="196">
                  <c:v>501.04385145479762</c:v>
                </c:pt>
                <c:pt idx="197">
                  <c:v>501.76872597841884</c:v>
                </c:pt>
                <c:pt idx="198">
                  <c:v>502.49360050204012</c:v>
                </c:pt>
                <c:pt idx="199">
                  <c:v>503.21847502566141</c:v>
                </c:pt>
                <c:pt idx="200">
                  <c:v>503.94334954928263</c:v>
                </c:pt>
                <c:pt idx="201">
                  <c:v>504.66822407290391</c:v>
                </c:pt>
                <c:pt idx="202">
                  <c:v>505.39309859652519</c:v>
                </c:pt>
                <c:pt idx="203">
                  <c:v>506.11797312014642</c:v>
                </c:pt>
                <c:pt idx="204">
                  <c:v>506.8428476437677</c:v>
                </c:pt>
                <c:pt idx="205">
                  <c:v>507.56772216738898</c:v>
                </c:pt>
                <c:pt idx="206">
                  <c:v>508.2925966910102</c:v>
                </c:pt>
                <c:pt idx="207">
                  <c:v>509.01747121463148</c:v>
                </c:pt>
                <c:pt idx="208">
                  <c:v>509.74234573825277</c:v>
                </c:pt>
                <c:pt idx="209">
                  <c:v>510.46722026187399</c:v>
                </c:pt>
                <c:pt idx="210">
                  <c:v>511.19209478549533</c:v>
                </c:pt>
                <c:pt idx="211">
                  <c:v>511.91696930911655</c:v>
                </c:pt>
                <c:pt idx="212">
                  <c:v>512.64184383273778</c:v>
                </c:pt>
                <c:pt idx="213">
                  <c:v>513.36671835635912</c:v>
                </c:pt>
                <c:pt idx="214">
                  <c:v>514.09159287998034</c:v>
                </c:pt>
                <c:pt idx="215">
                  <c:v>514.81646740360156</c:v>
                </c:pt>
                <c:pt idx="216">
                  <c:v>515.5413419272229</c:v>
                </c:pt>
                <c:pt idx="217">
                  <c:v>516.26621645084413</c:v>
                </c:pt>
                <c:pt idx="218">
                  <c:v>516.99109097446535</c:v>
                </c:pt>
                <c:pt idx="219">
                  <c:v>517.71596549808669</c:v>
                </c:pt>
                <c:pt idx="220">
                  <c:v>518.44084002170791</c:v>
                </c:pt>
                <c:pt idx="221">
                  <c:v>519.16571454532914</c:v>
                </c:pt>
                <c:pt idx="222">
                  <c:v>519.89058906895048</c:v>
                </c:pt>
                <c:pt idx="223">
                  <c:v>520.6154635925717</c:v>
                </c:pt>
                <c:pt idx="224">
                  <c:v>521.34033811619292</c:v>
                </c:pt>
                <c:pt idx="225">
                  <c:v>522.06521263981426</c:v>
                </c:pt>
                <c:pt idx="226">
                  <c:v>522.79008716343549</c:v>
                </c:pt>
                <c:pt idx="227">
                  <c:v>523.51496168705671</c:v>
                </c:pt>
                <c:pt idx="228">
                  <c:v>524.23983621067805</c:v>
                </c:pt>
                <c:pt idx="229">
                  <c:v>524.96471073429927</c:v>
                </c:pt>
                <c:pt idx="230">
                  <c:v>525.6895852579205</c:v>
                </c:pt>
                <c:pt idx="231">
                  <c:v>526.41445978154184</c:v>
                </c:pt>
                <c:pt idx="232">
                  <c:v>527.13933430516306</c:v>
                </c:pt>
                <c:pt idx="233">
                  <c:v>527.86420882878429</c:v>
                </c:pt>
                <c:pt idx="234">
                  <c:v>528.58908335240562</c:v>
                </c:pt>
                <c:pt idx="235">
                  <c:v>529.31395787602685</c:v>
                </c:pt>
                <c:pt idx="236">
                  <c:v>530.03883239964819</c:v>
                </c:pt>
                <c:pt idx="237">
                  <c:v>530.76370692326941</c:v>
                </c:pt>
                <c:pt idx="238">
                  <c:v>531.48858144689063</c:v>
                </c:pt>
                <c:pt idx="239">
                  <c:v>532.21345597051197</c:v>
                </c:pt>
                <c:pt idx="240">
                  <c:v>532.9383304941332</c:v>
                </c:pt>
                <c:pt idx="241">
                  <c:v>533.66320501775454</c:v>
                </c:pt>
                <c:pt idx="242">
                  <c:v>534.38807954137576</c:v>
                </c:pt>
                <c:pt idx="243">
                  <c:v>535.11295406499698</c:v>
                </c:pt>
                <c:pt idx="244">
                  <c:v>535.83782858861832</c:v>
                </c:pt>
                <c:pt idx="245">
                  <c:v>536.56270311223955</c:v>
                </c:pt>
                <c:pt idx="246">
                  <c:v>537.28757763586077</c:v>
                </c:pt>
                <c:pt idx="247">
                  <c:v>538.01245215948211</c:v>
                </c:pt>
                <c:pt idx="248">
                  <c:v>538.73732668310333</c:v>
                </c:pt>
                <c:pt idx="249">
                  <c:v>539.46220120672456</c:v>
                </c:pt>
                <c:pt idx="250">
                  <c:v>540.1870757303459</c:v>
                </c:pt>
                <c:pt idx="251">
                  <c:v>540.91195025396712</c:v>
                </c:pt>
                <c:pt idx="252">
                  <c:v>541.63682477758834</c:v>
                </c:pt>
                <c:pt idx="253">
                  <c:v>542.36169930120968</c:v>
                </c:pt>
                <c:pt idx="254">
                  <c:v>543.08657382483091</c:v>
                </c:pt>
                <c:pt idx="255">
                  <c:v>543.81144834845213</c:v>
                </c:pt>
                <c:pt idx="256">
                  <c:v>544.53632287207347</c:v>
                </c:pt>
                <c:pt idx="257">
                  <c:v>545.26119739569469</c:v>
                </c:pt>
                <c:pt idx="258">
                  <c:v>545.98607191931592</c:v>
                </c:pt>
                <c:pt idx="259">
                  <c:v>546.71094644293726</c:v>
                </c:pt>
                <c:pt idx="260">
                  <c:v>547.43582096655848</c:v>
                </c:pt>
                <c:pt idx="261">
                  <c:v>548.16069549017971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A7-45F3-9028-BAFCF1E5D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32415"/>
        <c:axId val="245530975"/>
      </c:scatterChart>
      <c:valAx>
        <c:axId val="24553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30975"/>
        <c:crosses val="autoZero"/>
        <c:crossBetween val="midCat"/>
      </c:valAx>
      <c:valAx>
        <c:axId val="24553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32415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3'!$O$1</c:f>
              <c:strCache>
                <c:ptCount val="1"/>
                <c:pt idx="0">
                  <c:v>Residuals AMZN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3'!$B$2:$B$263</c:f>
              <c:numCache>
                <c:formatCode>General</c:formatCode>
                <c:ptCount val="2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</c:numCache>
            </c:numRef>
          </c:xVal>
          <c:yVal>
            <c:numRef>
              <c:f>'Part 3'!$O$2:$O$263</c:f>
              <c:numCache>
                <c:formatCode>General</c:formatCode>
                <c:ptCount val="262"/>
                <c:pt idx="0">
                  <c:v>3.9893103213724004</c:v>
                </c:pt>
                <c:pt idx="1">
                  <c:v>2.4945428248955892</c:v>
                </c:pt>
                <c:pt idx="2">
                  <c:v>3.547275938418764</c:v>
                </c:pt>
                <c:pt idx="3">
                  <c:v>3.4035140019419572</c:v>
                </c:pt>
                <c:pt idx="4">
                  <c:v>2.3162477254651321</c:v>
                </c:pt>
                <c:pt idx="5">
                  <c:v>2.4274754089883288</c:v>
                </c:pt>
                <c:pt idx="6">
                  <c:v>1.1902076125115002</c:v>
                </c:pt>
                <c:pt idx="7">
                  <c:v>1.2544458560346925</c:v>
                </c:pt>
                <c:pt idx="8">
                  <c:v>-0.18132353044212834</c:v>
                </c:pt>
                <c:pt idx="9">
                  <c:v>-0.89509279691895927</c:v>
                </c:pt>
                <c:pt idx="10">
                  <c:v>-0.44185461339576193</c:v>
                </c:pt>
                <c:pt idx="11">
                  <c:v>-1.4456247898725962</c:v>
                </c:pt>
                <c:pt idx="12">
                  <c:v>-0.42439344634939857</c:v>
                </c:pt>
                <c:pt idx="13">
                  <c:v>-0.99415788282622941</c:v>
                </c:pt>
                <c:pt idx="14">
                  <c:v>-1.4809297693030317</c:v>
                </c:pt>
                <c:pt idx="15">
                  <c:v>-2.9706923857798557</c:v>
                </c:pt>
                <c:pt idx="16">
                  <c:v>-4.9784603622566692</c:v>
                </c:pt>
                <c:pt idx="17">
                  <c:v>-4.0757287787334917</c:v>
                </c:pt>
                <c:pt idx="18">
                  <c:v>-4.1809927852103215</c:v>
                </c:pt>
                <c:pt idx="19">
                  <c:v>-3.8897648016871358</c:v>
                </c:pt>
                <c:pt idx="20">
                  <c:v>2.6694685518360473</c:v>
                </c:pt>
                <c:pt idx="21">
                  <c:v>2.1007035853592413</c:v>
                </c:pt>
                <c:pt idx="22">
                  <c:v>4.0314350188824193</c:v>
                </c:pt>
                <c:pt idx="23">
                  <c:v>3.1986701524055974</c:v>
                </c:pt>
                <c:pt idx="24">
                  <c:v>3.3739007859287824</c:v>
                </c:pt>
                <c:pt idx="25">
                  <c:v>4.4836331194519659</c:v>
                </c:pt>
                <c:pt idx="26">
                  <c:v>6.8723723529751481</c:v>
                </c:pt>
                <c:pt idx="27">
                  <c:v>7.3741029864983147</c:v>
                </c:pt>
                <c:pt idx="28">
                  <c:v>7.4913350200215092</c:v>
                </c:pt>
                <c:pt idx="29">
                  <c:v>6.6420677535446799</c:v>
                </c:pt>
                <c:pt idx="30">
                  <c:v>5.5493006870678698</c:v>
                </c:pt>
                <c:pt idx="31">
                  <c:v>6.2465345205910552</c:v>
                </c:pt>
                <c:pt idx="32">
                  <c:v>6.6312683541142405</c:v>
                </c:pt>
                <c:pt idx="33">
                  <c:v>5.4324984876374174</c:v>
                </c:pt>
                <c:pt idx="34">
                  <c:v>2.2332327211606042</c:v>
                </c:pt>
                <c:pt idx="35">
                  <c:v>-2.4435340453162127</c:v>
                </c:pt>
                <c:pt idx="36">
                  <c:v>-4.6138004717930414</c:v>
                </c:pt>
                <c:pt idx="37">
                  <c:v>-4.6140687582698519</c:v>
                </c:pt>
                <c:pt idx="38">
                  <c:v>-9.7213393047466781</c:v>
                </c:pt>
                <c:pt idx="39">
                  <c:v>-10.091602711223487</c:v>
                </c:pt>
                <c:pt idx="40">
                  <c:v>-6.924367637700314</c:v>
                </c:pt>
                <c:pt idx="41">
                  <c:v>-9.5151358041771346</c:v>
                </c:pt>
                <c:pt idx="42">
                  <c:v>-6.5159076306539419</c:v>
                </c:pt>
                <c:pt idx="43">
                  <c:v>-9.4486710371307652</c:v>
                </c:pt>
                <c:pt idx="44">
                  <c:v>-10.93844127360758</c:v>
                </c:pt>
                <c:pt idx="45">
                  <c:v>-16.305202790084408</c:v>
                </c:pt>
                <c:pt idx="46">
                  <c:v>-12.087468756561208</c:v>
                </c:pt>
                <c:pt idx="47">
                  <c:v>-15.978239973038043</c:v>
                </c:pt>
                <c:pt idx="48">
                  <c:v>-23.533508569514851</c:v>
                </c:pt>
                <c:pt idx="49">
                  <c:v>-18.456773375991673</c:v>
                </c:pt>
                <c:pt idx="50">
                  <c:v>-23.592043802468496</c:v>
                </c:pt>
                <c:pt idx="51">
                  <c:v>-18.000309218945304</c:v>
                </c:pt>
                <c:pt idx="52">
                  <c:v>-17.235074575422118</c:v>
                </c:pt>
                <c:pt idx="53">
                  <c:v>-15.031340481898937</c:v>
                </c:pt>
                <c:pt idx="54">
                  <c:v>-17.116111938375766</c:v>
                </c:pt>
                <c:pt idx="55">
                  <c:v>-14.621873394852571</c:v>
                </c:pt>
                <c:pt idx="56">
                  <c:v>-13.101145591329399</c:v>
                </c:pt>
                <c:pt idx="57">
                  <c:v>-16.15691008780621</c:v>
                </c:pt>
                <c:pt idx="58">
                  <c:v>-13.017178984283035</c:v>
                </c:pt>
                <c:pt idx="59">
                  <c:v>-16.129446790759857</c:v>
                </c:pt>
                <c:pt idx="60">
                  <c:v>-13.279708967236672</c:v>
                </c:pt>
                <c:pt idx="61">
                  <c:v>-14.333978113713499</c:v>
                </c:pt>
                <c:pt idx="62">
                  <c:v>-16.777743100190307</c:v>
                </c:pt>
                <c:pt idx="63">
                  <c:v>-16.564014506667135</c:v>
                </c:pt>
                <c:pt idx="64">
                  <c:v>-17.518781083143935</c:v>
                </c:pt>
                <c:pt idx="65">
                  <c:v>-13.311545099620758</c:v>
                </c:pt>
                <c:pt idx="66">
                  <c:v>-12.953811706097568</c:v>
                </c:pt>
                <c:pt idx="67">
                  <c:v>-11.726579072574395</c:v>
                </c:pt>
                <c:pt idx="68">
                  <c:v>-12.081347139051218</c:v>
                </c:pt>
                <c:pt idx="69">
                  <c:v>-6.1186180055280346</c:v>
                </c:pt>
                <c:pt idx="70">
                  <c:v>-0.7388813720048546</c:v>
                </c:pt>
                <c:pt idx="71">
                  <c:v>0.13635386151833018</c:v>
                </c:pt>
                <c:pt idx="72">
                  <c:v>4.819084195041512</c:v>
                </c:pt>
                <c:pt idx="73">
                  <c:v>2.8168170285646994</c:v>
                </c:pt>
                <c:pt idx="74">
                  <c:v>3.4045461620878683</c:v>
                </c:pt>
                <c:pt idx="75">
                  <c:v>-0.21271890438893593</c:v>
                </c:pt>
                <c:pt idx="76">
                  <c:v>1.2130153291342367</c:v>
                </c:pt>
                <c:pt idx="77">
                  <c:v>2.6682524626574207</c:v>
                </c:pt>
                <c:pt idx="78">
                  <c:v>2.8639832961806064</c:v>
                </c:pt>
                <c:pt idx="79">
                  <c:v>0.81021772970377981</c:v>
                </c:pt>
                <c:pt idx="80">
                  <c:v>-2.628550036773035</c:v>
                </c:pt>
                <c:pt idx="81">
                  <c:v>-3.9821503249854118E-2</c:v>
                </c:pt>
                <c:pt idx="82">
                  <c:v>4.6819103302733396</c:v>
                </c:pt>
                <c:pt idx="83">
                  <c:v>-5.0588516362034852</c:v>
                </c:pt>
                <c:pt idx="84">
                  <c:v>-3.9041212026803009</c:v>
                </c:pt>
                <c:pt idx="85">
                  <c:v>-4.1563883691571277</c:v>
                </c:pt>
                <c:pt idx="86">
                  <c:v>-2.826151335633952</c:v>
                </c:pt>
                <c:pt idx="87">
                  <c:v>-2.3514211021107627</c:v>
                </c:pt>
                <c:pt idx="88">
                  <c:v>-2.0941896685875747</c:v>
                </c:pt>
                <c:pt idx="89">
                  <c:v>-0.96745913506438797</c:v>
                </c:pt>
                <c:pt idx="90">
                  <c:v>-3.9127194015412101</c:v>
                </c:pt>
                <c:pt idx="91">
                  <c:v>-3.7069864680180444</c:v>
                </c:pt>
                <c:pt idx="92">
                  <c:v>-3.0032599344948494</c:v>
                </c:pt>
                <c:pt idx="93">
                  <c:v>-2.2995259009716591</c:v>
                </c:pt>
                <c:pt idx="94">
                  <c:v>-1.8182878674484897</c:v>
                </c:pt>
                <c:pt idx="95">
                  <c:v>-1.0075591339253123</c:v>
                </c:pt>
                <c:pt idx="96">
                  <c:v>1.0801776995978827</c:v>
                </c:pt>
                <c:pt idx="97">
                  <c:v>-1.8225945668789336</c:v>
                </c:pt>
                <c:pt idx="98">
                  <c:v>-2.6583578333557512</c:v>
                </c:pt>
                <c:pt idx="99">
                  <c:v>-3.7521243998325815</c:v>
                </c:pt>
                <c:pt idx="100">
                  <c:v>-4.668393066309406</c:v>
                </c:pt>
                <c:pt idx="101">
                  <c:v>-5.4756605327862076</c:v>
                </c:pt>
                <c:pt idx="102">
                  <c:v>-3.7549280992630258</c:v>
                </c:pt>
                <c:pt idx="103">
                  <c:v>-2.6641929657398435</c:v>
                </c:pt>
                <c:pt idx="104">
                  <c:v>-2.9384633322166707</c:v>
                </c:pt>
                <c:pt idx="105">
                  <c:v>-2.9817308986934847</c:v>
                </c:pt>
                <c:pt idx="106">
                  <c:v>-4.2144973651703026</c:v>
                </c:pt>
                <c:pt idx="107">
                  <c:v>-3.4372617316471121</c:v>
                </c:pt>
                <c:pt idx="108">
                  <c:v>-1.727027398123937</c:v>
                </c:pt>
                <c:pt idx="109">
                  <c:v>1.7702019353992284</c:v>
                </c:pt>
                <c:pt idx="110">
                  <c:v>3.7569331689224157</c:v>
                </c:pt>
                <c:pt idx="111">
                  <c:v>-1.0603288975543848</c:v>
                </c:pt>
                <c:pt idx="112">
                  <c:v>-2.0500990640312011</c:v>
                </c:pt>
                <c:pt idx="113">
                  <c:v>-1.0098629305080351</c:v>
                </c:pt>
                <c:pt idx="114">
                  <c:v>0.77687130301518437</c:v>
                </c:pt>
                <c:pt idx="115">
                  <c:v>1.7195962365383366</c:v>
                </c:pt>
                <c:pt idx="116">
                  <c:v>2.0268382700615177</c:v>
                </c:pt>
                <c:pt idx="117">
                  <c:v>2.7355696035847075</c:v>
                </c:pt>
                <c:pt idx="118">
                  <c:v>4.3332933371078752</c:v>
                </c:pt>
                <c:pt idx="119">
                  <c:v>6.5200367706310374</c:v>
                </c:pt>
                <c:pt idx="120">
                  <c:v>4.6767661041542681</c:v>
                </c:pt>
                <c:pt idx="121">
                  <c:v>5.3430017376774401</c:v>
                </c:pt>
                <c:pt idx="122">
                  <c:v>1.9147244712006</c:v>
                </c:pt>
                <c:pt idx="123">
                  <c:v>0.94746090472378341</c:v>
                </c:pt>
                <c:pt idx="124">
                  <c:v>4.5266909382469862</c:v>
                </c:pt>
                <c:pt idx="125">
                  <c:v>10.177927171770165</c:v>
                </c:pt>
                <c:pt idx="126">
                  <c:v>10.415161905293331</c:v>
                </c:pt>
                <c:pt idx="127">
                  <c:v>18.409400438816505</c:v>
                </c:pt>
                <c:pt idx="128">
                  <c:v>15.220625072339686</c:v>
                </c:pt>
                <c:pt idx="129">
                  <c:v>18.927357505862886</c:v>
                </c:pt>
                <c:pt idx="130">
                  <c:v>23.660594439386074</c:v>
                </c:pt>
                <c:pt idx="131">
                  <c:v>24.186327172909245</c:v>
                </c:pt>
                <c:pt idx="132">
                  <c:v>19.043557006432422</c:v>
                </c:pt>
                <c:pt idx="133">
                  <c:v>17.700789939955627</c:v>
                </c:pt>
                <c:pt idx="134">
                  <c:v>13.601522673478797</c:v>
                </c:pt>
                <c:pt idx="135">
                  <c:v>12.810254007001987</c:v>
                </c:pt>
                <c:pt idx="136">
                  <c:v>10.570987340525164</c:v>
                </c:pt>
                <c:pt idx="137">
                  <c:v>21.971719974048341</c:v>
                </c:pt>
                <c:pt idx="138">
                  <c:v>18.701462707571523</c:v>
                </c:pt>
                <c:pt idx="139">
                  <c:v>16.43968934109472</c:v>
                </c:pt>
                <c:pt idx="140">
                  <c:v>10.428922974617876</c:v>
                </c:pt>
                <c:pt idx="141">
                  <c:v>11.204152108141045</c:v>
                </c:pt>
                <c:pt idx="142">
                  <c:v>13.176387441664275</c:v>
                </c:pt>
                <c:pt idx="143">
                  <c:v>10.089617175187442</c:v>
                </c:pt>
                <c:pt idx="144">
                  <c:v>11.406853708710628</c:v>
                </c:pt>
                <c:pt idx="145">
                  <c:v>11.981582342233793</c:v>
                </c:pt>
                <c:pt idx="146">
                  <c:v>17.278814675756962</c:v>
                </c:pt>
                <c:pt idx="147">
                  <c:v>14.296551809280174</c:v>
                </c:pt>
                <c:pt idx="148">
                  <c:v>15.300784842803353</c:v>
                </c:pt>
                <c:pt idx="149">
                  <c:v>18.268015376326531</c:v>
                </c:pt>
                <c:pt idx="150">
                  <c:v>18.923752909849696</c:v>
                </c:pt>
                <c:pt idx="151">
                  <c:v>15.703986943372911</c:v>
                </c:pt>
                <c:pt idx="152">
                  <c:v>14.396223576896062</c:v>
                </c:pt>
                <c:pt idx="153">
                  <c:v>10.678944710419245</c:v>
                </c:pt>
                <c:pt idx="154">
                  <c:v>14.414684143942424</c:v>
                </c:pt>
                <c:pt idx="155">
                  <c:v>14.01091247746561</c:v>
                </c:pt>
                <c:pt idx="156">
                  <c:v>13.018151510988815</c:v>
                </c:pt>
                <c:pt idx="157">
                  <c:v>14.394882144511996</c:v>
                </c:pt>
                <c:pt idx="158">
                  <c:v>20.556112878035151</c:v>
                </c:pt>
                <c:pt idx="159">
                  <c:v>17.612851411558324</c:v>
                </c:pt>
                <c:pt idx="160">
                  <c:v>19.114582045081534</c:v>
                </c:pt>
                <c:pt idx="161">
                  <c:v>18.139307578604701</c:v>
                </c:pt>
                <c:pt idx="162">
                  <c:v>18.9335492121279</c:v>
                </c:pt>
                <c:pt idx="163">
                  <c:v>20.54227444565106</c:v>
                </c:pt>
                <c:pt idx="164">
                  <c:v>24.967512779174228</c:v>
                </c:pt>
                <c:pt idx="165">
                  <c:v>22.532246912697445</c:v>
                </c:pt>
                <c:pt idx="166">
                  <c:v>22.279476146220617</c:v>
                </c:pt>
                <c:pt idx="167">
                  <c:v>24.394716979743805</c:v>
                </c:pt>
                <c:pt idx="168">
                  <c:v>26.459939413266966</c:v>
                </c:pt>
                <c:pt idx="169">
                  <c:v>27.733673146790181</c:v>
                </c:pt>
                <c:pt idx="170">
                  <c:v>19.218405480313351</c:v>
                </c:pt>
                <c:pt idx="171">
                  <c:v>15.206647313836527</c:v>
                </c:pt>
                <c:pt idx="172">
                  <c:v>7.6248818473597169</c:v>
                </c:pt>
                <c:pt idx="173">
                  <c:v>13.220606580882873</c:v>
                </c:pt>
                <c:pt idx="174">
                  <c:v>8.2028365144060444</c:v>
                </c:pt>
                <c:pt idx="175">
                  <c:v>4.9155808479292489</c:v>
                </c:pt>
                <c:pt idx="176">
                  <c:v>3.9103076814524229</c:v>
                </c:pt>
                <c:pt idx="177">
                  <c:v>6.2255454149756133</c:v>
                </c:pt>
                <c:pt idx="178">
                  <c:v>1.9812738484988017</c:v>
                </c:pt>
                <c:pt idx="179">
                  <c:v>-1.8299991179780193</c:v>
                </c:pt>
                <c:pt idx="180">
                  <c:v>-4.863760384454821</c:v>
                </c:pt>
                <c:pt idx="181">
                  <c:v>-4.9285276509316702</c:v>
                </c:pt>
                <c:pt idx="182">
                  <c:v>3.1547001825915117</c:v>
                </c:pt>
                <c:pt idx="183">
                  <c:v>-3.6445640838853137</c:v>
                </c:pt>
                <c:pt idx="184">
                  <c:v>-2.9908253503621154</c:v>
                </c:pt>
                <c:pt idx="185">
                  <c:v>0.43340578316107781</c:v>
                </c:pt>
                <c:pt idx="186">
                  <c:v>4.0366379166842705</c:v>
                </c:pt>
                <c:pt idx="187">
                  <c:v>2.2353747502074555</c:v>
                </c:pt>
                <c:pt idx="188">
                  <c:v>2.0850972837306188</c:v>
                </c:pt>
                <c:pt idx="189">
                  <c:v>5.3688408172538118</c:v>
                </c:pt>
                <c:pt idx="190">
                  <c:v>0.21307025077697972</c:v>
                </c:pt>
                <c:pt idx="191">
                  <c:v>3.5803098843001635</c:v>
                </c:pt>
                <c:pt idx="192">
                  <c:v>-1.7244627821766585</c:v>
                </c:pt>
                <c:pt idx="193">
                  <c:v>2.7192691513465377</c:v>
                </c:pt>
                <c:pt idx="194">
                  <c:v>2.1194982848697066</c:v>
                </c:pt>
                <c:pt idx="195">
                  <c:v>6.5817392183929257</c:v>
                </c:pt>
                <c:pt idx="196">
                  <c:v>14.052967451916089</c:v>
                </c:pt>
                <c:pt idx="197">
                  <c:v>13.745204085439269</c:v>
                </c:pt>
                <c:pt idx="198">
                  <c:v>9.4064348189624525</c:v>
                </c:pt>
                <c:pt idx="199">
                  <c:v>7.810661752485629</c:v>
                </c:pt>
                <c:pt idx="200">
                  <c:v>4.170897586008806</c:v>
                </c:pt>
                <c:pt idx="201">
                  <c:v>0.55313671953197741</c:v>
                </c:pt>
                <c:pt idx="202">
                  <c:v>0.70035985305517556</c:v>
                </c:pt>
                <c:pt idx="203">
                  <c:v>-1.2459076134216502</c:v>
                </c:pt>
                <c:pt idx="204">
                  <c:v>-2.0156613798984893</c:v>
                </c:pt>
                <c:pt idx="205">
                  <c:v>-0.95843454637525838</c:v>
                </c:pt>
                <c:pt idx="206">
                  <c:v>-1.1691978128521043</c:v>
                </c:pt>
                <c:pt idx="207">
                  <c:v>2.4525279206710877</c:v>
                </c:pt>
                <c:pt idx="208">
                  <c:v>-4.0677293458057306</c:v>
                </c:pt>
                <c:pt idx="209">
                  <c:v>-1.9989974122825629</c:v>
                </c:pt>
                <c:pt idx="210">
                  <c:v>-11.084775978759382</c:v>
                </c:pt>
                <c:pt idx="211">
                  <c:v>-13.011039145236197</c:v>
                </c:pt>
                <c:pt idx="212">
                  <c:v>-11.157303511713025</c:v>
                </c:pt>
                <c:pt idx="213">
                  <c:v>-1.8625735781898243</c:v>
                </c:pt>
                <c:pt idx="214">
                  <c:v>1.8366667553333684</c:v>
                </c:pt>
                <c:pt idx="215">
                  <c:v>0.96239028885653966</c:v>
                </c:pt>
                <c:pt idx="216">
                  <c:v>-7.7618769776202896</c:v>
                </c:pt>
                <c:pt idx="217">
                  <c:v>-13.540633444097097</c:v>
                </c:pt>
                <c:pt idx="218">
                  <c:v>-8.7649008105739199</c:v>
                </c:pt>
                <c:pt idx="219">
                  <c:v>-10.463167077050741</c:v>
                </c:pt>
                <c:pt idx="220">
                  <c:v>-9.8794357435275515</c:v>
                </c:pt>
                <c:pt idx="221">
                  <c:v>-10.109715010004379</c:v>
                </c:pt>
                <c:pt idx="222">
                  <c:v>-10.222471076481213</c:v>
                </c:pt>
                <c:pt idx="223">
                  <c:v>-12.075247942957986</c:v>
                </c:pt>
                <c:pt idx="224">
                  <c:v>-11.840012109434809</c:v>
                </c:pt>
                <c:pt idx="225">
                  <c:v>-13.063775875911631</c:v>
                </c:pt>
                <c:pt idx="226">
                  <c:v>-13.457049542388461</c:v>
                </c:pt>
                <c:pt idx="227">
                  <c:v>-12.816311308865295</c:v>
                </c:pt>
                <c:pt idx="228">
                  <c:v>-9.8085839753421169</c:v>
                </c:pt>
                <c:pt idx="229">
                  <c:v>-9.6378470418189011</c:v>
                </c:pt>
                <c:pt idx="230">
                  <c:v>-11.345619608295749</c:v>
                </c:pt>
                <c:pt idx="231">
                  <c:v>-9.0863816747725537</c:v>
                </c:pt>
                <c:pt idx="232">
                  <c:v>-10.256648141249343</c:v>
                </c:pt>
                <c:pt idx="233">
                  <c:v>-11.439411507726192</c:v>
                </c:pt>
                <c:pt idx="234">
                  <c:v>-12.989682874202998</c:v>
                </c:pt>
                <c:pt idx="235">
                  <c:v>-13.561453840679832</c:v>
                </c:pt>
                <c:pt idx="236">
                  <c:v>-12.939712807156667</c:v>
                </c:pt>
                <c:pt idx="237">
                  <c:v>-16.936975173633471</c:v>
                </c:pt>
                <c:pt idx="238">
                  <c:v>-17.415255540110309</c:v>
                </c:pt>
                <c:pt idx="239">
                  <c:v>-17.011516906587104</c:v>
                </c:pt>
                <c:pt idx="240">
                  <c:v>-15.32678757306391</c:v>
                </c:pt>
                <c:pt idx="241">
                  <c:v>-15.262053439540722</c:v>
                </c:pt>
                <c:pt idx="242">
                  <c:v>-11.812813006017535</c:v>
                </c:pt>
                <c:pt idx="243">
                  <c:v>-12.399583372494362</c:v>
                </c:pt>
                <c:pt idx="244">
                  <c:v>-14.463847038971181</c:v>
                </c:pt>
                <c:pt idx="245">
                  <c:v>-14.580112705448016</c:v>
                </c:pt>
                <c:pt idx="246">
                  <c:v>-14.905881471924829</c:v>
                </c:pt>
                <c:pt idx="247">
                  <c:v>-16.311148538401653</c:v>
                </c:pt>
                <c:pt idx="248">
                  <c:v>-17.282913404878457</c:v>
                </c:pt>
                <c:pt idx="249">
                  <c:v>-12.062188671355273</c:v>
                </c:pt>
                <c:pt idx="250">
                  <c:v>-10.502947637832079</c:v>
                </c:pt>
                <c:pt idx="251">
                  <c:v>-12.653225104308916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F-4976-A919-479E4B6C4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537103"/>
        <c:axId val="895540463"/>
      </c:scatterChart>
      <c:valAx>
        <c:axId val="89553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540463"/>
        <c:crosses val="autoZero"/>
        <c:crossBetween val="midCat"/>
      </c:valAx>
      <c:valAx>
        <c:axId val="89554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53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Vs Predicted 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3'!$O$1</c:f>
              <c:strCache>
                <c:ptCount val="1"/>
                <c:pt idx="0">
                  <c:v>Residuals AMZN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3'!$H$2:$H$263</c:f>
              <c:numCache>
                <c:formatCode>General</c:formatCode>
                <c:ptCount val="262"/>
                <c:pt idx="0">
                  <c:v>90.911187118627595</c:v>
                </c:pt>
                <c:pt idx="1">
                  <c:v>91.253954185104405</c:v>
                </c:pt>
                <c:pt idx="2">
                  <c:v>91.596721251581229</c:v>
                </c:pt>
                <c:pt idx="3">
                  <c:v>91.939488318058039</c:v>
                </c:pt>
                <c:pt idx="4">
                  <c:v>92.282255384534864</c:v>
                </c:pt>
                <c:pt idx="5">
                  <c:v>92.625022451011674</c:v>
                </c:pt>
                <c:pt idx="6">
                  <c:v>92.967789517488498</c:v>
                </c:pt>
                <c:pt idx="7">
                  <c:v>93.310556583965308</c:v>
                </c:pt>
                <c:pt idx="8">
                  <c:v>93.653323650442132</c:v>
                </c:pt>
                <c:pt idx="9">
                  <c:v>93.996090716918957</c:v>
                </c:pt>
                <c:pt idx="10">
                  <c:v>94.338857783395767</c:v>
                </c:pt>
                <c:pt idx="11">
                  <c:v>94.681624849872591</c:v>
                </c:pt>
                <c:pt idx="12">
                  <c:v>95.024391916349401</c:v>
                </c:pt>
                <c:pt idx="13">
                  <c:v>95.367158982826226</c:v>
                </c:pt>
                <c:pt idx="14">
                  <c:v>95.709926049303036</c:v>
                </c:pt>
                <c:pt idx="15">
                  <c:v>96.05269311577986</c:v>
                </c:pt>
                <c:pt idx="16">
                  <c:v>96.39546018225667</c:v>
                </c:pt>
                <c:pt idx="17">
                  <c:v>96.738227248733494</c:v>
                </c:pt>
                <c:pt idx="18">
                  <c:v>97.080994315210319</c:v>
                </c:pt>
                <c:pt idx="19">
                  <c:v>97.423761381687129</c:v>
                </c:pt>
                <c:pt idx="20">
                  <c:v>97.766528448163953</c:v>
                </c:pt>
                <c:pt idx="21">
                  <c:v>98.109295514640763</c:v>
                </c:pt>
                <c:pt idx="22">
                  <c:v>98.452062581117588</c:v>
                </c:pt>
                <c:pt idx="23">
                  <c:v>98.794829647594398</c:v>
                </c:pt>
                <c:pt idx="24">
                  <c:v>99.137596714071222</c:v>
                </c:pt>
                <c:pt idx="25">
                  <c:v>99.480363780548032</c:v>
                </c:pt>
                <c:pt idx="26">
                  <c:v>99.823130847024856</c:v>
                </c:pt>
                <c:pt idx="27">
                  <c:v>100.16589791350168</c:v>
                </c:pt>
                <c:pt idx="28">
                  <c:v>100.50866497997849</c:v>
                </c:pt>
                <c:pt idx="29">
                  <c:v>100.85143204645532</c:v>
                </c:pt>
                <c:pt idx="30">
                  <c:v>101.19419911293213</c:v>
                </c:pt>
                <c:pt idx="31">
                  <c:v>101.53696617940895</c:v>
                </c:pt>
                <c:pt idx="32">
                  <c:v>101.87973324588576</c:v>
                </c:pt>
                <c:pt idx="33">
                  <c:v>102.22250031236258</c:v>
                </c:pt>
                <c:pt idx="34">
                  <c:v>102.56526737883939</c:v>
                </c:pt>
                <c:pt idx="35">
                  <c:v>102.90803444531622</c:v>
                </c:pt>
                <c:pt idx="36">
                  <c:v>103.25080151179304</c:v>
                </c:pt>
                <c:pt idx="37">
                  <c:v>103.59356857826985</c:v>
                </c:pt>
                <c:pt idx="38">
                  <c:v>103.93633564474668</c:v>
                </c:pt>
                <c:pt idx="39">
                  <c:v>104.27910271122349</c:v>
                </c:pt>
                <c:pt idx="40">
                  <c:v>104.62186977770031</c:v>
                </c:pt>
                <c:pt idx="41">
                  <c:v>104.96463684417714</c:v>
                </c:pt>
                <c:pt idx="42">
                  <c:v>105.30740391065395</c:v>
                </c:pt>
                <c:pt idx="43">
                  <c:v>105.65017097713077</c:v>
                </c:pt>
                <c:pt idx="44">
                  <c:v>105.99293804360758</c:v>
                </c:pt>
                <c:pt idx="45">
                  <c:v>106.3357051100844</c:v>
                </c:pt>
                <c:pt idx="46">
                  <c:v>106.67847217656121</c:v>
                </c:pt>
                <c:pt idx="47">
                  <c:v>107.02123924303804</c:v>
                </c:pt>
                <c:pt idx="48">
                  <c:v>107.36400630951485</c:v>
                </c:pt>
                <c:pt idx="49">
                  <c:v>107.70677337599167</c:v>
                </c:pt>
                <c:pt idx="50">
                  <c:v>108.0495404424685</c:v>
                </c:pt>
                <c:pt idx="51">
                  <c:v>108.39230750894531</c:v>
                </c:pt>
                <c:pt idx="52">
                  <c:v>108.73507457542212</c:v>
                </c:pt>
                <c:pt idx="53">
                  <c:v>109.07784164189894</c:v>
                </c:pt>
                <c:pt idx="54">
                  <c:v>109.42060870837577</c:v>
                </c:pt>
                <c:pt idx="55">
                  <c:v>109.76337577485258</c:v>
                </c:pt>
                <c:pt idx="56">
                  <c:v>110.1061428413294</c:v>
                </c:pt>
                <c:pt idx="57">
                  <c:v>110.44890990780621</c:v>
                </c:pt>
                <c:pt idx="58">
                  <c:v>110.79167697428304</c:v>
                </c:pt>
                <c:pt idx="59">
                  <c:v>111.13444404075986</c:v>
                </c:pt>
                <c:pt idx="60">
                  <c:v>111.47721110723667</c:v>
                </c:pt>
                <c:pt idx="61">
                  <c:v>111.81997817371349</c:v>
                </c:pt>
                <c:pt idx="62">
                  <c:v>112.1627452401903</c:v>
                </c:pt>
                <c:pt idx="63">
                  <c:v>112.50551230666713</c:v>
                </c:pt>
                <c:pt idx="64">
                  <c:v>112.84827937314394</c:v>
                </c:pt>
                <c:pt idx="65">
                  <c:v>113.19104643962076</c:v>
                </c:pt>
                <c:pt idx="66">
                  <c:v>113.53381350609757</c:v>
                </c:pt>
                <c:pt idx="67">
                  <c:v>113.8765805725744</c:v>
                </c:pt>
                <c:pt idx="68">
                  <c:v>114.21934763905122</c:v>
                </c:pt>
                <c:pt idx="69">
                  <c:v>114.56211470552803</c:v>
                </c:pt>
                <c:pt idx="70">
                  <c:v>114.90488177200486</c:v>
                </c:pt>
                <c:pt idx="71">
                  <c:v>115.24764883848167</c:v>
                </c:pt>
                <c:pt idx="72">
                  <c:v>115.59041590495849</c:v>
                </c:pt>
                <c:pt idx="73">
                  <c:v>115.9331829714353</c:v>
                </c:pt>
                <c:pt idx="74">
                  <c:v>116.27595003791212</c:v>
                </c:pt>
                <c:pt idx="75">
                  <c:v>116.61871710438894</c:v>
                </c:pt>
                <c:pt idx="76">
                  <c:v>116.96148417086576</c:v>
                </c:pt>
                <c:pt idx="77">
                  <c:v>117.30425123734258</c:v>
                </c:pt>
                <c:pt idx="78">
                  <c:v>117.64701830381939</c:v>
                </c:pt>
                <c:pt idx="79">
                  <c:v>117.98978537029622</c:v>
                </c:pt>
                <c:pt idx="80">
                  <c:v>118.33255243677303</c:v>
                </c:pt>
                <c:pt idx="81">
                  <c:v>118.67531950324985</c:v>
                </c:pt>
                <c:pt idx="82">
                  <c:v>119.01808656972666</c:v>
                </c:pt>
                <c:pt idx="83">
                  <c:v>119.36085363620349</c:v>
                </c:pt>
                <c:pt idx="84">
                  <c:v>119.7036207026803</c:v>
                </c:pt>
                <c:pt idx="85">
                  <c:v>120.04638776915712</c:v>
                </c:pt>
                <c:pt idx="86">
                  <c:v>120.38915483563395</c:v>
                </c:pt>
                <c:pt idx="87">
                  <c:v>120.73192190211076</c:v>
                </c:pt>
                <c:pt idx="88">
                  <c:v>121.07468896858758</c:v>
                </c:pt>
                <c:pt idx="89">
                  <c:v>121.41745603506439</c:v>
                </c:pt>
                <c:pt idx="90">
                  <c:v>121.76022310154121</c:v>
                </c:pt>
                <c:pt idx="91">
                  <c:v>122.10299016801804</c:v>
                </c:pt>
                <c:pt idx="92">
                  <c:v>122.44575723449485</c:v>
                </c:pt>
                <c:pt idx="93">
                  <c:v>122.78852430097166</c:v>
                </c:pt>
                <c:pt idx="94">
                  <c:v>123.13129136744848</c:v>
                </c:pt>
                <c:pt idx="95">
                  <c:v>123.47405843392531</c:v>
                </c:pt>
                <c:pt idx="96">
                  <c:v>123.81682550040212</c:v>
                </c:pt>
                <c:pt idx="97">
                  <c:v>124.15959256687893</c:v>
                </c:pt>
                <c:pt idx="98">
                  <c:v>124.50235963335575</c:v>
                </c:pt>
                <c:pt idx="99">
                  <c:v>124.84512669983258</c:v>
                </c:pt>
                <c:pt idx="100">
                  <c:v>125.1878937663094</c:v>
                </c:pt>
                <c:pt idx="101">
                  <c:v>125.53066083278621</c:v>
                </c:pt>
                <c:pt idx="102">
                  <c:v>125.87342789926302</c:v>
                </c:pt>
                <c:pt idx="103">
                  <c:v>126.21619496573985</c:v>
                </c:pt>
                <c:pt idx="104">
                  <c:v>126.55896203221667</c:v>
                </c:pt>
                <c:pt idx="105">
                  <c:v>126.90172909869348</c:v>
                </c:pt>
                <c:pt idx="106">
                  <c:v>127.2444961651703</c:v>
                </c:pt>
                <c:pt idx="107">
                  <c:v>127.58726323164711</c:v>
                </c:pt>
                <c:pt idx="108">
                  <c:v>127.93003029812394</c:v>
                </c:pt>
                <c:pt idx="109">
                  <c:v>128.27279736460076</c:v>
                </c:pt>
                <c:pt idx="110">
                  <c:v>128.61556443107759</c:v>
                </c:pt>
                <c:pt idx="111">
                  <c:v>128.95833149755438</c:v>
                </c:pt>
                <c:pt idx="112">
                  <c:v>129.30109856403121</c:v>
                </c:pt>
                <c:pt idx="113">
                  <c:v>129.64386563050803</c:v>
                </c:pt>
                <c:pt idx="114">
                  <c:v>129.98663269698483</c:v>
                </c:pt>
                <c:pt idx="115">
                  <c:v>130.32939976346165</c:v>
                </c:pt>
                <c:pt idx="116">
                  <c:v>130.67216682993848</c:v>
                </c:pt>
                <c:pt idx="117">
                  <c:v>131.0149338964153</c:v>
                </c:pt>
                <c:pt idx="118">
                  <c:v>131.35770096289212</c:v>
                </c:pt>
                <c:pt idx="119">
                  <c:v>131.70046802936895</c:v>
                </c:pt>
                <c:pt idx="120">
                  <c:v>132.04323509584574</c:v>
                </c:pt>
                <c:pt idx="121">
                  <c:v>132.38600216232257</c:v>
                </c:pt>
                <c:pt idx="122">
                  <c:v>132.72876922879939</c:v>
                </c:pt>
                <c:pt idx="123">
                  <c:v>133.07153629527622</c:v>
                </c:pt>
                <c:pt idx="124">
                  <c:v>133.41430336175301</c:v>
                </c:pt>
                <c:pt idx="125">
                  <c:v>133.75707042822984</c:v>
                </c:pt>
                <c:pt idx="126">
                  <c:v>134.09983749470666</c:v>
                </c:pt>
                <c:pt idx="127">
                  <c:v>134.44260456118349</c:v>
                </c:pt>
                <c:pt idx="128">
                  <c:v>134.78537162766031</c:v>
                </c:pt>
                <c:pt idx="129">
                  <c:v>135.12813869413711</c:v>
                </c:pt>
                <c:pt idx="130">
                  <c:v>135.47090576061393</c:v>
                </c:pt>
                <c:pt idx="131">
                  <c:v>135.81367282709076</c:v>
                </c:pt>
                <c:pt idx="132">
                  <c:v>136.15643989356758</c:v>
                </c:pt>
                <c:pt idx="133">
                  <c:v>136.49920696004438</c:v>
                </c:pt>
                <c:pt idx="134">
                  <c:v>136.8419740265212</c:v>
                </c:pt>
                <c:pt idx="135">
                  <c:v>137.18474109299802</c:v>
                </c:pt>
                <c:pt idx="136">
                  <c:v>137.52750815947485</c:v>
                </c:pt>
                <c:pt idx="137">
                  <c:v>137.87027522595167</c:v>
                </c:pt>
                <c:pt idx="138">
                  <c:v>138.21304229242847</c:v>
                </c:pt>
                <c:pt idx="139">
                  <c:v>138.55580935890529</c:v>
                </c:pt>
                <c:pt idx="140">
                  <c:v>138.89857642538212</c:v>
                </c:pt>
                <c:pt idx="141">
                  <c:v>139.24134349185894</c:v>
                </c:pt>
                <c:pt idx="142">
                  <c:v>139.58411055833574</c:v>
                </c:pt>
                <c:pt idx="143">
                  <c:v>139.92687762481256</c:v>
                </c:pt>
                <c:pt idx="144">
                  <c:v>140.26964469128939</c:v>
                </c:pt>
                <c:pt idx="145">
                  <c:v>140.61241175776621</c:v>
                </c:pt>
                <c:pt idx="146">
                  <c:v>140.95517882424303</c:v>
                </c:pt>
                <c:pt idx="147">
                  <c:v>141.29794589071983</c:v>
                </c:pt>
                <c:pt idx="148">
                  <c:v>141.64071295719665</c:v>
                </c:pt>
                <c:pt idx="149">
                  <c:v>141.98348002367348</c:v>
                </c:pt>
                <c:pt idx="150">
                  <c:v>142.3262470901503</c:v>
                </c:pt>
                <c:pt idx="151">
                  <c:v>142.6690141566271</c:v>
                </c:pt>
                <c:pt idx="152">
                  <c:v>143.01178122310392</c:v>
                </c:pt>
                <c:pt idx="153">
                  <c:v>143.35454828958075</c:v>
                </c:pt>
                <c:pt idx="154">
                  <c:v>143.69731535605757</c:v>
                </c:pt>
                <c:pt idx="155">
                  <c:v>144.0400824225344</c:v>
                </c:pt>
                <c:pt idx="156">
                  <c:v>144.38284948901119</c:v>
                </c:pt>
                <c:pt idx="157">
                  <c:v>144.72561655548802</c:v>
                </c:pt>
                <c:pt idx="158">
                  <c:v>145.06838362196484</c:v>
                </c:pt>
                <c:pt idx="159">
                  <c:v>145.41115068844167</c:v>
                </c:pt>
                <c:pt idx="160">
                  <c:v>145.75391775491846</c:v>
                </c:pt>
                <c:pt idx="161">
                  <c:v>146.09668482139529</c:v>
                </c:pt>
                <c:pt idx="162">
                  <c:v>146.43945188787211</c:v>
                </c:pt>
                <c:pt idx="163">
                  <c:v>146.78221895434893</c:v>
                </c:pt>
                <c:pt idx="164">
                  <c:v>147.12498602082576</c:v>
                </c:pt>
                <c:pt idx="165">
                  <c:v>147.46775308730255</c:v>
                </c:pt>
                <c:pt idx="166">
                  <c:v>147.81052015377938</c:v>
                </c:pt>
                <c:pt idx="167">
                  <c:v>148.1532872202562</c:v>
                </c:pt>
                <c:pt idx="168">
                  <c:v>148.49605428673303</c:v>
                </c:pt>
                <c:pt idx="169">
                  <c:v>148.83882135320982</c:v>
                </c:pt>
                <c:pt idx="170">
                  <c:v>149.18158841968665</c:v>
                </c:pt>
                <c:pt idx="171">
                  <c:v>149.52435548616347</c:v>
                </c:pt>
                <c:pt idx="172">
                  <c:v>149.8671225526403</c:v>
                </c:pt>
                <c:pt idx="173">
                  <c:v>150.20988961911712</c:v>
                </c:pt>
                <c:pt idx="174">
                  <c:v>150.55265668559394</c:v>
                </c:pt>
                <c:pt idx="175">
                  <c:v>150.89542375207074</c:v>
                </c:pt>
                <c:pt idx="176">
                  <c:v>151.23819081854757</c:v>
                </c:pt>
                <c:pt idx="177">
                  <c:v>151.58095788502439</c:v>
                </c:pt>
                <c:pt idx="178">
                  <c:v>151.92372495150119</c:v>
                </c:pt>
                <c:pt idx="179">
                  <c:v>152.26649201797801</c:v>
                </c:pt>
                <c:pt idx="180">
                  <c:v>152.60925908445483</c:v>
                </c:pt>
                <c:pt idx="181">
                  <c:v>152.95202615093166</c:v>
                </c:pt>
                <c:pt idx="182">
                  <c:v>153.29479321740848</c:v>
                </c:pt>
                <c:pt idx="183">
                  <c:v>153.63756028388531</c:v>
                </c:pt>
                <c:pt idx="184">
                  <c:v>153.9803273503621</c:v>
                </c:pt>
                <c:pt idx="185">
                  <c:v>154.32309441683893</c:v>
                </c:pt>
                <c:pt idx="186">
                  <c:v>154.66586148331572</c:v>
                </c:pt>
                <c:pt idx="187">
                  <c:v>155.00862854979255</c:v>
                </c:pt>
                <c:pt idx="188">
                  <c:v>155.35139561626937</c:v>
                </c:pt>
                <c:pt idx="189">
                  <c:v>155.6941626827462</c:v>
                </c:pt>
                <c:pt idx="190">
                  <c:v>156.03692974922302</c:v>
                </c:pt>
                <c:pt idx="191">
                  <c:v>156.37969681569984</c:v>
                </c:pt>
                <c:pt idx="192">
                  <c:v>156.72246388217667</c:v>
                </c:pt>
                <c:pt idx="193">
                  <c:v>157.06523094865346</c:v>
                </c:pt>
                <c:pt idx="194">
                  <c:v>157.40799801513029</c:v>
                </c:pt>
                <c:pt idx="195">
                  <c:v>157.75076508160708</c:v>
                </c:pt>
                <c:pt idx="196">
                  <c:v>158.09353214808391</c:v>
                </c:pt>
                <c:pt idx="197">
                  <c:v>158.43629921456073</c:v>
                </c:pt>
                <c:pt idx="198">
                  <c:v>158.77906628103756</c:v>
                </c:pt>
                <c:pt idx="199">
                  <c:v>159.12183334751438</c:v>
                </c:pt>
                <c:pt idx="200">
                  <c:v>159.46460041399121</c:v>
                </c:pt>
                <c:pt idx="201">
                  <c:v>159.80736748046803</c:v>
                </c:pt>
                <c:pt idx="202">
                  <c:v>160.15013454694483</c:v>
                </c:pt>
                <c:pt idx="203">
                  <c:v>160.49290161342165</c:v>
                </c:pt>
                <c:pt idx="204">
                  <c:v>160.83566867989848</c:v>
                </c:pt>
                <c:pt idx="205">
                  <c:v>161.17843574637527</c:v>
                </c:pt>
                <c:pt idx="206">
                  <c:v>161.5212028128521</c:v>
                </c:pt>
                <c:pt idx="207">
                  <c:v>161.86396987932892</c:v>
                </c:pt>
                <c:pt idx="208">
                  <c:v>162.20673694580574</c:v>
                </c:pt>
                <c:pt idx="209">
                  <c:v>162.54950401228257</c:v>
                </c:pt>
                <c:pt idx="210">
                  <c:v>162.89227107875939</c:v>
                </c:pt>
                <c:pt idx="211">
                  <c:v>163.23503814523619</c:v>
                </c:pt>
                <c:pt idx="212">
                  <c:v>163.57780521171301</c:v>
                </c:pt>
                <c:pt idx="213">
                  <c:v>163.92057227818984</c:v>
                </c:pt>
                <c:pt idx="214">
                  <c:v>164.26333934466663</c:v>
                </c:pt>
                <c:pt idx="215">
                  <c:v>164.60610641114346</c:v>
                </c:pt>
                <c:pt idx="216">
                  <c:v>164.94887347762028</c:v>
                </c:pt>
                <c:pt idx="217">
                  <c:v>165.29164054409711</c:v>
                </c:pt>
                <c:pt idx="218">
                  <c:v>165.63440761057393</c:v>
                </c:pt>
                <c:pt idx="219">
                  <c:v>165.97717467705075</c:v>
                </c:pt>
                <c:pt idx="220">
                  <c:v>166.31994174352755</c:v>
                </c:pt>
                <c:pt idx="221">
                  <c:v>166.66270881000437</c:v>
                </c:pt>
                <c:pt idx="222">
                  <c:v>167.0054758764812</c:v>
                </c:pt>
                <c:pt idx="223">
                  <c:v>167.348242942958</c:v>
                </c:pt>
                <c:pt idx="224">
                  <c:v>167.69101000943482</c:v>
                </c:pt>
                <c:pt idx="225">
                  <c:v>168.03377707591164</c:v>
                </c:pt>
                <c:pt idx="226">
                  <c:v>168.37654414238847</c:v>
                </c:pt>
                <c:pt idx="227">
                  <c:v>168.71931120886529</c:v>
                </c:pt>
                <c:pt idx="228">
                  <c:v>169.06207827534212</c:v>
                </c:pt>
                <c:pt idx="229">
                  <c:v>169.40484534181891</c:v>
                </c:pt>
                <c:pt idx="230">
                  <c:v>169.74761240829574</c:v>
                </c:pt>
                <c:pt idx="231">
                  <c:v>170.09037947477256</c:v>
                </c:pt>
                <c:pt idx="232">
                  <c:v>170.43314654124936</c:v>
                </c:pt>
                <c:pt idx="233">
                  <c:v>170.77591360772618</c:v>
                </c:pt>
                <c:pt idx="234">
                  <c:v>171.11868067420301</c:v>
                </c:pt>
                <c:pt idx="235">
                  <c:v>171.46144774067983</c:v>
                </c:pt>
                <c:pt idx="236">
                  <c:v>171.80421480715665</c:v>
                </c:pt>
                <c:pt idx="237">
                  <c:v>172.14698187363348</c:v>
                </c:pt>
                <c:pt idx="238">
                  <c:v>172.4897489401103</c:v>
                </c:pt>
                <c:pt idx="239">
                  <c:v>172.8325160065871</c:v>
                </c:pt>
                <c:pt idx="240">
                  <c:v>173.17528307306392</c:v>
                </c:pt>
                <c:pt idx="241">
                  <c:v>173.51805013954072</c:v>
                </c:pt>
                <c:pt idx="242">
                  <c:v>173.86081720601754</c:v>
                </c:pt>
                <c:pt idx="243">
                  <c:v>174.20358427249437</c:v>
                </c:pt>
                <c:pt idx="244">
                  <c:v>174.54635133897119</c:v>
                </c:pt>
                <c:pt idx="245">
                  <c:v>174.88911840544802</c:v>
                </c:pt>
                <c:pt idx="246">
                  <c:v>175.23188547192484</c:v>
                </c:pt>
                <c:pt idx="247">
                  <c:v>175.57465253840166</c:v>
                </c:pt>
                <c:pt idx="248">
                  <c:v>175.91741960487846</c:v>
                </c:pt>
                <c:pt idx="249">
                  <c:v>176.26018667135529</c:v>
                </c:pt>
                <c:pt idx="250">
                  <c:v>176.60295373783208</c:v>
                </c:pt>
                <c:pt idx="251">
                  <c:v>176.94572080430891</c:v>
                </c:pt>
                <c:pt idx="252">
                  <c:v>177.28848787078573</c:v>
                </c:pt>
                <c:pt idx="253">
                  <c:v>177.63125493726255</c:v>
                </c:pt>
                <c:pt idx="254">
                  <c:v>177.97402200373938</c:v>
                </c:pt>
                <c:pt idx="255">
                  <c:v>178.3167890702162</c:v>
                </c:pt>
                <c:pt idx="256">
                  <c:v>178.65955613669303</c:v>
                </c:pt>
                <c:pt idx="257">
                  <c:v>179.00232320316982</c:v>
                </c:pt>
                <c:pt idx="258">
                  <c:v>179.34509026964665</c:v>
                </c:pt>
                <c:pt idx="259">
                  <c:v>179.68785733612344</c:v>
                </c:pt>
                <c:pt idx="260">
                  <c:v>180.03062440260027</c:v>
                </c:pt>
                <c:pt idx="261">
                  <c:v>180.37339146907709</c:v>
                </c:pt>
              </c:numCache>
            </c:numRef>
          </c:xVal>
          <c:yVal>
            <c:numRef>
              <c:f>'Part 3'!$O$2:$O$263</c:f>
              <c:numCache>
                <c:formatCode>General</c:formatCode>
                <c:ptCount val="262"/>
                <c:pt idx="0">
                  <c:v>3.9893103213724004</c:v>
                </c:pt>
                <c:pt idx="1">
                  <c:v>2.4945428248955892</c:v>
                </c:pt>
                <c:pt idx="2">
                  <c:v>3.547275938418764</c:v>
                </c:pt>
                <c:pt idx="3">
                  <c:v>3.4035140019419572</c:v>
                </c:pt>
                <c:pt idx="4">
                  <c:v>2.3162477254651321</c:v>
                </c:pt>
                <c:pt idx="5">
                  <c:v>2.4274754089883288</c:v>
                </c:pt>
                <c:pt idx="6">
                  <c:v>1.1902076125115002</c:v>
                </c:pt>
                <c:pt idx="7">
                  <c:v>1.2544458560346925</c:v>
                </c:pt>
                <c:pt idx="8">
                  <c:v>-0.18132353044212834</c:v>
                </c:pt>
                <c:pt idx="9">
                  <c:v>-0.89509279691895927</c:v>
                </c:pt>
                <c:pt idx="10">
                  <c:v>-0.44185461339576193</c:v>
                </c:pt>
                <c:pt idx="11">
                  <c:v>-1.4456247898725962</c:v>
                </c:pt>
                <c:pt idx="12">
                  <c:v>-0.42439344634939857</c:v>
                </c:pt>
                <c:pt idx="13">
                  <c:v>-0.99415788282622941</c:v>
                </c:pt>
                <c:pt idx="14">
                  <c:v>-1.4809297693030317</c:v>
                </c:pt>
                <c:pt idx="15">
                  <c:v>-2.9706923857798557</c:v>
                </c:pt>
                <c:pt idx="16">
                  <c:v>-4.9784603622566692</c:v>
                </c:pt>
                <c:pt idx="17">
                  <c:v>-4.0757287787334917</c:v>
                </c:pt>
                <c:pt idx="18">
                  <c:v>-4.1809927852103215</c:v>
                </c:pt>
                <c:pt idx="19">
                  <c:v>-3.8897648016871358</c:v>
                </c:pt>
                <c:pt idx="20">
                  <c:v>2.6694685518360473</c:v>
                </c:pt>
                <c:pt idx="21">
                  <c:v>2.1007035853592413</c:v>
                </c:pt>
                <c:pt idx="22">
                  <c:v>4.0314350188824193</c:v>
                </c:pt>
                <c:pt idx="23">
                  <c:v>3.1986701524055974</c:v>
                </c:pt>
                <c:pt idx="24">
                  <c:v>3.3739007859287824</c:v>
                </c:pt>
                <c:pt idx="25">
                  <c:v>4.4836331194519659</c:v>
                </c:pt>
                <c:pt idx="26">
                  <c:v>6.8723723529751481</c:v>
                </c:pt>
                <c:pt idx="27">
                  <c:v>7.3741029864983147</c:v>
                </c:pt>
                <c:pt idx="28">
                  <c:v>7.4913350200215092</c:v>
                </c:pt>
                <c:pt idx="29">
                  <c:v>6.6420677535446799</c:v>
                </c:pt>
                <c:pt idx="30">
                  <c:v>5.5493006870678698</c:v>
                </c:pt>
                <c:pt idx="31">
                  <c:v>6.2465345205910552</c:v>
                </c:pt>
                <c:pt idx="32">
                  <c:v>6.6312683541142405</c:v>
                </c:pt>
                <c:pt idx="33">
                  <c:v>5.4324984876374174</c:v>
                </c:pt>
                <c:pt idx="34">
                  <c:v>2.2332327211606042</c:v>
                </c:pt>
                <c:pt idx="35">
                  <c:v>-2.4435340453162127</c:v>
                </c:pt>
                <c:pt idx="36">
                  <c:v>-4.6138004717930414</c:v>
                </c:pt>
                <c:pt idx="37">
                  <c:v>-4.6140687582698519</c:v>
                </c:pt>
                <c:pt idx="38">
                  <c:v>-9.7213393047466781</c:v>
                </c:pt>
                <c:pt idx="39">
                  <c:v>-10.091602711223487</c:v>
                </c:pt>
                <c:pt idx="40">
                  <c:v>-6.924367637700314</c:v>
                </c:pt>
                <c:pt idx="41">
                  <c:v>-9.5151358041771346</c:v>
                </c:pt>
                <c:pt idx="42">
                  <c:v>-6.5159076306539419</c:v>
                </c:pt>
                <c:pt idx="43">
                  <c:v>-9.4486710371307652</c:v>
                </c:pt>
                <c:pt idx="44">
                  <c:v>-10.93844127360758</c:v>
                </c:pt>
                <c:pt idx="45">
                  <c:v>-16.305202790084408</c:v>
                </c:pt>
                <c:pt idx="46">
                  <c:v>-12.087468756561208</c:v>
                </c:pt>
                <c:pt idx="47">
                  <c:v>-15.978239973038043</c:v>
                </c:pt>
                <c:pt idx="48">
                  <c:v>-23.533508569514851</c:v>
                </c:pt>
                <c:pt idx="49">
                  <c:v>-18.456773375991673</c:v>
                </c:pt>
                <c:pt idx="50">
                  <c:v>-23.592043802468496</c:v>
                </c:pt>
                <c:pt idx="51">
                  <c:v>-18.000309218945304</c:v>
                </c:pt>
                <c:pt idx="52">
                  <c:v>-17.235074575422118</c:v>
                </c:pt>
                <c:pt idx="53">
                  <c:v>-15.031340481898937</c:v>
                </c:pt>
                <c:pt idx="54">
                  <c:v>-17.116111938375766</c:v>
                </c:pt>
                <c:pt idx="55">
                  <c:v>-14.621873394852571</c:v>
                </c:pt>
                <c:pt idx="56">
                  <c:v>-13.101145591329399</c:v>
                </c:pt>
                <c:pt idx="57">
                  <c:v>-16.15691008780621</c:v>
                </c:pt>
                <c:pt idx="58">
                  <c:v>-13.017178984283035</c:v>
                </c:pt>
                <c:pt idx="59">
                  <c:v>-16.129446790759857</c:v>
                </c:pt>
                <c:pt idx="60">
                  <c:v>-13.279708967236672</c:v>
                </c:pt>
                <c:pt idx="61">
                  <c:v>-14.333978113713499</c:v>
                </c:pt>
                <c:pt idx="62">
                  <c:v>-16.777743100190307</c:v>
                </c:pt>
                <c:pt idx="63">
                  <c:v>-16.564014506667135</c:v>
                </c:pt>
                <c:pt idx="64">
                  <c:v>-17.518781083143935</c:v>
                </c:pt>
                <c:pt idx="65">
                  <c:v>-13.311545099620758</c:v>
                </c:pt>
                <c:pt idx="66">
                  <c:v>-12.953811706097568</c:v>
                </c:pt>
                <c:pt idx="67">
                  <c:v>-11.726579072574395</c:v>
                </c:pt>
                <c:pt idx="68">
                  <c:v>-12.081347139051218</c:v>
                </c:pt>
                <c:pt idx="69">
                  <c:v>-6.1186180055280346</c:v>
                </c:pt>
                <c:pt idx="70">
                  <c:v>-0.7388813720048546</c:v>
                </c:pt>
                <c:pt idx="71">
                  <c:v>0.13635386151833018</c:v>
                </c:pt>
                <c:pt idx="72">
                  <c:v>4.819084195041512</c:v>
                </c:pt>
                <c:pt idx="73">
                  <c:v>2.8168170285646994</c:v>
                </c:pt>
                <c:pt idx="74">
                  <c:v>3.4045461620878683</c:v>
                </c:pt>
                <c:pt idx="75">
                  <c:v>-0.21271890438893593</c:v>
                </c:pt>
                <c:pt idx="76">
                  <c:v>1.2130153291342367</c:v>
                </c:pt>
                <c:pt idx="77">
                  <c:v>2.6682524626574207</c:v>
                </c:pt>
                <c:pt idx="78">
                  <c:v>2.8639832961806064</c:v>
                </c:pt>
                <c:pt idx="79">
                  <c:v>0.81021772970377981</c:v>
                </c:pt>
                <c:pt idx="80">
                  <c:v>-2.628550036773035</c:v>
                </c:pt>
                <c:pt idx="81">
                  <c:v>-3.9821503249854118E-2</c:v>
                </c:pt>
                <c:pt idx="82">
                  <c:v>4.6819103302733396</c:v>
                </c:pt>
                <c:pt idx="83">
                  <c:v>-5.0588516362034852</c:v>
                </c:pt>
                <c:pt idx="84">
                  <c:v>-3.9041212026803009</c:v>
                </c:pt>
                <c:pt idx="85">
                  <c:v>-4.1563883691571277</c:v>
                </c:pt>
                <c:pt idx="86">
                  <c:v>-2.826151335633952</c:v>
                </c:pt>
                <c:pt idx="87">
                  <c:v>-2.3514211021107627</c:v>
                </c:pt>
                <c:pt idx="88">
                  <c:v>-2.0941896685875747</c:v>
                </c:pt>
                <c:pt idx="89">
                  <c:v>-0.96745913506438797</c:v>
                </c:pt>
                <c:pt idx="90">
                  <c:v>-3.9127194015412101</c:v>
                </c:pt>
                <c:pt idx="91">
                  <c:v>-3.7069864680180444</c:v>
                </c:pt>
                <c:pt idx="92">
                  <c:v>-3.0032599344948494</c:v>
                </c:pt>
                <c:pt idx="93">
                  <c:v>-2.2995259009716591</c:v>
                </c:pt>
                <c:pt idx="94">
                  <c:v>-1.8182878674484897</c:v>
                </c:pt>
                <c:pt idx="95">
                  <c:v>-1.0075591339253123</c:v>
                </c:pt>
                <c:pt idx="96">
                  <c:v>1.0801776995978827</c:v>
                </c:pt>
                <c:pt idx="97">
                  <c:v>-1.8225945668789336</c:v>
                </c:pt>
                <c:pt idx="98">
                  <c:v>-2.6583578333557512</c:v>
                </c:pt>
                <c:pt idx="99">
                  <c:v>-3.7521243998325815</c:v>
                </c:pt>
                <c:pt idx="100">
                  <c:v>-4.668393066309406</c:v>
                </c:pt>
                <c:pt idx="101">
                  <c:v>-5.4756605327862076</c:v>
                </c:pt>
                <c:pt idx="102">
                  <c:v>-3.7549280992630258</c:v>
                </c:pt>
                <c:pt idx="103">
                  <c:v>-2.6641929657398435</c:v>
                </c:pt>
                <c:pt idx="104">
                  <c:v>-2.9384633322166707</c:v>
                </c:pt>
                <c:pt idx="105">
                  <c:v>-2.9817308986934847</c:v>
                </c:pt>
                <c:pt idx="106">
                  <c:v>-4.2144973651703026</c:v>
                </c:pt>
                <c:pt idx="107">
                  <c:v>-3.4372617316471121</c:v>
                </c:pt>
                <c:pt idx="108">
                  <c:v>-1.727027398123937</c:v>
                </c:pt>
                <c:pt idx="109">
                  <c:v>1.7702019353992284</c:v>
                </c:pt>
                <c:pt idx="110">
                  <c:v>3.7569331689224157</c:v>
                </c:pt>
                <c:pt idx="111">
                  <c:v>-1.0603288975543848</c:v>
                </c:pt>
                <c:pt idx="112">
                  <c:v>-2.0500990640312011</c:v>
                </c:pt>
                <c:pt idx="113">
                  <c:v>-1.0098629305080351</c:v>
                </c:pt>
                <c:pt idx="114">
                  <c:v>0.77687130301518437</c:v>
                </c:pt>
                <c:pt idx="115">
                  <c:v>1.7195962365383366</c:v>
                </c:pt>
                <c:pt idx="116">
                  <c:v>2.0268382700615177</c:v>
                </c:pt>
                <c:pt idx="117">
                  <c:v>2.7355696035847075</c:v>
                </c:pt>
                <c:pt idx="118">
                  <c:v>4.3332933371078752</c:v>
                </c:pt>
                <c:pt idx="119">
                  <c:v>6.5200367706310374</c:v>
                </c:pt>
                <c:pt idx="120">
                  <c:v>4.6767661041542681</c:v>
                </c:pt>
                <c:pt idx="121">
                  <c:v>5.3430017376774401</c:v>
                </c:pt>
                <c:pt idx="122">
                  <c:v>1.9147244712006</c:v>
                </c:pt>
                <c:pt idx="123">
                  <c:v>0.94746090472378341</c:v>
                </c:pt>
                <c:pt idx="124">
                  <c:v>4.5266909382469862</c:v>
                </c:pt>
                <c:pt idx="125">
                  <c:v>10.177927171770165</c:v>
                </c:pt>
                <c:pt idx="126">
                  <c:v>10.415161905293331</c:v>
                </c:pt>
                <c:pt idx="127">
                  <c:v>18.409400438816505</c:v>
                </c:pt>
                <c:pt idx="128">
                  <c:v>15.220625072339686</c:v>
                </c:pt>
                <c:pt idx="129">
                  <c:v>18.927357505862886</c:v>
                </c:pt>
                <c:pt idx="130">
                  <c:v>23.660594439386074</c:v>
                </c:pt>
                <c:pt idx="131">
                  <c:v>24.186327172909245</c:v>
                </c:pt>
                <c:pt idx="132">
                  <c:v>19.043557006432422</c:v>
                </c:pt>
                <c:pt idx="133">
                  <c:v>17.700789939955627</c:v>
                </c:pt>
                <c:pt idx="134">
                  <c:v>13.601522673478797</c:v>
                </c:pt>
                <c:pt idx="135">
                  <c:v>12.810254007001987</c:v>
                </c:pt>
                <c:pt idx="136">
                  <c:v>10.570987340525164</c:v>
                </c:pt>
                <c:pt idx="137">
                  <c:v>21.971719974048341</c:v>
                </c:pt>
                <c:pt idx="138">
                  <c:v>18.701462707571523</c:v>
                </c:pt>
                <c:pt idx="139">
                  <c:v>16.43968934109472</c:v>
                </c:pt>
                <c:pt idx="140">
                  <c:v>10.428922974617876</c:v>
                </c:pt>
                <c:pt idx="141">
                  <c:v>11.204152108141045</c:v>
                </c:pt>
                <c:pt idx="142">
                  <c:v>13.176387441664275</c:v>
                </c:pt>
                <c:pt idx="143">
                  <c:v>10.089617175187442</c:v>
                </c:pt>
                <c:pt idx="144">
                  <c:v>11.406853708710628</c:v>
                </c:pt>
                <c:pt idx="145">
                  <c:v>11.981582342233793</c:v>
                </c:pt>
                <c:pt idx="146">
                  <c:v>17.278814675756962</c:v>
                </c:pt>
                <c:pt idx="147">
                  <c:v>14.296551809280174</c:v>
                </c:pt>
                <c:pt idx="148">
                  <c:v>15.300784842803353</c:v>
                </c:pt>
                <c:pt idx="149">
                  <c:v>18.268015376326531</c:v>
                </c:pt>
                <c:pt idx="150">
                  <c:v>18.923752909849696</c:v>
                </c:pt>
                <c:pt idx="151">
                  <c:v>15.703986943372911</c:v>
                </c:pt>
                <c:pt idx="152">
                  <c:v>14.396223576896062</c:v>
                </c:pt>
                <c:pt idx="153">
                  <c:v>10.678944710419245</c:v>
                </c:pt>
                <c:pt idx="154">
                  <c:v>14.414684143942424</c:v>
                </c:pt>
                <c:pt idx="155">
                  <c:v>14.01091247746561</c:v>
                </c:pt>
                <c:pt idx="156">
                  <c:v>13.018151510988815</c:v>
                </c:pt>
                <c:pt idx="157">
                  <c:v>14.394882144511996</c:v>
                </c:pt>
                <c:pt idx="158">
                  <c:v>20.556112878035151</c:v>
                </c:pt>
                <c:pt idx="159">
                  <c:v>17.612851411558324</c:v>
                </c:pt>
                <c:pt idx="160">
                  <c:v>19.114582045081534</c:v>
                </c:pt>
                <c:pt idx="161">
                  <c:v>18.139307578604701</c:v>
                </c:pt>
                <c:pt idx="162">
                  <c:v>18.9335492121279</c:v>
                </c:pt>
                <c:pt idx="163">
                  <c:v>20.54227444565106</c:v>
                </c:pt>
                <c:pt idx="164">
                  <c:v>24.967512779174228</c:v>
                </c:pt>
                <c:pt idx="165">
                  <c:v>22.532246912697445</c:v>
                </c:pt>
                <c:pt idx="166">
                  <c:v>22.279476146220617</c:v>
                </c:pt>
                <c:pt idx="167">
                  <c:v>24.394716979743805</c:v>
                </c:pt>
                <c:pt idx="168">
                  <c:v>26.459939413266966</c:v>
                </c:pt>
                <c:pt idx="169">
                  <c:v>27.733673146790181</c:v>
                </c:pt>
                <c:pt idx="170">
                  <c:v>19.218405480313351</c:v>
                </c:pt>
                <c:pt idx="171">
                  <c:v>15.206647313836527</c:v>
                </c:pt>
                <c:pt idx="172">
                  <c:v>7.6248818473597169</c:v>
                </c:pt>
                <c:pt idx="173">
                  <c:v>13.220606580882873</c:v>
                </c:pt>
                <c:pt idx="174">
                  <c:v>8.2028365144060444</c:v>
                </c:pt>
                <c:pt idx="175">
                  <c:v>4.9155808479292489</c:v>
                </c:pt>
                <c:pt idx="176">
                  <c:v>3.9103076814524229</c:v>
                </c:pt>
                <c:pt idx="177">
                  <c:v>6.2255454149756133</c:v>
                </c:pt>
                <c:pt idx="178">
                  <c:v>1.9812738484988017</c:v>
                </c:pt>
                <c:pt idx="179">
                  <c:v>-1.8299991179780193</c:v>
                </c:pt>
                <c:pt idx="180">
                  <c:v>-4.863760384454821</c:v>
                </c:pt>
                <c:pt idx="181">
                  <c:v>-4.9285276509316702</c:v>
                </c:pt>
                <c:pt idx="182">
                  <c:v>3.1547001825915117</c:v>
                </c:pt>
                <c:pt idx="183">
                  <c:v>-3.6445640838853137</c:v>
                </c:pt>
                <c:pt idx="184">
                  <c:v>-2.9908253503621154</c:v>
                </c:pt>
                <c:pt idx="185">
                  <c:v>0.43340578316107781</c:v>
                </c:pt>
                <c:pt idx="186">
                  <c:v>4.0366379166842705</c:v>
                </c:pt>
                <c:pt idx="187">
                  <c:v>2.2353747502074555</c:v>
                </c:pt>
                <c:pt idx="188">
                  <c:v>2.0850972837306188</c:v>
                </c:pt>
                <c:pt idx="189">
                  <c:v>5.3688408172538118</c:v>
                </c:pt>
                <c:pt idx="190">
                  <c:v>0.21307025077697972</c:v>
                </c:pt>
                <c:pt idx="191">
                  <c:v>3.5803098843001635</c:v>
                </c:pt>
                <c:pt idx="192">
                  <c:v>-1.7244627821766585</c:v>
                </c:pt>
                <c:pt idx="193">
                  <c:v>2.7192691513465377</c:v>
                </c:pt>
                <c:pt idx="194">
                  <c:v>2.1194982848697066</c:v>
                </c:pt>
                <c:pt idx="195">
                  <c:v>6.5817392183929257</c:v>
                </c:pt>
                <c:pt idx="196">
                  <c:v>14.052967451916089</c:v>
                </c:pt>
                <c:pt idx="197">
                  <c:v>13.745204085439269</c:v>
                </c:pt>
                <c:pt idx="198">
                  <c:v>9.4064348189624525</c:v>
                </c:pt>
                <c:pt idx="199">
                  <c:v>7.810661752485629</c:v>
                </c:pt>
                <c:pt idx="200">
                  <c:v>4.170897586008806</c:v>
                </c:pt>
                <c:pt idx="201">
                  <c:v>0.55313671953197741</c:v>
                </c:pt>
                <c:pt idx="202">
                  <c:v>0.70035985305517556</c:v>
                </c:pt>
                <c:pt idx="203">
                  <c:v>-1.2459076134216502</c:v>
                </c:pt>
                <c:pt idx="204">
                  <c:v>-2.0156613798984893</c:v>
                </c:pt>
                <c:pt idx="205">
                  <c:v>-0.95843454637525838</c:v>
                </c:pt>
                <c:pt idx="206">
                  <c:v>-1.1691978128521043</c:v>
                </c:pt>
                <c:pt idx="207">
                  <c:v>2.4525279206710877</c:v>
                </c:pt>
                <c:pt idx="208">
                  <c:v>-4.0677293458057306</c:v>
                </c:pt>
                <c:pt idx="209">
                  <c:v>-1.9989974122825629</c:v>
                </c:pt>
                <c:pt idx="210">
                  <c:v>-11.084775978759382</c:v>
                </c:pt>
                <c:pt idx="211">
                  <c:v>-13.011039145236197</c:v>
                </c:pt>
                <c:pt idx="212">
                  <c:v>-11.157303511713025</c:v>
                </c:pt>
                <c:pt idx="213">
                  <c:v>-1.8625735781898243</c:v>
                </c:pt>
                <c:pt idx="214">
                  <c:v>1.8366667553333684</c:v>
                </c:pt>
                <c:pt idx="215">
                  <c:v>0.96239028885653966</c:v>
                </c:pt>
                <c:pt idx="216">
                  <c:v>-7.7618769776202896</c:v>
                </c:pt>
                <c:pt idx="217">
                  <c:v>-13.540633444097097</c:v>
                </c:pt>
                <c:pt idx="218">
                  <c:v>-8.7649008105739199</c:v>
                </c:pt>
                <c:pt idx="219">
                  <c:v>-10.463167077050741</c:v>
                </c:pt>
                <c:pt idx="220">
                  <c:v>-9.8794357435275515</c:v>
                </c:pt>
                <c:pt idx="221">
                  <c:v>-10.109715010004379</c:v>
                </c:pt>
                <c:pt idx="222">
                  <c:v>-10.222471076481213</c:v>
                </c:pt>
                <c:pt idx="223">
                  <c:v>-12.075247942957986</c:v>
                </c:pt>
                <c:pt idx="224">
                  <c:v>-11.840012109434809</c:v>
                </c:pt>
                <c:pt idx="225">
                  <c:v>-13.063775875911631</c:v>
                </c:pt>
                <c:pt idx="226">
                  <c:v>-13.457049542388461</c:v>
                </c:pt>
                <c:pt idx="227">
                  <c:v>-12.816311308865295</c:v>
                </c:pt>
                <c:pt idx="228">
                  <c:v>-9.8085839753421169</c:v>
                </c:pt>
                <c:pt idx="229">
                  <c:v>-9.6378470418189011</c:v>
                </c:pt>
                <c:pt idx="230">
                  <c:v>-11.345619608295749</c:v>
                </c:pt>
                <c:pt idx="231">
                  <c:v>-9.0863816747725537</c:v>
                </c:pt>
                <c:pt idx="232">
                  <c:v>-10.256648141249343</c:v>
                </c:pt>
                <c:pt idx="233">
                  <c:v>-11.439411507726192</c:v>
                </c:pt>
                <c:pt idx="234">
                  <c:v>-12.989682874202998</c:v>
                </c:pt>
                <c:pt idx="235">
                  <c:v>-13.561453840679832</c:v>
                </c:pt>
                <c:pt idx="236">
                  <c:v>-12.939712807156667</c:v>
                </c:pt>
                <c:pt idx="237">
                  <c:v>-16.936975173633471</c:v>
                </c:pt>
                <c:pt idx="238">
                  <c:v>-17.415255540110309</c:v>
                </c:pt>
                <c:pt idx="239">
                  <c:v>-17.011516906587104</c:v>
                </c:pt>
                <c:pt idx="240">
                  <c:v>-15.32678757306391</c:v>
                </c:pt>
                <c:pt idx="241">
                  <c:v>-15.262053439540722</c:v>
                </c:pt>
                <c:pt idx="242">
                  <c:v>-11.812813006017535</c:v>
                </c:pt>
                <c:pt idx="243">
                  <c:v>-12.399583372494362</c:v>
                </c:pt>
                <c:pt idx="244">
                  <c:v>-14.463847038971181</c:v>
                </c:pt>
                <c:pt idx="245">
                  <c:v>-14.580112705448016</c:v>
                </c:pt>
                <c:pt idx="246">
                  <c:v>-14.905881471924829</c:v>
                </c:pt>
                <c:pt idx="247">
                  <c:v>-16.311148538401653</c:v>
                </c:pt>
                <c:pt idx="248">
                  <c:v>-17.282913404878457</c:v>
                </c:pt>
                <c:pt idx="249">
                  <c:v>-12.062188671355273</c:v>
                </c:pt>
                <c:pt idx="250">
                  <c:v>-10.502947637832079</c:v>
                </c:pt>
                <c:pt idx="251">
                  <c:v>-12.653225104308916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6-4AEC-8EB2-6BC983C5C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773151"/>
        <c:axId val="847771711"/>
      </c:scatterChart>
      <c:valAx>
        <c:axId val="84777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71711"/>
        <c:crosses val="autoZero"/>
        <c:crossBetween val="midCat"/>
      </c:valAx>
      <c:valAx>
        <c:axId val="84777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73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3'!$P$1</c:f>
              <c:strCache>
                <c:ptCount val="1"/>
                <c:pt idx="0">
                  <c:v>Z-Scores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3'!$O$2:$O$263</c:f>
              <c:numCache>
                <c:formatCode>General</c:formatCode>
                <c:ptCount val="262"/>
                <c:pt idx="0">
                  <c:v>3.9893103213724004</c:v>
                </c:pt>
                <c:pt idx="1">
                  <c:v>2.4945428248955892</c:v>
                </c:pt>
                <c:pt idx="2">
                  <c:v>3.547275938418764</c:v>
                </c:pt>
                <c:pt idx="3">
                  <c:v>3.4035140019419572</c:v>
                </c:pt>
                <c:pt idx="4">
                  <c:v>2.3162477254651321</c:v>
                </c:pt>
                <c:pt idx="5">
                  <c:v>2.4274754089883288</c:v>
                </c:pt>
                <c:pt idx="6">
                  <c:v>1.1902076125115002</c:v>
                </c:pt>
                <c:pt idx="7">
                  <c:v>1.2544458560346925</c:v>
                </c:pt>
                <c:pt idx="8">
                  <c:v>-0.18132353044212834</c:v>
                </c:pt>
                <c:pt idx="9">
                  <c:v>-0.89509279691895927</c:v>
                </c:pt>
                <c:pt idx="10">
                  <c:v>-0.44185461339576193</c:v>
                </c:pt>
                <c:pt idx="11">
                  <c:v>-1.4456247898725962</c:v>
                </c:pt>
                <c:pt idx="12">
                  <c:v>-0.42439344634939857</c:v>
                </c:pt>
                <c:pt idx="13">
                  <c:v>-0.99415788282622941</c:v>
                </c:pt>
                <c:pt idx="14">
                  <c:v>-1.4809297693030317</c:v>
                </c:pt>
                <c:pt idx="15">
                  <c:v>-2.9706923857798557</c:v>
                </c:pt>
                <c:pt idx="16">
                  <c:v>-4.9784603622566692</c:v>
                </c:pt>
                <c:pt idx="17">
                  <c:v>-4.0757287787334917</c:v>
                </c:pt>
                <c:pt idx="18">
                  <c:v>-4.1809927852103215</c:v>
                </c:pt>
                <c:pt idx="19">
                  <c:v>-3.8897648016871358</c:v>
                </c:pt>
                <c:pt idx="20">
                  <c:v>2.6694685518360473</c:v>
                </c:pt>
                <c:pt idx="21">
                  <c:v>2.1007035853592413</c:v>
                </c:pt>
                <c:pt idx="22">
                  <c:v>4.0314350188824193</c:v>
                </c:pt>
                <c:pt idx="23">
                  <c:v>3.1986701524055974</c:v>
                </c:pt>
                <c:pt idx="24">
                  <c:v>3.3739007859287824</c:v>
                </c:pt>
                <c:pt idx="25">
                  <c:v>4.4836331194519659</c:v>
                </c:pt>
                <c:pt idx="26">
                  <c:v>6.8723723529751481</c:v>
                </c:pt>
                <c:pt idx="27">
                  <c:v>7.3741029864983147</c:v>
                </c:pt>
                <c:pt idx="28">
                  <c:v>7.4913350200215092</c:v>
                </c:pt>
                <c:pt idx="29">
                  <c:v>6.6420677535446799</c:v>
                </c:pt>
                <c:pt idx="30">
                  <c:v>5.5493006870678698</c:v>
                </c:pt>
                <c:pt idx="31">
                  <c:v>6.2465345205910552</c:v>
                </c:pt>
                <c:pt idx="32">
                  <c:v>6.6312683541142405</c:v>
                </c:pt>
                <c:pt idx="33">
                  <c:v>5.4324984876374174</c:v>
                </c:pt>
                <c:pt idx="34">
                  <c:v>2.2332327211606042</c:v>
                </c:pt>
                <c:pt idx="35">
                  <c:v>-2.4435340453162127</c:v>
                </c:pt>
                <c:pt idx="36">
                  <c:v>-4.6138004717930414</c:v>
                </c:pt>
                <c:pt idx="37">
                  <c:v>-4.6140687582698519</c:v>
                </c:pt>
                <c:pt idx="38">
                  <c:v>-9.7213393047466781</c:v>
                </c:pt>
                <c:pt idx="39">
                  <c:v>-10.091602711223487</c:v>
                </c:pt>
                <c:pt idx="40">
                  <c:v>-6.924367637700314</c:v>
                </c:pt>
                <c:pt idx="41">
                  <c:v>-9.5151358041771346</c:v>
                </c:pt>
                <c:pt idx="42">
                  <c:v>-6.5159076306539419</c:v>
                </c:pt>
                <c:pt idx="43">
                  <c:v>-9.4486710371307652</c:v>
                </c:pt>
                <c:pt idx="44">
                  <c:v>-10.93844127360758</c:v>
                </c:pt>
                <c:pt idx="45">
                  <c:v>-16.305202790084408</c:v>
                </c:pt>
                <c:pt idx="46">
                  <c:v>-12.087468756561208</c:v>
                </c:pt>
                <c:pt idx="47">
                  <c:v>-15.978239973038043</c:v>
                </c:pt>
                <c:pt idx="48">
                  <c:v>-23.533508569514851</c:v>
                </c:pt>
                <c:pt idx="49">
                  <c:v>-18.456773375991673</c:v>
                </c:pt>
                <c:pt idx="50">
                  <c:v>-23.592043802468496</c:v>
                </c:pt>
                <c:pt idx="51">
                  <c:v>-18.000309218945304</c:v>
                </c:pt>
                <c:pt idx="52">
                  <c:v>-17.235074575422118</c:v>
                </c:pt>
                <c:pt idx="53">
                  <c:v>-15.031340481898937</c:v>
                </c:pt>
                <c:pt idx="54">
                  <c:v>-17.116111938375766</c:v>
                </c:pt>
                <c:pt idx="55">
                  <c:v>-14.621873394852571</c:v>
                </c:pt>
                <c:pt idx="56">
                  <c:v>-13.101145591329399</c:v>
                </c:pt>
                <c:pt idx="57">
                  <c:v>-16.15691008780621</c:v>
                </c:pt>
                <c:pt idx="58">
                  <c:v>-13.017178984283035</c:v>
                </c:pt>
                <c:pt idx="59">
                  <c:v>-16.129446790759857</c:v>
                </c:pt>
                <c:pt idx="60">
                  <c:v>-13.279708967236672</c:v>
                </c:pt>
                <c:pt idx="61">
                  <c:v>-14.333978113713499</c:v>
                </c:pt>
                <c:pt idx="62">
                  <c:v>-16.777743100190307</c:v>
                </c:pt>
                <c:pt idx="63">
                  <c:v>-16.564014506667135</c:v>
                </c:pt>
                <c:pt idx="64">
                  <c:v>-17.518781083143935</c:v>
                </c:pt>
                <c:pt idx="65">
                  <c:v>-13.311545099620758</c:v>
                </c:pt>
                <c:pt idx="66">
                  <c:v>-12.953811706097568</c:v>
                </c:pt>
                <c:pt idx="67">
                  <c:v>-11.726579072574395</c:v>
                </c:pt>
                <c:pt idx="68">
                  <c:v>-12.081347139051218</c:v>
                </c:pt>
                <c:pt idx="69">
                  <c:v>-6.1186180055280346</c:v>
                </c:pt>
                <c:pt idx="70">
                  <c:v>-0.7388813720048546</c:v>
                </c:pt>
                <c:pt idx="71">
                  <c:v>0.13635386151833018</c:v>
                </c:pt>
                <c:pt idx="72">
                  <c:v>4.819084195041512</c:v>
                </c:pt>
                <c:pt idx="73">
                  <c:v>2.8168170285646994</c:v>
                </c:pt>
                <c:pt idx="74">
                  <c:v>3.4045461620878683</c:v>
                </c:pt>
                <c:pt idx="75">
                  <c:v>-0.21271890438893593</c:v>
                </c:pt>
                <c:pt idx="76">
                  <c:v>1.2130153291342367</c:v>
                </c:pt>
                <c:pt idx="77">
                  <c:v>2.6682524626574207</c:v>
                </c:pt>
                <c:pt idx="78">
                  <c:v>2.8639832961806064</c:v>
                </c:pt>
                <c:pt idx="79">
                  <c:v>0.81021772970377981</c:v>
                </c:pt>
                <c:pt idx="80">
                  <c:v>-2.628550036773035</c:v>
                </c:pt>
                <c:pt idx="81">
                  <c:v>-3.9821503249854118E-2</c:v>
                </c:pt>
                <c:pt idx="82">
                  <c:v>4.6819103302733396</c:v>
                </c:pt>
                <c:pt idx="83">
                  <c:v>-5.0588516362034852</c:v>
                </c:pt>
                <c:pt idx="84">
                  <c:v>-3.9041212026803009</c:v>
                </c:pt>
                <c:pt idx="85">
                  <c:v>-4.1563883691571277</c:v>
                </c:pt>
                <c:pt idx="86">
                  <c:v>-2.826151335633952</c:v>
                </c:pt>
                <c:pt idx="87">
                  <c:v>-2.3514211021107627</c:v>
                </c:pt>
                <c:pt idx="88">
                  <c:v>-2.0941896685875747</c:v>
                </c:pt>
                <c:pt idx="89">
                  <c:v>-0.96745913506438797</c:v>
                </c:pt>
                <c:pt idx="90">
                  <c:v>-3.9127194015412101</c:v>
                </c:pt>
                <c:pt idx="91">
                  <c:v>-3.7069864680180444</c:v>
                </c:pt>
                <c:pt idx="92">
                  <c:v>-3.0032599344948494</c:v>
                </c:pt>
                <c:pt idx="93">
                  <c:v>-2.2995259009716591</c:v>
                </c:pt>
                <c:pt idx="94">
                  <c:v>-1.8182878674484897</c:v>
                </c:pt>
                <c:pt idx="95">
                  <c:v>-1.0075591339253123</c:v>
                </c:pt>
                <c:pt idx="96">
                  <c:v>1.0801776995978827</c:v>
                </c:pt>
                <c:pt idx="97">
                  <c:v>-1.8225945668789336</c:v>
                </c:pt>
                <c:pt idx="98">
                  <c:v>-2.6583578333557512</c:v>
                </c:pt>
                <c:pt idx="99">
                  <c:v>-3.7521243998325815</c:v>
                </c:pt>
                <c:pt idx="100">
                  <c:v>-4.668393066309406</c:v>
                </c:pt>
                <c:pt idx="101">
                  <c:v>-5.4756605327862076</c:v>
                </c:pt>
                <c:pt idx="102">
                  <c:v>-3.7549280992630258</c:v>
                </c:pt>
                <c:pt idx="103">
                  <c:v>-2.6641929657398435</c:v>
                </c:pt>
                <c:pt idx="104">
                  <c:v>-2.9384633322166707</c:v>
                </c:pt>
                <c:pt idx="105">
                  <c:v>-2.9817308986934847</c:v>
                </c:pt>
                <c:pt idx="106">
                  <c:v>-4.2144973651703026</c:v>
                </c:pt>
                <c:pt idx="107">
                  <c:v>-3.4372617316471121</c:v>
                </c:pt>
                <c:pt idx="108">
                  <c:v>-1.727027398123937</c:v>
                </c:pt>
                <c:pt idx="109">
                  <c:v>1.7702019353992284</c:v>
                </c:pt>
                <c:pt idx="110">
                  <c:v>3.7569331689224157</c:v>
                </c:pt>
                <c:pt idx="111">
                  <c:v>-1.0603288975543848</c:v>
                </c:pt>
                <c:pt idx="112">
                  <c:v>-2.0500990640312011</c:v>
                </c:pt>
                <c:pt idx="113">
                  <c:v>-1.0098629305080351</c:v>
                </c:pt>
                <c:pt idx="114">
                  <c:v>0.77687130301518437</c:v>
                </c:pt>
                <c:pt idx="115">
                  <c:v>1.7195962365383366</c:v>
                </c:pt>
                <c:pt idx="116">
                  <c:v>2.0268382700615177</c:v>
                </c:pt>
                <c:pt idx="117">
                  <c:v>2.7355696035847075</c:v>
                </c:pt>
                <c:pt idx="118">
                  <c:v>4.3332933371078752</c:v>
                </c:pt>
                <c:pt idx="119">
                  <c:v>6.5200367706310374</c:v>
                </c:pt>
                <c:pt idx="120">
                  <c:v>4.6767661041542681</c:v>
                </c:pt>
                <c:pt idx="121">
                  <c:v>5.3430017376774401</c:v>
                </c:pt>
                <c:pt idx="122">
                  <c:v>1.9147244712006</c:v>
                </c:pt>
                <c:pt idx="123">
                  <c:v>0.94746090472378341</c:v>
                </c:pt>
                <c:pt idx="124">
                  <c:v>4.5266909382469862</c:v>
                </c:pt>
                <c:pt idx="125">
                  <c:v>10.177927171770165</c:v>
                </c:pt>
                <c:pt idx="126">
                  <c:v>10.415161905293331</c:v>
                </c:pt>
                <c:pt idx="127">
                  <c:v>18.409400438816505</c:v>
                </c:pt>
                <c:pt idx="128">
                  <c:v>15.220625072339686</c:v>
                </c:pt>
                <c:pt idx="129">
                  <c:v>18.927357505862886</c:v>
                </c:pt>
                <c:pt idx="130">
                  <c:v>23.660594439386074</c:v>
                </c:pt>
                <c:pt idx="131">
                  <c:v>24.186327172909245</c:v>
                </c:pt>
                <c:pt idx="132">
                  <c:v>19.043557006432422</c:v>
                </c:pt>
                <c:pt idx="133">
                  <c:v>17.700789939955627</c:v>
                </c:pt>
                <c:pt idx="134">
                  <c:v>13.601522673478797</c:v>
                </c:pt>
                <c:pt idx="135">
                  <c:v>12.810254007001987</c:v>
                </c:pt>
                <c:pt idx="136">
                  <c:v>10.570987340525164</c:v>
                </c:pt>
                <c:pt idx="137">
                  <c:v>21.971719974048341</c:v>
                </c:pt>
                <c:pt idx="138">
                  <c:v>18.701462707571523</c:v>
                </c:pt>
                <c:pt idx="139">
                  <c:v>16.43968934109472</c:v>
                </c:pt>
                <c:pt idx="140">
                  <c:v>10.428922974617876</c:v>
                </c:pt>
                <c:pt idx="141">
                  <c:v>11.204152108141045</c:v>
                </c:pt>
                <c:pt idx="142">
                  <c:v>13.176387441664275</c:v>
                </c:pt>
                <c:pt idx="143">
                  <c:v>10.089617175187442</c:v>
                </c:pt>
                <c:pt idx="144">
                  <c:v>11.406853708710628</c:v>
                </c:pt>
                <c:pt idx="145">
                  <c:v>11.981582342233793</c:v>
                </c:pt>
                <c:pt idx="146">
                  <c:v>17.278814675756962</c:v>
                </c:pt>
                <c:pt idx="147">
                  <c:v>14.296551809280174</c:v>
                </c:pt>
                <c:pt idx="148">
                  <c:v>15.300784842803353</c:v>
                </c:pt>
                <c:pt idx="149">
                  <c:v>18.268015376326531</c:v>
                </c:pt>
                <c:pt idx="150">
                  <c:v>18.923752909849696</c:v>
                </c:pt>
                <c:pt idx="151">
                  <c:v>15.703986943372911</c:v>
                </c:pt>
                <c:pt idx="152">
                  <c:v>14.396223576896062</c:v>
                </c:pt>
                <c:pt idx="153">
                  <c:v>10.678944710419245</c:v>
                </c:pt>
                <c:pt idx="154">
                  <c:v>14.414684143942424</c:v>
                </c:pt>
                <c:pt idx="155">
                  <c:v>14.01091247746561</c:v>
                </c:pt>
                <c:pt idx="156">
                  <c:v>13.018151510988815</c:v>
                </c:pt>
                <c:pt idx="157">
                  <c:v>14.394882144511996</c:v>
                </c:pt>
                <c:pt idx="158">
                  <c:v>20.556112878035151</c:v>
                </c:pt>
                <c:pt idx="159">
                  <c:v>17.612851411558324</c:v>
                </c:pt>
                <c:pt idx="160">
                  <c:v>19.114582045081534</c:v>
                </c:pt>
                <c:pt idx="161">
                  <c:v>18.139307578604701</c:v>
                </c:pt>
                <c:pt idx="162">
                  <c:v>18.9335492121279</c:v>
                </c:pt>
                <c:pt idx="163">
                  <c:v>20.54227444565106</c:v>
                </c:pt>
                <c:pt idx="164">
                  <c:v>24.967512779174228</c:v>
                </c:pt>
                <c:pt idx="165">
                  <c:v>22.532246912697445</c:v>
                </c:pt>
                <c:pt idx="166">
                  <c:v>22.279476146220617</c:v>
                </c:pt>
                <c:pt idx="167">
                  <c:v>24.394716979743805</c:v>
                </c:pt>
                <c:pt idx="168">
                  <c:v>26.459939413266966</c:v>
                </c:pt>
                <c:pt idx="169">
                  <c:v>27.733673146790181</c:v>
                </c:pt>
                <c:pt idx="170">
                  <c:v>19.218405480313351</c:v>
                </c:pt>
                <c:pt idx="171">
                  <c:v>15.206647313836527</c:v>
                </c:pt>
                <c:pt idx="172">
                  <c:v>7.6248818473597169</c:v>
                </c:pt>
                <c:pt idx="173">
                  <c:v>13.220606580882873</c:v>
                </c:pt>
                <c:pt idx="174">
                  <c:v>8.2028365144060444</c:v>
                </c:pt>
                <c:pt idx="175">
                  <c:v>4.9155808479292489</c:v>
                </c:pt>
                <c:pt idx="176">
                  <c:v>3.9103076814524229</c:v>
                </c:pt>
                <c:pt idx="177">
                  <c:v>6.2255454149756133</c:v>
                </c:pt>
                <c:pt idx="178">
                  <c:v>1.9812738484988017</c:v>
                </c:pt>
                <c:pt idx="179">
                  <c:v>-1.8299991179780193</c:v>
                </c:pt>
                <c:pt idx="180">
                  <c:v>-4.863760384454821</c:v>
                </c:pt>
                <c:pt idx="181">
                  <c:v>-4.9285276509316702</c:v>
                </c:pt>
                <c:pt idx="182">
                  <c:v>3.1547001825915117</c:v>
                </c:pt>
                <c:pt idx="183">
                  <c:v>-3.6445640838853137</c:v>
                </c:pt>
                <c:pt idx="184">
                  <c:v>-2.9908253503621154</c:v>
                </c:pt>
                <c:pt idx="185">
                  <c:v>0.43340578316107781</c:v>
                </c:pt>
                <c:pt idx="186">
                  <c:v>4.0366379166842705</c:v>
                </c:pt>
                <c:pt idx="187">
                  <c:v>2.2353747502074555</c:v>
                </c:pt>
                <c:pt idx="188">
                  <c:v>2.0850972837306188</c:v>
                </c:pt>
                <c:pt idx="189">
                  <c:v>5.3688408172538118</c:v>
                </c:pt>
                <c:pt idx="190">
                  <c:v>0.21307025077697972</c:v>
                </c:pt>
                <c:pt idx="191">
                  <c:v>3.5803098843001635</c:v>
                </c:pt>
                <c:pt idx="192">
                  <c:v>-1.7244627821766585</c:v>
                </c:pt>
                <c:pt idx="193">
                  <c:v>2.7192691513465377</c:v>
                </c:pt>
                <c:pt idx="194">
                  <c:v>2.1194982848697066</c:v>
                </c:pt>
                <c:pt idx="195">
                  <c:v>6.5817392183929257</c:v>
                </c:pt>
                <c:pt idx="196">
                  <c:v>14.052967451916089</c:v>
                </c:pt>
                <c:pt idx="197">
                  <c:v>13.745204085439269</c:v>
                </c:pt>
                <c:pt idx="198">
                  <c:v>9.4064348189624525</c:v>
                </c:pt>
                <c:pt idx="199">
                  <c:v>7.810661752485629</c:v>
                </c:pt>
                <c:pt idx="200">
                  <c:v>4.170897586008806</c:v>
                </c:pt>
                <c:pt idx="201">
                  <c:v>0.55313671953197741</c:v>
                </c:pt>
                <c:pt idx="202">
                  <c:v>0.70035985305517556</c:v>
                </c:pt>
                <c:pt idx="203">
                  <c:v>-1.2459076134216502</c:v>
                </c:pt>
                <c:pt idx="204">
                  <c:v>-2.0156613798984893</c:v>
                </c:pt>
                <c:pt idx="205">
                  <c:v>-0.95843454637525838</c:v>
                </c:pt>
                <c:pt idx="206">
                  <c:v>-1.1691978128521043</c:v>
                </c:pt>
                <c:pt idx="207">
                  <c:v>2.4525279206710877</c:v>
                </c:pt>
                <c:pt idx="208">
                  <c:v>-4.0677293458057306</c:v>
                </c:pt>
                <c:pt idx="209">
                  <c:v>-1.9989974122825629</c:v>
                </c:pt>
                <c:pt idx="210">
                  <c:v>-11.084775978759382</c:v>
                </c:pt>
                <c:pt idx="211">
                  <c:v>-13.011039145236197</c:v>
                </c:pt>
                <c:pt idx="212">
                  <c:v>-11.157303511713025</c:v>
                </c:pt>
                <c:pt idx="213">
                  <c:v>-1.8625735781898243</c:v>
                </c:pt>
                <c:pt idx="214">
                  <c:v>1.8366667553333684</c:v>
                </c:pt>
                <c:pt idx="215">
                  <c:v>0.96239028885653966</c:v>
                </c:pt>
                <c:pt idx="216">
                  <c:v>-7.7618769776202896</c:v>
                </c:pt>
                <c:pt idx="217">
                  <c:v>-13.540633444097097</c:v>
                </c:pt>
                <c:pt idx="218">
                  <c:v>-8.7649008105739199</c:v>
                </c:pt>
                <c:pt idx="219">
                  <c:v>-10.463167077050741</c:v>
                </c:pt>
                <c:pt idx="220">
                  <c:v>-9.8794357435275515</c:v>
                </c:pt>
                <c:pt idx="221">
                  <c:v>-10.109715010004379</c:v>
                </c:pt>
                <c:pt idx="222">
                  <c:v>-10.222471076481213</c:v>
                </c:pt>
                <c:pt idx="223">
                  <c:v>-12.075247942957986</c:v>
                </c:pt>
                <c:pt idx="224">
                  <c:v>-11.840012109434809</c:v>
                </c:pt>
                <c:pt idx="225">
                  <c:v>-13.063775875911631</c:v>
                </c:pt>
                <c:pt idx="226">
                  <c:v>-13.457049542388461</c:v>
                </c:pt>
                <c:pt idx="227">
                  <c:v>-12.816311308865295</c:v>
                </c:pt>
                <c:pt idx="228">
                  <c:v>-9.8085839753421169</c:v>
                </c:pt>
                <c:pt idx="229">
                  <c:v>-9.6378470418189011</c:v>
                </c:pt>
                <c:pt idx="230">
                  <c:v>-11.345619608295749</c:v>
                </c:pt>
                <c:pt idx="231">
                  <c:v>-9.0863816747725537</c:v>
                </c:pt>
                <c:pt idx="232">
                  <c:v>-10.256648141249343</c:v>
                </c:pt>
                <c:pt idx="233">
                  <c:v>-11.439411507726192</c:v>
                </c:pt>
                <c:pt idx="234">
                  <c:v>-12.989682874202998</c:v>
                </c:pt>
                <c:pt idx="235">
                  <c:v>-13.561453840679832</c:v>
                </c:pt>
                <c:pt idx="236">
                  <c:v>-12.939712807156667</c:v>
                </c:pt>
                <c:pt idx="237">
                  <c:v>-16.936975173633471</c:v>
                </c:pt>
                <c:pt idx="238">
                  <c:v>-17.415255540110309</c:v>
                </c:pt>
                <c:pt idx="239">
                  <c:v>-17.011516906587104</c:v>
                </c:pt>
                <c:pt idx="240">
                  <c:v>-15.32678757306391</c:v>
                </c:pt>
                <c:pt idx="241">
                  <c:v>-15.262053439540722</c:v>
                </c:pt>
                <c:pt idx="242">
                  <c:v>-11.812813006017535</c:v>
                </c:pt>
                <c:pt idx="243">
                  <c:v>-12.399583372494362</c:v>
                </c:pt>
                <c:pt idx="244">
                  <c:v>-14.463847038971181</c:v>
                </c:pt>
                <c:pt idx="245">
                  <c:v>-14.580112705448016</c:v>
                </c:pt>
                <c:pt idx="246">
                  <c:v>-14.905881471924829</c:v>
                </c:pt>
                <c:pt idx="247">
                  <c:v>-16.311148538401653</c:v>
                </c:pt>
                <c:pt idx="248">
                  <c:v>-17.282913404878457</c:v>
                </c:pt>
                <c:pt idx="249">
                  <c:v>-12.062188671355273</c:v>
                </c:pt>
                <c:pt idx="250">
                  <c:v>-10.502947637832079</c:v>
                </c:pt>
                <c:pt idx="251">
                  <c:v>-12.653225104308916</c:v>
                </c:pt>
              </c:numCache>
            </c:numRef>
          </c:xVal>
          <c:yVal>
            <c:numRef>
              <c:f>'Part 3'!$P$2:$P$263</c:f>
              <c:numCache>
                <c:formatCode>General</c:formatCode>
                <c:ptCount val="262"/>
                <c:pt idx="0">
                  <c:v>-2.514954877802527</c:v>
                </c:pt>
                <c:pt idx="1">
                  <c:v>-2.3293360530619998</c:v>
                </c:pt>
                <c:pt idx="2">
                  <c:v>-2.2004105812100327</c:v>
                </c:pt>
                <c:pt idx="3">
                  <c:v>-2.1001654928444697</c:v>
                </c:pt>
                <c:pt idx="4">
                  <c:v>-2.0174287103431898</c:v>
                </c:pt>
                <c:pt idx="5">
                  <c:v>-1.9465617207989845</c:v>
                </c:pt>
                <c:pt idx="6">
                  <c:v>-1.8843044227824219</c:v>
                </c:pt>
                <c:pt idx="7">
                  <c:v>-1.8285948988056846</c:v>
                </c:pt>
                <c:pt idx="8">
                  <c:v>-1.7780428020381664</c:v>
                </c:pt>
                <c:pt idx="9">
                  <c:v>-1.7316643961222451</c:v>
                </c:pt>
                <c:pt idx="10">
                  <c:v>-1.6887370022667971</c:v>
                </c:pt>
                <c:pt idx="11">
                  <c:v>-1.648713470290851</c:v>
                </c:pt>
                <c:pt idx="12">
                  <c:v>-1.6111691623526765</c:v>
                </c:pt>
                <c:pt idx="13">
                  <c:v>-1.5757676293730742</c:v>
                </c:pt>
                <c:pt idx="14">
                  <c:v>-1.5422375718953325</c:v>
                </c:pt>
                <c:pt idx="15">
                  <c:v>-1.5103568962835028</c:v>
                </c:pt>
                <c:pt idx="16">
                  <c:v>-1.4799413890351922</c:v>
                </c:pt>
                <c:pt idx="17">
                  <c:v>-1.450836487412636</c:v>
                </c:pt>
                <c:pt idx="18">
                  <c:v>-1.4229111803109864</c:v>
                </c:pt>
                <c:pt idx="19">
                  <c:v>-1.3960534082549905</c:v>
                </c:pt>
                <c:pt idx="20">
                  <c:v>-1.3701665397259748</c:v>
                </c:pt>
                <c:pt idx="21">
                  <c:v>-1.3451666341766386</c:v>
                </c:pt>
                <c:pt idx="22">
                  <c:v>-1.3209802893126328</c:v>
                </c:pt>
                <c:pt idx="23">
                  <c:v>-1.2975429286165541</c:v>
                </c:pt>
                <c:pt idx="24">
                  <c:v>-1.2747974249655289</c:v>
                </c:pt>
                <c:pt idx="25">
                  <c:v>-1.2526929839120384</c:v>
                </c:pt>
                <c:pt idx="26">
                  <c:v>-1.2311842297805575</c:v>
                </c:pt>
                <c:pt idx="27">
                  <c:v>-1.2102304517744085</c:v>
                </c:pt>
                <c:pt idx="28">
                  <c:v>-1.189794977493698</c:v>
                </c:pt>
                <c:pt idx="29">
                  <c:v>-1.1698446487773884</c:v>
                </c:pt>
                <c:pt idx="30">
                  <c:v>-1.1503493803760083</c:v>
                </c:pt>
                <c:pt idx="31">
                  <c:v>-1.1312817861712798</c:v>
                </c:pt>
                <c:pt idx="32">
                  <c:v>-1.1126168608589178</c:v>
                </c:pt>
                <c:pt idx="33">
                  <c:v>-1.0943317074660934</c:v>
                </c:pt>
                <c:pt idx="34">
                  <c:v>-1.0764053029751872</c:v>
                </c:pt>
                <c:pt idx="35">
                  <c:v>-1.0588182958080339</c:v>
                </c:pt>
                <c:pt idx="36">
                  <c:v>-1.0415528300904833</c:v>
                </c:pt>
                <c:pt idx="37">
                  <c:v>-1.024592392540099</c:v>
                </c:pt>
                <c:pt idx="38">
                  <c:v>-1.0079216785556244</c:v>
                </c:pt>
                <c:pt idx="39">
                  <c:v>-0.99152647467733057</c:v>
                </c:pt>
                <c:pt idx="40">
                  <c:v>-0.97539355506375336</c:v>
                </c:pt>
                <c:pt idx="41">
                  <c:v>-0.95951059001725081</c:v>
                </c:pt>
                <c:pt idx="42">
                  <c:v>-0.94386606490653602</c:v>
                </c:pt>
                <c:pt idx="43">
                  <c:v>-0.92844920809329989</c:v>
                </c:pt>
                <c:pt idx="44">
                  <c:v>-0.91324992668360727</c:v>
                </c:pt>
                <c:pt idx="45">
                  <c:v>-0.89825874910156867</c:v>
                </c:pt>
                <c:pt idx="46">
                  <c:v>-0.88346677362987858</c:v>
                </c:pt>
                <c:pt idx="47">
                  <c:v>-0.8688656221847797</c:v>
                </c:pt>
                <c:pt idx="48">
                  <c:v>-0.85444739869598973</c:v>
                </c:pt>
                <c:pt idx="49">
                  <c:v>-0.84020465154900881</c:v>
                </c:pt>
                <c:pt idx="50">
                  <c:v>-0.82613033962053128</c:v>
                </c:pt>
                <c:pt idx="51">
                  <c:v>-0.81221780149991241</c:v>
                </c:pt>
                <c:pt idx="52">
                  <c:v>-0.7984607275425748</c:v>
                </c:pt>
                <c:pt idx="53">
                  <c:v>-0.78485313444643534</c:v>
                </c:pt>
                <c:pt idx="54">
                  <c:v>-0.77138934208115728</c:v>
                </c:pt>
                <c:pt idx="55">
                  <c:v>-0.75806395233324275</c:v>
                </c:pt>
                <c:pt idx="56">
                  <c:v>-0.74487182975869159</c:v>
                </c:pt>
                <c:pt idx="57">
                  <c:v>-0.73180808385961749</c:v>
                </c:pt>
                <c:pt idx="58">
                  <c:v>-0.71886805282271549</c:v>
                </c:pt>
                <c:pt idx="59">
                  <c:v>-0.70604728857604471</c:v>
                </c:pt>
                <c:pt idx="60">
                  <c:v>-0.69334154303681728</c:v>
                </c:pt>
                <c:pt idx="61">
                  <c:v>-0.68074675543701968</c:v>
                </c:pt>
                <c:pt idx="62">
                  <c:v>-0.66825904062605401</c:v>
                </c:pt>
                <c:pt idx="63">
                  <c:v>-0.6558746782604522</c:v>
                </c:pt>
                <c:pt idx="64">
                  <c:v>-0.64359010280021778</c:v>
                </c:pt>
                <c:pt idx="65">
                  <c:v>-0.6314018942397609</c:v>
                </c:pt>
                <c:pt idx="66">
                  <c:v>-0.61930676950877617</c:v>
                </c:pt>
                <c:pt idx="67">
                  <c:v>-0.60730157448496325</c:v>
                </c:pt>
                <c:pt idx="68">
                  <c:v>-0.59538327656628021</c:v>
                </c:pt>
                <c:pt idx="69">
                  <c:v>-0.5835489577555576</c:v>
                </c:pt>
                <c:pt idx="70">
                  <c:v>-0.57179580821487397</c:v>
                </c:pt>
                <c:pt idx="71">
                  <c:v>-0.56012112025115535</c:v>
                </c:pt>
                <c:pt idx="72">
                  <c:v>-0.54852228269809788</c:v>
                </c:pt>
                <c:pt idx="73">
                  <c:v>-0.53699677566274262</c:v>
                </c:pt>
                <c:pt idx="74">
                  <c:v>-0.52554216560793954</c:v>
                </c:pt>
                <c:pt idx="75">
                  <c:v>-0.51415610074453411</c:v>
                </c:pt>
                <c:pt idx="76">
                  <c:v>-0.50283630670944168</c:v>
                </c:pt>
                <c:pt idx="77">
                  <c:v>-0.49158058250786868</c:v>
                </c:pt>
                <c:pt idx="78">
                  <c:v>-0.48038679669982853</c:v>
                </c:pt>
                <c:pt idx="79">
                  <c:v>-0.46925288381280222</c:v>
                </c:pt>
                <c:pt idx="80">
                  <c:v>-0.45817684096392136</c:v>
                </c:pt>
                <c:pt idx="81">
                  <c:v>-0.44715672467644574</c:v>
                </c:pt>
                <c:pt idx="82">
                  <c:v>-0.43619064787655393</c:v>
                </c:pt>
                <c:pt idx="83">
                  <c:v>-0.42527677705760725</c:v>
                </c:pt>
                <c:pt idx="84">
                  <c:v>-0.41441332960007643</c:v>
                </c:pt>
                <c:pt idx="85">
                  <c:v>-0.40359857123625476</c:v>
                </c:pt>
                <c:pt idx="86">
                  <c:v>-0.39283081364972938</c:v>
                </c:pt>
                <c:pt idx="87">
                  <c:v>-0.3821084122003639</c:v>
                </c:pt>
                <c:pt idx="88">
                  <c:v>-0.37142976376624032</c:v>
                </c:pt>
                <c:pt idx="89">
                  <c:v>-0.36079330469465853</c:v>
                </c:pt>
                <c:pt idx="90">
                  <c:v>-0.35019750885487144</c:v>
                </c:pt>
                <c:pt idx="91">
                  <c:v>-0.33964088578577573</c:v>
                </c:pt>
                <c:pt idx="92">
                  <c:v>-0.32912197893226108</c:v>
                </c:pt>
                <c:pt idx="93">
                  <c:v>-0.3186393639643752</c:v>
                </c:pt>
                <c:pt idx="94">
                  <c:v>-0.30819164717386466</c:v>
                </c:pt>
                <c:pt idx="95">
                  <c:v>-0.29777746394303445</c:v>
                </c:pt>
                <c:pt idx="96">
                  <c:v>-0.28739547728120973</c:v>
                </c:pt>
                <c:pt idx="97">
                  <c:v>-0.27704437642439755</c:v>
                </c:pt>
                <c:pt idx="98">
                  <c:v>-0.26672287549404339</c:v>
                </c:pt>
                <c:pt idx="99">
                  <c:v>-0.256429712211035</c:v>
                </c:pt>
                <c:pt idx="100">
                  <c:v>-0.24616364666135951</c:v>
                </c:pt>
                <c:pt idx="101">
                  <c:v>-0.23592346011003523</c:v>
                </c:pt>
                <c:pt idx="102">
                  <c:v>-0.2257079538601594</c:v>
                </c:pt>
                <c:pt idx="103">
                  <c:v>-0.21551594815408856</c:v>
                </c:pt>
                <c:pt idx="104">
                  <c:v>-0.20534628111395689</c:v>
                </c:pt>
                <c:pt idx="105">
                  <c:v>-0.19519780771888826</c:v>
                </c:pt>
                <c:pt idx="106">
                  <c:v>-0.18506939881641302</c:v>
                </c:pt>
                <c:pt idx="107">
                  <c:v>-0.17495994016573252</c:v>
                </c:pt>
                <c:pt idx="108">
                  <c:v>-0.16486833151060187</c:v>
                </c:pt>
                <c:pt idx="109">
                  <c:v>-0.15479348567971193</c:v>
                </c:pt>
                <c:pt idx="110">
                  <c:v>-0.14473432771256409</c:v>
                </c:pt>
                <c:pt idx="111">
                  <c:v>-0.13468979400891959</c:v>
                </c:pt>
                <c:pt idx="112">
                  <c:v>-0.1246588315</c:v>
                </c:pt>
                <c:pt idx="113">
                  <c:v>-0.11464039683969043</c:v>
                </c:pt>
                <c:pt idx="114">
                  <c:v>-0.10463345561407539</c:v>
                </c:pt>
                <c:pt idx="115">
                  <c:v>-9.4636981567699813E-2</c:v>
                </c:pt>
                <c:pt idx="116">
                  <c:v>-8.4649955845010449E-2</c:v>
                </c:pt>
                <c:pt idx="117">
                  <c:v>-7.4671366245484247E-2</c:v>
                </c:pt>
                <c:pt idx="118">
                  <c:v>-6.4700206491002693E-2</c:v>
                </c:pt>
                <c:pt idx="119">
                  <c:v>-5.4735475504070312E-2</c:v>
                </c:pt>
                <c:pt idx="120">
                  <c:v>-4.477617669551625E-2</c:v>
                </c:pt>
                <c:pt idx="121">
                  <c:v>-3.4821317260347699E-2</c:v>
                </c:pt>
                <c:pt idx="122">
                  <c:v>-2.4869907480456668E-2</c:v>
                </c:pt>
                <c:pt idx="123">
                  <c:v>-1.4920960032900372E-2</c:v>
                </c:pt>
                <c:pt idx="124">
                  <c:v>-4.9734893024984917E-3</c:v>
                </c:pt>
                <c:pt idx="125">
                  <c:v>4.9734893024984917E-3</c:v>
                </c:pt>
                <c:pt idx="126">
                  <c:v>1.4920960032900372E-2</c:v>
                </c:pt>
                <c:pt idx="127">
                  <c:v>2.4869907480456525E-2</c:v>
                </c:pt>
                <c:pt idx="128">
                  <c:v>3.482131726034756E-2</c:v>
                </c:pt>
                <c:pt idx="129">
                  <c:v>4.4776176695516381E-2</c:v>
                </c:pt>
                <c:pt idx="130">
                  <c:v>5.4735475504070437E-2</c:v>
                </c:pt>
                <c:pt idx="131">
                  <c:v>6.4700206491002693E-2</c:v>
                </c:pt>
                <c:pt idx="132">
                  <c:v>7.4671366245484247E-2</c:v>
                </c:pt>
                <c:pt idx="133">
                  <c:v>8.4649955845010449E-2</c:v>
                </c:pt>
                <c:pt idx="134">
                  <c:v>9.4636981567699813E-2</c:v>
                </c:pt>
                <c:pt idx="135">
                  <c:v>0.10463345561407525</c:v>
                </c:pt>
                <c:pt idx="136">
                  <c:v>0.1146403968396903</c:v>
                </c:pt>
                <c:pt idx="137">
                  <c:v>0.12465883150000014</c:v>
                </c:pt>
                <c:pt idx="138">
                  <c:v>0.13468979400891973</c:v>
                </c:pt>
                <c:pt idx="139">
                  <c:v>0.14473432771256409</c:v>
                </c:pt>
                <c:pt idx="140">
                  <c:v>0.15479348567971193</c:v>
                </c:pt>
                <c:pt idx="141">
                  <c:v>0.16486833151060187</c:v>
                </c:pt>
                <c:pt idx="142">
                  <c:v>0.17495994016573252</c:v>
                </c:pt>
                <c:pt idx="143">
                  <c:v>0.18506939881641285</c:v>
                </c:pt>
                <c:pt idx="144">
                  <c:v>0.19519780771888809</c:v>
                </c:pt>
                <c:pt idx="145">
                  <c:v>0.20534628111395706</c:v>
                </c:pt>
                <c:pt idx="146">
                  <c:v>0.21551594815408867</c:v>
                </c:pt>
                <c:pt idx="147">
                  <c:v>0.2257079538601594</c:v>
                </c:pt>
                <c:pt idx="148">
                  <c:v>0.23592346011003523</c:v>
                </c:pt>
                <c:pt idx="149">
                  <c:v>0.24616364666135951</c:v>
                </c:pt>
                <c:pt idx="150">
                  <c:v>0.256429712211035</c:v>
                </c:pt>
                <c:pt idx="151">
                  <c:v>0.26672287549404317</c:v>
                </c:pt>
                <c:pt idx="152">
                  <c:v>0.27704437642439733</c:v>
                </c:pt>
                <c:pt idx="153">
                  <c:v>0.28739547728120984</c:v>
                </c:pt>
                <c:pt idx="154">
                  <c:v>0.29777746394303461</c:v>
                </c:pt>
                <c:pt idx="155">
                  <c:v>0.30819164717386466</c:v>
                </c:pt>
                <c:pt idx="156">
                  <c:v>0.3186393639643752</c:v>
                </c:pt>
                <c:pt idx="157">
                  <c:v>0.32912197893226108</c:v>
                </c:pt>
                <c:pt idx="158">
                  <c:v>0.3396408857857755</c:v>
                </c:pt>
                <c:pt idx="159">
                  <c:v>0.35019750885487133</c:v>
                </c:pt>
                <c:pt idx="160">
                  <c:v>0.3607933046946587</c:v>
                </c:pt>
                <c:pt idx="161">
                  <c:v>0.37142976376624048</c:v>
                </c:pt>
                <c:pt idx="162">
                  <c:v>0.3821084122003639</c:v>
                </c:pt>
                <c:pt idx="163">
                  <c:v>0.39283081364972938</c:v>
                </c:pt>
                <c:pt idx="164">
                  <c:v>0.40359857123625476</c:v>
                </c:pt>
                <c:pt idx="165">
                  <c:v>0.41441332960007643</c:v>
                </c:pt>
                <c:pt idx="166">
                  <c:v>0.42527677705760714</c:v>
                </c:pt>
                <c:pt idx="167">
                  <c:v>0.43619064787655376</c:v>
                </c:pt>
                <c:pt idx="168">
                  <c:v>0.44715672467644596</c:v>
                </c:pt>
                <c:pt idx="169">
                  <c:v>0.45817684096392136</c:v>
                </c:pt>
                <c:pt idx="170">
                  <c:v>0.46925288381280222</c:v>
                </c:pt>
                <c:pt idx="171">
                  <c:v>0.48038679669982853</c:v>
                </c:pt>
                <c:pt idx="172">
                  <c:v>0.49158058250786868</c:v>
                </c:pt>
                <c:pt idx="173">
                  <c:v>0.50283630670944168</c:v>
                </c:pt>
                <c:pt idx="174">
                  <c:v>0.51415610074453411</c:v>
                </c:pt>
                <c:pt idx="175">
                  <c:v>0.52554216560793932</c:v>
                </c:pt>
                <c:pt idx="176">
                  <c:v>0.53699677566274295</c:v>
                </c:pt>
                <c:pt idx="177">
                  <c:v>0.54852228269809822</c:v>
                </c:pt>
                <c:pt idx="178">
                  <c:v>0.56012112025115535</c:v>
                </c:pt>
                <c:pt idx="179">
                  <c:v>0.57179580821487397</c:v>
                </c:pt>
                <c:pt idx="180">
                  <c:v>0.5835489577555576</c:v>
                </c:pt>
                <c:pt idx="181">
                  <c:v>0.59538327656628021</c:v>
                </c:pt>
                <c:pt idx="182">
                  <c:v>0.60730157448496336</c:v>
                </c:pt>
                <c:pt idx="183">
                  <c:v>0.61930676950877606</c:v>
                </c:pt>
                <c:pt idx="184">
                  <c:v>0.63140189423976112</c:v>
                </c:pt>
                <c:pt idx="185">
                  <c:v>0.64359010280021778</c:v>
                </c:pt>
                <c:pt idx="186">
                  <c:v>0.6558746782604522</c:v>
                </c:pt>
                <c:pt idx="187">
                  <c:v>0.66825904062605401</c:v>
                </c:pt>
                <c:pt idx="188">
                  <c:v>0.68074675543701968</c:v>
                </c:pt>
                <c:pt idx="189">
                  <c:v>0.69334154303681728</c:v>
                </c:pt>
                <c:pt idx="190">
                  <c:v>0.70604728857604471</c:v>
                </c:pt>
                <c:pt idx="191">
                  <c:v>0.71886805282271604</c:v>
                </c:pt>
                <c:pt idx="192">
                  <c:v>0.73180808385961771</c:v>
                </c:pt>
                <c:pt idx="193">
                  <c:v>0.74487182975869159</c:v>
                </c:pt>
                <c:pt idx="194">
                  <c:v>0.75806395233324275</c:v>
                </c:pt>
                <c:pt idx="195">
                  <c:v>0.77138934208115728</c:v>
                </c:pt>
                <c:pt idx="196">
                  <c:v>0.78485313444643534</c:v>
                </c:pt>
                <c:pt idx="197">
                  <c:v>0.7984607275425748</c:v>
                </c:pt>
                <c:pt idx="198">
                  <c:v>0.81221780149991241</c:v>
                </c:pt>
                <c:pt idx="199">
                  <c:v>0.82613033962053162</c:v>
                </c:pt>
                <c:pt idx="200">
                  <c:v>0.84020465154900847</c:v>
                </c:pt>
                <c:pt idx="201">
                  <c:v>0.85444739869598973</c:v>
                </c:pt>
                <c:pt idx="202">
                  <c:v>0.8688656221847797</c:v>
                </c:pt>
                <c:pt idx="203">
                  <c:v>0.88346677362987858</c:v>
                </c:pt>
                <c:pt idx="204">
                  <c:v>0.89825874910156867</c:v>
                </c:pt>
                <c:pt idx="205">
                  <c:v>0.91324992668360727</c:v>
                </c:pt>
                <c:pt idx="206">
                  <c:v>0.92844920809329989</c:v>
                </c:pt>
                <c:pt idx="207">
                  <c:v>0.94386606490653491</c:v>
                </c:pt>
                <c:pt idx="208">
                  <c:v>0.95951059001724914</c:v>
                </c:pt>
                <c:pt idx="209">
                  <c:v>0.97539355506375336</c:v>
                </c:pt>
                <c:pt idx="210">
                  <c:v>0.99152647467733057</c:v>
                </c:pt>
                <c:pt idx="211">
                  <c:v>1.0079216785556244</c:v>
                </c:pt>
                <c:pt idx="212">
                  <c:v>1.024592392540099</c:v>
                </c:pt>
                <c:pt idx="213">
                  <c:v>1.0415528300904833</c:v>
                </c:pt>
                <c:pt idx="214">
                  <c:v>1.0588182958080339</c:v>
                </c:pt>
                <c:pt idx="215">
                  <c:v>1.0764053029751868</c:v>
                </c:pt>
                <c:pt idx="216">
                  <c:v>1.0943317074660934</c:v>
                </c:pt>
                <c:pt idx="217">
                  <c:v>1.1126168608589178</c:v>
                </c:pt>
                <c:pt idx="218">
                  <c:v>1.1312817861712798</c:v>
                </c:pt>
                <c:pt idx="219">
                  <c:v>1.1503493803760083</c:v>
                </c:pt>
                <c:pt idx="220">
                  <c:v>1.1698446487773884</c:v>
                </c:pt>
                <c:pt idx="221">
                  <c:v>1.189794977493698</c:v>
                </c:pt>
                <c:pt idx="222">
                  <c:v>1.2102304517744078</c:v>
                </c:pt>
                <c:pt idx="223">
                  <c:v>1.2311842297805575</c:v>
                </c:pt>
                <c:pt idx="224">
                  <c:v>1.2526929839120398</c:v>
                </c:pt>
                <c:pt idx="225">
                  <c:v>1.2747974249655289</c:v>
                </c:pt>
                <c:pt idx="226">
                  <c:v>1.2975429286165541</c:v>
                </c:pt>
                <c:pt idx="227">
                  <c:v>1.3209802893126328</c:v>
                </c:pt>
                <c:pt idx="228">
                  <c:v>1.3451666341766386</c:v>
                </c:pt>
                <c:pt idx="229">
                  <c:v>1.3701665397259748</c:v>
                </c:pt>
                <c:pt idx="230">
                  <c:v>1.3960534082549898</c:v>
                </c:pt>
                <c:pt idx="231">
                  <c:v>1.4229111803109853</c:v>
                </c:pt>
                <c:pt idx="232">
                  <c:v>1.4508364874126363</c:v>
                </c:pt>
                <c:pt idx="233">
                  <c:v>1.4799413890351927</c:v>
                </c:pt>
                <c:pt idx="234">
                  <c:v>1.5103568962835032</c:v>
                </c:pt>
                <c:pt idx="235">
                  <c:v>1.5422375718953325</c:v>
                </c:pt>
                <c:pt idx="236">
                  <c:v>1.5757676293730736</c:v>
                </c:pt>
                <c:pt idx="237">
                  <c:v>1.6111691623526765</c:v>
                </c:pt>
                <c:pt idx="238">
                  <c:v>1.6487134702908506</c:v>
                </c:pt>
                <c:pt idx="239">
                  <c:v>1.688737002266798</c:v>
                </c:pt>
                <c:pt idx="240">
                  <c:v>1.7316643961222455</c:v>
                </c:pt>
                <c:pt idx="241">
                  <c:v>1.7780428020381671</c:v>
                </c:pt>
                <c:pt idx="242">
                  <c:v>1.8285948988056846</c:v>
                </c:pt>
                <c:pt idx="243">
                  <c:v>1.8843044227824219</c:v>
                </c:pt>
                <c:pt idx="244">
                  <c:v>1.946561720798984</c:v>
                </c:pt>
                <c:pt idx="245">
                  <c:v>2.0174287103431894</c:v>
                </c:pt>
                <c:pt idx="246">
                  <c:v>2.100165492844468</c:v>
                </c:pt>
                <c:pt idx="247">
                  <c:v>2.2004105812100336</c:v>
                </c:pt>
                <c:pt idx="248">
                  <c:v>2.3293360530620011</c:v>
                </c:pt>
                <c:pt idx="249">
                  <c:v>2.5149548778025288</c:v>
                </c:pt>
                <c:pt idx="250">
                  <c:v>2.8806743591110586</c:v>
                </c:pt>
                <c:pt idx="2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F-4A38-975C-E9678DA1E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429807"/>
        <c:axId val="1360431247"/>
      </c:scatterChart>
      <c:valAx>
        <c:axId val="136042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31247"/>
        <c:crosses val="autoZero"/>
        <c:crossBetween val="midCat"/>
      </c:valAx>
      <c:valAx>
        <c:axId val="136043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2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3'!$AC$1</c:f>
              <c:strCache>
                <c:ptCount val="1"/>
                <c:pt idx="0">
                  <c:v>Residuals NFLX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 3'!$AC$2:$AC$263</c:f>
              <c:numCache>
                <c:formatCode>General</c:formatCode>
                <c:ptCount val="262"/>
                <c:pt idx="0">
                  <c:v>-16.193690705470999</c:v>
                </c:pt>
                <c:pt idx="1">
                  <c:v>-20.904100099628295</c:v>
                </c:pt>
                <c:pt idx="2">
                  <c:v>-11.774513093785743</c:v>
                </c:pt>
                <c:pt idx="3">
                  <c:v>-17.654905387943074</c:v>
                </c:pt>
                <c:pt idx="4">
                  <c:v>-9.9453012821005018</c:v>
                </c:pt>
                <c:pt idx="5">
                  <c:v>-14.34571307625788</c:v>
                </c:pt>
                <c:pt idx="6">
                  <c:v>-21.756134670415236</c:v>
                </c:pt>
                <c:pt idx="7">
                  <c:v>-12.686514764572621</c:v>
                </c:pt>
                <c:pt idx="8">
                  <c:v>-13.71693145872996</c:v>
                </c:pt>
                <c:pt idx="9">
                  <c:v>-14.137332252887404</c:v>
                </c:pt>
                <c:pt idx="10">
                  <c:v>-15.387750147044756</c:v>
                </c:pt>
                <c:pt idx="11">
                  <c:v>-15.138137541202127</c:v>
                </c:pt>
                <c:pt idx="12">
                  <c:v>-17.49857123535952</c:v>
                </c:pt>
                <c:pt idx="13">
                  <c:v>-30.408962329516896</c:v>
                </c:pt>
                <c:pt idx="14">
                  <c:v>-7.609361923674328</c:v>
                </c:pt>
                <c:pt idx="15">
                  <c:v>-4.849770017831645</c:v>
                </c:pt>
                <c:pt idx="16">
                  <c:v>-15.930174511989037</c:v>
                </c:pt>
                <c:pt idx="17">
                  <c:v>-11.09059610614645</c:v>
                </c:pt>
                <c:pt idx="18">
                  <c:v>-17.250987100303803</c:v>
                </c:pt>
                <c:pt idx="19">
                  <c:v>-13.47140629446119</c:v>
                </c:pt>
                <c:pt idx="20">
                  <c:v>-16.921805888618564</c:v>
                </c:pt>
                <c:pt idx="21">
                  <c:v>-4.8122078827759651</c:v>
                </c:pt>
                <c:pt idx="22">
                  <c:v>5.3973962230666643</c:v>
                </c:pt>
                <c:pt idx="23">
                  <c:v>5.2569941289092981</c:v>
                </c:pt>
                <c:pt idx="24">
                  <c:v>1.7365872347518803</c:v>
                </c:pt>
                <c:pt idx="25">
                  <c:v>0.75615834059453846</c:v>
                </c:pt>
                <c:pt idx="26">
                  <c:v>4.2557709464371101</c:v>
                </c:pt>
                <c:pt idx="27">
                  <c:v>6.0753603522798016</c:v>
                </c:pt>
                <c:pt idx="28">
                  <c:v>11.594962058122348</c:v>
                </c:pt>
                <c:pt idx="29">
                  <c:v>12.184540463964993</c:v>
                </c:pt>
                <c:pt idx="30">
                  <c:v>10.384134769807645</c:v>
                </c:pt>
                <c:pt idx="31">
                  <c:v>16.9637339756502</c:v>
                </c:pt>
                <c:pt idx="32">
                  <c:v>14.573331881492891</c:v>
                </c:pt>
                <c:pt idx="33">
                  <c:v>13.58292378733546</c:v>
                </c:pt>
                <c:pt idx="34">
                  <c:v>6.8525253931780412</c:v>
                </c:pt>
                <c:pt idx="35">
                  <c:v>-5.3178754009792897</c:v>
                </c:pt>
                <c:pt idx="36">
                  <c:v>-14.728296995136702</c:v>
                </c:pt>
                <c:pt idx="37">
                  <c:v>3.6212912107059765</c:v>
                </c:pt>
                <c:pt idx="38">
                  <c:v>-4.7091131834514499</c:v>
                </c:pt>
                <c:pt idx="39">
                  <c:v>-8.1895115776088119</c:v>
                </c:pt>
                <c:pt idx="40">
                  <c:v>3.0300717282337928</c:v>
                </c:pt>
                <c:pt idx="41">
                  <c:v>-10.050332765923599</c:v>
                </c:pt>
                <c:pt idx="42">
                  <c:v>4.1692810399190421</c:v>
                </c:pt>
                <c:pt idx="43">
                  <c:v>-7.6411343542383747</c:v>
                </c:pt>
                <c:pt idx="44">
                  <c:v>-12.251537648395754</c:v>
                </c:pt>
                <c:pt idx="45">
                  <c:v>-35.531954342553092</c:v>
                </c:pt>
                <c:pt idx="46">
                  <c:v>-18.692345336710503</c:v>
                </c:pt>
                <c:pt idx="47">
                  <c:v>-33.702742530867852</c:v>
                </c:pt>
                <c:pt idx="48">
                  <c:v>-69.173161625025273</c:v>
                </c:pt>
                <c:pt idx="49">
                  <c:v>-48.923579519182624</c:v>
                </c:pt>
                <c:pt idx="50">
                  <c:v>-87.18397671334003</c:v>
                </c:pt>
                <c:pt idx="51">
                  <c:v>-67.074378707497431</c:v>
                </c:pt>
                <c:pt idx="52">
                  <c:v>-72.154783201654766</c:v>
                </c:pt>
                <c:pt idx="53">
                  <c:v>-56.395191295812197</c:v>
                </c:pt>
                <c:pt idx="54">
                  <c:v>-56.395609189969548</c:v>
                </c:pt>
                <c:pt idx="55">
                  <c:v>-29.756012484126927</c:v>
                </c:pt>
                <c:pt idx="56">
                  <c:v>-33.506399878284299</c:v>
                </c:pt>
                <c:pt idx="57">
                  <c:v>-49.236798272441717</c:v>
                </c:pt>
                <c:pt idx="58">
                  <c:v>-29.437228366599072</c:v>
                </c:pt>
                <c:pt idx="59">
                  <c:v>-36.10762916075646</c:v>
                </c:pt>
                <c:pt idx="60">
                  <c:v>-23.068038454913847</c:v>
                </c:pt>
                <c:pt idx="61">
                  <c:v>-19.328435649071253</c:v>
                </c:pt>
                <c:pt idx="62">
                  <c:v>-31.548854743228617</c:v>
                </c:pt>
                <c:pt idx="63">
                  <c:v>-26.349260437386022</c:v>
                </c:pt>
                <c:pt idx="64">
                  <c:v>-35.469642931543376</c:v>
                </c:pt>
                <c:pt idx="65">
                  <c:v>-18.070066925700758</c:v>
                </c:pt>
                <c:pt idx="66">
                  <c:v>-26.55046531985812</c:v>
                </c:pt>
                <c:pt idx="67">
                  <c:v>-28.510874714015529</c:v>
                </c:pt>
                <c:pt idx="68">
                  <c:v>-29.711274308172904</c:v>
                </c:pt>
                <c:pt idx="69">
                  <c:v>-4.5116800023302517</c:v>
                </c:pt>
                <c:pt idx="70">
                  <c:v>11.517900903512327</c:v>
                </c:pt>
                <c:pt idx="71">
                  <c:v>23.917507409354982</c:v>
                </c:pt>
                <c:pt idx="72">
                  <c:v>35.537115115197594</c:v>
                </c:pt>
                <c:pt idx="73">
                  <c:v>18.52668752104023</c:v>
                </c:pt>
                <c:pt idx="74">
                  <c:v>32.256280526882847</c:v>
                </c:pt>
                <c:pt idx="75">
                  <c:v>27.795871232725403</c:v>
                </c:pt>
                <c:pt idx="76">
                  <c:v>14.585492338568088</c:v>
                </c:pt>
                <c:pt idx="77">
                  <c:v>19.06508544441067</c:v>
                </c:pt>
                <c:pt idx="78">
                  <c:v>16.554657750253284</c:v>
                </c:pt>
                <c:pt idx="79">
                  <c:v>12.144266756095931</c:v>
                </c:pt>
                <c:pt idx="80">
                  <c:v>-6.2061572380614507</c:v>
                </c:pt>
                <c:pt idx="81">
                  <c:v>1.0534650677811328</c:v>
                </c:pt>
                <c:pt idx="82">
                  <c:v>8.2130508736237289</c:v>
                </c:pt>
                <c:pt idx="83">
                  <c:v>2.8326280794664171</c:v>
                </c:pt>
                <c:pt idx="84">
                  <c:v>14.912227285309029</c:v>
                </c:pt>
                <c:pt idx="85">
                  <c:v>10.641820391151612</c:v>
                </c:pt>
                <c:pt idx="86">
                  <c:v>19.421431796994227</c:v>
                </c:pt>
                <c:pt idx="87">
                  <c:v>20.891015102836832</c:v>
                </c:pt>
                <c:pt idx="88">
                  <c:v>19.110598408679493</c:v>
                </c:pt>
                <c:pt idx="89">
                  <c:v>23.280193914522101</c:v>
                </c:pt>
                <c:pt idx="90">
                  <c:v>13.77980652036473</c:v>
                </c:pt>
                <c:pt idx="91">
                  <c:v>19.429382526207348</c:v>
                </c:pt>
                <c:pt idx="92">
                  <c:v>22.309000032049937</c:v>
                </c:pt>
                <c:pt idx="93">
                  <c:v>33.748584537892611</c:v>
                </c:pt>
                <c:pt idx="94">
                  <c:v>31.338163043735165</c:v>
                </c:pt>
                <c:pt idx="95">
                  <c:v>28.997779249577775</c:v>
                </c:pt>
                <c:pt idx="96">
                  <c:v>24.827378455420444</c:v>
                </c:pt>
                <c:pt idx="97">
                  <c:v>12.60695936126308</c:v>
                </c:pt>
                <c:pt idx="98">
                  <c:v>4.8765609671056609</c:v>
                </c:pt>
                <c:pt idx="99">
                  <c:v>-10.473863027051721</c:v>
                </c:pt>
                <c:pt idx="100">
                  <c:v>-6.154243121209106</c:v>
                </c:pt>
                <c:pt idx="101">
                  <c:v>-13.404661015366457</c:v>
                </c:pt>
                <c:pt idx="102">
                  <c:v>-7.9150581095238977</c:v>
                </c:pt>
                <c:pt idx="103">
                  <c:v>-2.52546140368122</c:v>
                </c:pt>
                <c:pt idx="104">
                  <c:v>-1.9358828978386668</c:v>
                </c:pt>
                <c:pt idx="105">
                  <c:v>-8.0762849919959763</c:v>
                </c:pt>
                <c:pt idx="106">
                  <c:v>-16.51670528615341</c:v>
                </c:pt>
                <c:pt idx="107">
                  <c:v>-12.047091480310769</c:v>
                </c:pt>
                <c:pt idx="108">
                  <c:v>-12.957513074468125</c:v>
                </c:pt>
                <c:pt idx="109">
                  <c:v>0.80207883137444469</c:v>
                </c:pt>
                <c:pt idx="110">
                  <c:v>0.43169633721709033</c:v>
                </c:pt>
                <c:pt idx="111">
                  <c:v>-9.2887227569403308</c:v>
                </c:pt>
                <c:pt idx="112">
                  <c:v>-17.579118751097724</c:v>
                </c:pt>
                <c:pt idx="113">
                  <c:v>-10.949531745255058</c:v>
                </c:pt>
                <c:pt idx="114">
                  <c:v>-1.1199325394123889</c:v>
                </c:pt>
                <c:pt idx="115">
                  <c:v>9.7196458664301986</c:v>
                </c:pt>
                <c:pt idx="116">
                  <c:v>11.019246272272767</c:v>
                </c:pt>
                <c:pt idx="117">
                  <c:v>14.068846678115449</c:v>
                </c:pt>
                <c:pt idx="118">
                  <c:v>27.58844828395803</c:v>
                </c:pt>
                <c:pt idx="119">
                  <c:v>25.008043889800604</c:v>
                </c:pt>
                <c:pt idx="120">
                  <c:v>15.797634495643251</c:v>
                </c:pt>
                <c:pt idx="121">
                  <c:v>23.057226401485877</c:v>
                </c:pt>
                <c:pt idx="122">
                  <c:v>-0.25318909267144818</c:v>
                </c:pt>
                <c:pt idx="123">
                  <c:v>2.7864015131711426</c:v>
                </c:pt>
                <c:pt idx="124">
                  <c:v>9.7860141190137711</c:v>
                </c:pt>
                <c:pt idx="125">
                  <c:v>39.585614524856339</c:v>
                </c:pt>
                <c:pt idx="126">
                  <c:v>30.035208830698934</c:v>
                </c:pt>
                <c:pt idx="127">
                  <c:v>46.154786136541588</c:v>
                </c:pt>
                <c:pt idx="128">
                  <c:v>44.704386542384213</c:v>
                </c:pt>
                <c:pt idx="129">
                  <c:v>53.523975948226791</c:v>
                </c:pt>
                <c:pt idx="130">
                  <c:v>57.703581254069434</c:v>
                </c:pt>
                <c:pt idx="131">
                  <c:v>97.873146259912119</c:v>
                </c:pt>
                <c:pt idx="132">
                  <c:v>73.842760065754703</c:v>
                </c:pt>
                <c:pt idx="133">
                  <c:v>72.422359271597315</c:v>
                </c:pt>
                <c:pt idx="134">
                  <c:v>70.001958477439985</c:v>
                </c:pt>
                <c:pt idx="135">
                  <c:v>73.331557583282517</c:v>
                </c:pt>
                <c:pt idx="136">
                  <c:v>38.131127489125163</c:v>
                </c:pt>
                <c:pt idx="137">
                  <c:v>46.750735294967797</c:v>
                </c:pt>
                <c:pt idx="138">
                  <c:v>33.640332000810361</c:v>
                </c:pt>
                <c:pt idx="139">
                  <c:v>32.559927506653025</c:v>
                </c:pt>
                <c:pt idx="140">
                  <c:v>19.519501112495618</c:v>
                </c:pt>
                <c:pt idx="141">
                  <c:v>21.58912101833829</c:v>
                </c:pt>
                <c:pt idx="142">
                  <c:v>35.988697024180908</c:v>
                </c:pt>
                <c:pt idx="143">
                  <c:v>28.048307230023454</c:v>
                </c:pt>
                <c:pt idx="144">
                  <c:v>23.217902735866119</c:v>
                </c:pt>
                <c:pt idx="145">
                  <c:v>23.73747384170872</c:v>
                </c:pt>
                <c:pt idx="146">
                  <c:v>26.017085247551336</c:v>
                </c:pt>
                <c:pt idx="147">
                  <c:v>34.956669753393953</c:v>
                </c:pt>
                <c:pt idx="148">
                  <c:v>45.176283559236595</c:v>
                </c:pt>
                <c:pt idx="149">
                  <c:v>36.845848665079245</c:v>
                </c:pt>
                <c:pt idx="150">
                  <c:v>43.015444170921796</c:v>
                </c:pt>
                <c:pt idx="151">
                  <c:v>27.865062876764455</c:v>
                </c:pt>
                <c:pt idx="152">
                  <c:v>15.714651082607077</c:v>
                </c:pt>
                <c:pt idx="153">
                  <c:v>-1.5357668115503316</c:v>
                </c:pt>
                <c:pt idx="154">
                  <c:v>6.2038359942923194</c:v>
                </c:pt>
                <c:pt idx="155">
                  <c:v>11.263415700134885</c:v>
                </c:pt>
                <c:pt idx="156">
                  <c:v>11.813016105977567</c:v>
                </c:pt>
                <c:pt idx="157">
                  <c:v>10.682623811820122</c:v>
                </c:pt>
                <c:pt idx="158">
                  <c:v>19.402207117662783</c:v>
                </c:pt>
                <c:pt idx="159">
                  <c:v>11.261805123505383</c:v>
                </c:pt>
                <c:pt idx="160">
                  <c:v>23.831394529348017</c:v>
                </c:pt>
                <c:pt idx="161">
                  <c:v>17.440992535190617</c:v>
                </c:pt>
                <c:pt idx="162">
                  <c:v>13.140586841033212</c:v>
                </c:pt>
                <c:pt idx="163">
                  <c:v>14.110170146875816</c:v>
                </c:pt>
                <c:pt idx="164">
                  <c:v>70.259807152718508</c:v>
                </c:pt>
                <c:pt idx="165">
                  <c:v>48.199391658561126</c:v>
                </c:pt>
                <c:pt idx="166">
                  <c:v>45.018981064403704</c:v>
                </c:pt>
                <c:pt idx="167">
                  <c:v>49.888558370246301</c:v>
                </c:pt>
                <c:pt idx="168">
                  <c:v>76.078142876089032</c:v>
                </c:pt>
                <c:pt idx="169">
                  <c:v>71.567776281931572</c:v>
                </c:pt>
                <c:pt idx="170">
                  <c:v>43.677343687774169</c:v>
                </c:pt>
                <c:pt idx="171">
                  <c:v>33.176925793616874</c:v>
                </c:pt>
                <c:pt idx="172">
                  <c:v>23.346521299459482</c:v>
                </c:pt>
                <c:pt idx="173">
                  <c:v>15.716129005302037</c:v>
                </c:pt>
                <c:pt idx="174">
                  <c:v>-4.6042656888553211</c:v>
                </c:pt>
                <c:pt idx="175">
                  <c:v>-4.0446859830126982</c:v>
                </c:pt>
                <c:pt idx="176">
                  <c:v>-10.615080677170113</c:v>
                </c:pt>
                <c:pt idx="177">
                  <c:v>8.3144940286725273</c:v>
                </c:pt>
                <c:pt idx="178">
                  <c:v>-4.6159164654848155</c:v>
                </c:pt>
                <c:pt idx="179">
                  <c:v>-19.076295359642245</c:v>
                </c:pt>
                <c:pt idx="180">
                  <c:v>-20.116721753799652</c:v>
                </c:pt>
                <c:pt idx="181">
                  <c:v>-3.527112847957028</c:v>
                </c:pt>
                <c:pt idx="182">
                  <c:v>-0.50751124211433307</c:v>
                </c:pt>
                <c:pt idx="183">
                  <c:v>-21.867944936271726</c:v>
                </c:pt>
                <c:pt idx="184">
                  <c:v>-20.198349430429175</c:v>
                </c:pt>
                <c:pt idx="185">
                  <c:v>-11.19873682458649</c:v>
                </c:pt>
                <c:pt idx="186">
                  <c:v>-4.2291535187438853</c:v>
                </c:pt>
                <c:pt idx="187">
                  <c:v>-2.1995421129013266</c:v>
                </c:pt>
                <c:pt idx="188">
                  <c:v>3.550039992941322</c:v>
                </c:pt>
                <c:pt idx="189">
                  <c:v>30.229645298784021</c:v>
                </c:pt>
                <c:pt idx="190">
                  <c:v>4.9792274046264993</c:v>
                </c:pt>
                <c:pt idx="191">
                  <c:v>21.768848510469184</c:v>
                </c:pt>
                <c:pt idx="192">
                  <c:v>6.1884135163118117</c:v>
                </c:pt>
                <c:pt idx="193">
                  <c:v>34.177985822154426</c:v>
                </c:pt>
                <c:pt idx="194">
                  <c:v>30.507585027997038</c:v>
                </c:pt>
                <c:pt idx="195">
                  <c:v>37.357203733839697</c:v>
                </c:pt>
                <c:pt idx="196">
                  <c:v>36.92679323968224</c:v>
                </c:pt>
                <c:pt idx="197">
                  <c:v>50.406416845524859</c:v>
                </c:pt>
                <c:pt idx="198">
                  <c:v>36.965996451367459</c:v>
                </c:pt>
                <c:pt idx="199">
                  <c:v>36.655580957210191</c:v>
                </c:pt>
                <c:pt idx="200">
                  <c:v>24.705150863052779</c:v>
                </c:pt>
                <c:pt idx="201">
                  <c:v>23.834737868895331</c:v>
                </c:pt>
                <c:pt idx="202">
                  <c:v>17.734344374738043</c:v>
                </c:pt>
                <c:pt idx="203">
                  <c:v>-19.436056419419401</c:v>
                </c:pt>
                <c:pt idx="204">
                  <c:v>-24.056438913576812</c:v>
                </c:pt>
                <c:pt idx="205">
                  <c:v>-21.806856807734164</c:v>
                </c:pt>
                <c:pt idx="206">
                  <c:v>-22.647271101891477</c:v>
                </c:pt>
                <c:pt idx="207">
                  <c:v>-22.757674296048947</c:v>
                </c:pt>
                <c:pt idx="208">
                  <c:v>-26.248082490206286</c:v>
                </c:pt>
                <c:pt idx="209">
                  <c:v>-9.0784868843636559</c:v>
                </c:pt>
                <c:pt idx="210">
                  <c:v>-38.348893878520983</c:v>
                </c:pt>
                <c:pt idx="211">
                  <c:v>-30.769294672678484</c:v>
                </c:pt>
                <c:pt idx="212">
                  <c:v>-28.469694266835802</c:v>
                </c:pt>
                <c:pt idx="213">
                  <c:v>-19.54008896099316</c:v>
                </c:pt>
                <c:pt idx="214">
                  <c:v>-3.5304970551505903</c:v>
                </c:pt>
                <c:pt idx="215">
                  <c:v>-3.3609320493079622</c:v>
                </c:pt>
                <c:pt idx="216">
                  <c:v>-48.391318243465321</c:v>
                </c:pt>
                <c:pt idx="217">
                  <c:v>-39.45173373762276</c:v>
                </c:pt>
                <c:pt idx="218">
                  <c:v>-29.732119831780153</c:v>
                </c:pt>
                <c:pt idx="219">
                  <c:v>-34.522546325937469</c:v>
                </c:pt>
                <c:pt idx="220">
                  <c:v>-39.252944720094945</c:v>
                </c:pt>
                <c:pt idx="221">
                  <c:v>-43.793340614252315</c:v>
                </c:pt>
                <c:pt idx="222">
                  <c:v>-43.06374750840962</c:v>
                </c:pt>
                <c:pt idx="223">
                  <c:v>-42.704149602566986</c:v>
                </c:pt>
                <c:pt idx="224">
                  <c:v>-40.62455039672443</c:v>
                </c:pt>
                <c:pt idx="225">
                  <c:v>-37.854979290881772</c:v>
                </c:pt>
                <c:pt idx="226">
                  <c:v>-50.27538008503916</c:v>
                </c:pt>
                <c:pt idx="227">
                  <c:v>-44.815775979196474</c:v>
                </c:pt>
                <c:pt idx="228">
                  <c:v>-43.496186573353953</c:v>
                </c:pt>
                <c:pt idx="229">
                  <c:v>-37.936606867511273</c:v>
                </c:pt>
                <c:pt idx="230">
                  <c:v>-39.396985761668645</c:v>
                </c:pt>
                <c:pt idx="231">
                  <c:v>-26.317417055826127</c:v>
                </c:pt>
                <c:pt idx="232">
                  <c:v>-28.317804449983441</c:v>
                </c:pt>
                <c:pt idx="233">
                  <c:v>-34.978226044140797</c:v>
                </c:pt>
                <c:pt idx="234">
                  <c:v>-34.988623138298294</c:v>
                </c:pt>
                <c:pt idx="235">
                  <c:v>-18.318997132455593</c:v>
                </c:pt>
                <c:pt idx="236">
                  <c:v>-22.239459026612963</c:v>
                </c:pt>
                <c:pt idx="237">
                  <c:v>-42.099831720770453</c:v>
                </c:pt>
                <c:pt idx="238">
                  <c:v>-35.410247214927779</c:v>
                </c:pt>
                <c:pt idx="239">
                  <c:v>-34.08064800908511</c:v>
                </c:pt>
                <c:pt idx="240">
                  <c:v>-15.681072003242434</c:v>
                </c:pt>
                <c:pt idx="241">
                  <c:v>-19.121431297399909</c:v>
                </c:pt>
                <c:pt idx="242">
                  <c:v>-14.871849191557317</c:v>
                </c:pt>
                <c:pt idx="243">
                  <c:v>-7.6022475857146219</c:v>
                </c:pt>
                <c:pt idx="244">
                  <c:v>-6.8526654798720301</c:v>
                </c:pt>
                <c:pt idx="245">
                  <c:v>-13.193110274029436</c:v>
                </c:pt>
                <c:pt idx="246">
                  <c:v>-15.573471968186823</c:v>
                </c:pt>
                <c:pt idx="247">
                  <c:v>-29.223914262344124</c:v>
                </c:pt>
                <c:pt idx="248">
                  <c:v>-30.53432975650162</c:v>
                </c:pt>
                <c:pt idx="249">
                  <c:v>-26.184711050658962</c:v>
                </c:pt>
                <c:pt idx="250">
                  <c:v>-15.23511674481631</c:v>
                </c:pt>
                <c:pt idx="251">
                  <c:v>-22.315490638973756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CC-4985-A9F8-F59141D0D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407247"/>
        <c:axId val="1360409167"/>
      </c:scatterChart>
      <c:valAx>
        <c:axId val="136040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09167"/>
        <c:crosses val="autoZero"/>
        <c:crossBetween val="midCat"/>
      </c:valAx>
      <c:valAx>
        <c:axId val="136040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0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Vs Predicted NFLX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3'!$AC$1</c:f>
              <c:strCache>
                <c:ptCount val="1"/>
                <c:pt idx="0">
                  <c:v>Residuals NFLX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3'!$L$2:$L$263</c:f>
              <c:numCache>
                <c:formatCode>General</c:formatCode>
                <c:ptCount val="262"/>
                <c:pt idx="0">
                  <c:v>346.00368830547097</c:v>
                </c:pt>
                <c:pt idx="1">
                  <c:v>346.80409399962832</c:v>
                </c:pt>
                <c:pt idx="2">
                  <c:v>347.60449969378573</c:v>
                </c:pt>
                <c:pt idx="3">
                  <c:v>348.40490538794307</c:v>
                </c:pt>
                <c:pt idx="4">
                  <c:v>349.20531108210048</c:v>
                </c:pt>
                <c:pt idx="5">
                  <c:v>350.00571677625788</c:v>
                </c:pt>
                <c:pt idx="6">
                  <c:v>350.80612247041523</c:v>
                </c:pt>
                <c:pt idx="7">
                  <c:v>351.60652816457264</c:v>
                </c:pt>
                <c:pt idx="8">
                  <c:v>352.40693385872999</c:v>
                </c:pt>
                <c:pt idx="9">
                  <c:v>353.20733955288739</c:v>
                </c:pt>
                <c:pt idx="10">
                  <c:v>354.00774524704474</c:v>
                </c:pt>
                <c:pt idx="11">
                  <c:v>354.80815094120214</c:v>
                </c:pt>
                <c:pt idx="12">
                  <c:v>355.60855663535955</c:v>
                </c:pt>
                <c:pt idx="13">
                  <c:v>356.4089623295169</c:v>
                </c:pt>
                <c:pt idx="14">
                  <c:v>357.2093680236743</c:v>
                </c:pt>
                <c:pt idx="15">
                  <c:v>358.00977371783165</c:v>
                </c:pt>
                <c:pt idx="16">
                  <c:v>358.81017941198905</c:v>
                </c:pt>
                <c:pt idx="17">
                  <c:v>359.61058510614646</c:v>
                </c:pt>
                <c:pt idx="18">
                  <c:v>360.41099080030381</c:v>
                </c:pt>
                <c:pt idx="19">
                  <c:v>361.21139649446121</c:v>
                </c:pt>
                <c:pt idx="20">
                  <c:v>362.01180218861856</c:v>
                </c:pt>
                <c:pt idx="21">
                  <c:v>362.81220788277597</c:v>
                </c:pt>
                <c:pt idx="22">
                  <c:v>363.61261357693331</c:v>
                </c:pt>
                <c:pt idx="23">
                  <c:v>364.41301927109072</c:v>
                </c:pt>
                <c:pt idx="24">
                  <c:v>365.21342496524812</c:v>
                </c:pt>
                <c:pt idx="25">
                  <c:v>366.01383065940547</c:v>
                </c:pt>
                <c:pt idx="26">
                  <c:v>366.81423635356288</c:v>
                </c:pt>
                <c:pt idx="27">
                  <c:v>367.61464204772022</c:v>
                </c:pt>
                <c:pt idx="28">
                  <c:v>368.41504774187763</c:v>
                </c:pt>
                <c:pt idx="29">
                  <c:v>369.21545343603503</c:v>
                </c:pt>
                <c:pt idx="30">
                  <c:v>370.01585913019238</c:v>
                </c:pt>
                <c:pt idx="31">
                  <c:v>370.81626482434979</c:v>
                </c:pt>
                <c:pt idx="32">
                  <c:v>371.61667051850714</c:v>
                </c:pt>
                <c:pt idx="33">
                  <c:v>372.41707621266454</c:v>
                </c:pt>
                <c:pt idx="34">
                  <c:v>373.21748190682194</c:v>
                </c:pt>
                <c:pt idx="35">
                  <c:v>374.01788760097929</c:v>
                </c:pt>
                <c:pt idx="36">
                  <c:v>374.8182932951367</c:v>
                </c:pt>
                <c:pt idx="37">
                  <c:v>375.61869898929405</c:v>
                </c:pt>
                <c:pt idx="38">
                  <c:v>376.41910468345145</c:v>
                </c:pt>
                <c:pt idx="39">
                  <c:v>377.2195103776088</c:v>
                </c:pt>
                <c:pt idx="40">
                  <c:v>378.0199160717662</c:v>
                </c:pt>
                <c:pt idx="41">
                  <c:v>378.82032176592361</c:v>
                </c:pt>
                <c:pt idx="42">
                  <c:v>379.62072746008096</c:v>
                </c:pt>
                <c:pt idx="43">
                  <c:v>380.42113315423836</c:v>
                </c:pt>
                <c:pt idx="44">
                  <c:v>381.22153884839577</c:v>
                </c:pt>
                <c:pt idx="45">
                  <c:v>382.02194454255311</c:v>
                </c:pt>
                <c:pt idx="46">
                  <c:v>382.82235023671052</c:v>
                </c:pt>
                <c:pt idx="47">
                  <c:v>383.62275593086787</c:v>
                </c:pt>
                <c:pt idx="48">
                  <c:v>384.42316162502527</c:v>
                </c:pt>
                <c:pt idx="49">
                  <c:v>385.22356731918262</c:v>
                </c:pt>
                <c:pt idx="50">
                  <c:v>386.02397301334003</c:v>
                </c:pt>
                <c:pt idx="51">
                  <c:v>386.82437870749743</c:v>
                </c:pt>
                <c:pt idx="52">
                  <c:v>387.62478440165478</c:v>
                </c:pt>
                <c:pt idx="53">
                  <c:v>388.42519009581218</c:v>
                </c:pt>
                <c:pt idx="54">
                  <c:v>389.22559578996953</c:v>
                </c:pt>
                <c:pt idx="55">
                  <c:v>390.02600148412694</c:v>
                </c:pt>
                <c:pt idx="56">
                  <c:v>390.82640717828428</c:v>
                </c:pt>
                <c:pt idx="57">
                  <c:v>391.62681287244169</c:v>
                </c:pt>
                <c:pt idx="58">
                  <c:v>392.42721856659909</c:v>
                </c:pt>
                <c:pt idx="59">
                  <c:v>393.22762426075644</c:v>
                </c:pt>
                <c:pt idx="60">
                  <c:v>394.02802995491385</c:v>
                </c:pt>
                <c:pt idx="61">
                  <c:v>394.82843564907125</c:v>
                </c:pt>
                <c:pt idx="62">
                  <c:v>395.6288413432286</c:v>
                </c:pt>
                <c:pt idx="63">
                  <c:v>396.42924703738601</c:v>
                </c:pt>
                <c:pt idx="64">
                  <c:v>397.22965273154335</c:v>
                </c:pt>
                <c:pt idx="65">
                  <c:v>398.03005842570076</c:v>
                </c:pt>
                <c:pt idx="66">
                  <c:v>398.83046411985811</c:v>
                </c:pt>
                <c:pt idx="67">
                  <c:v>399.63086981401551</c:v>
                </c:pt>
                <c:pt idx="68">
                  <c:v>400.43127550817292</c:v>
                </c:pt>
                <c:pt idx="69">
                  <c:v>401.23168120233026</c:v>
                </c:pt>
                <c:pt idx="70">
                  <c:v>402.03208689648767</c:v>
                </c:pt>
                <c:pt idx="71">
                  <c:v>402.83249259064502</c:v>
                </c:pt>
                <c:pt idx="72">
                  <c:v>403.63289828480242</c:v>
                </c:pt>
                <c:pt idx="73">
                  <c:v>404.43330397895977</c:v>
                </c:pt>
                <c:pt idx="74">
                  <c:v>405.23370967311718</c:v>
                </c:pt>
                <c:pt idx="75">
                  <c:v>406.03411536727458</c:v>
                </c:pt>
                <c:pt idx="76">
                  <c:v>406.83452106143193</c:v>
                </c:pt>
                <c:pt idx="77">
                  <c:v>407.63492675558933</c:v>
                </c:pt>
                <c:pt idx="78">
                  <c:v>408.43533244974674</c:v>
                </c:pt>
                <c:pt idx="79">
                  <c:v>409.23573814390409</c:v>
                </c:pt>
                <c:pt idx="80">
                  <c:v>410.03614383806143</c:v>
                </c:pt>
                <c:pt idx="81">
                  <c:v>410.83654953221884</c:v>
                </c:pt>
                <c:pt idx="82">
                  <c:v>411.63695522637624</c:v>
                </c:pt>
                <c:pt idx="83">
                  <c:v>412.43736092053359</c:v>
                </c:pt>
                <c:pt idx="84">
                  <c:v>413.237766614691</c:v>
                </c:pt>
                <c:pt idx="85">
                  <c:v>414.0381723088484</c:v>
                </c:pt>
                <c:pt idx="86">
                  <c:v>414.83857800300575</c:v>
                </c:pt>
                <c:pt idx="87">
                  <c:v>415.63898369716316</c:v>
                </c:pt>
                <c:pt idx="88">
                  <c:v>416.4393893913205</c:v>
                </c:pt>
                <c:pt idx="89">
                  <c:v>417.23979508547791</c:v>
                </c:pt>
                <c:pt idx="90">
                  <c:v>418.04020077963526</c:v>
                </c:pt>
                <c:pt idx="91">
                  <c:v>418.84060647379266</c:v>
                </c:pt>
                <c:pt idx="92">
                  <c:v>419.64101216795007</c:v>
                </c:pt>
                <c:pt idx="93">
                  <c:v>420.44141786210741</c:v>
                </c:pt>
                <c:pt idx="94">
                  <c:v>421.24182355626482</c:v>
                </c:pt>
                <c:pt idx="95">
                  <c:v>422.04222925042222</c:v>
                </c:pt>
                <c:pt idx="96">
                  <c:v>422.84263494457957</c:v>
                </c:pt>
                <c:pt idx="97">
                  <c:v>423.64304063873692</c:v>
                </c:pt>
                <c:pt idx="98">
                  <c:v>424.44344633289433</c:v>
                </c:pt>
                <c:pt idx="99">
                  <c:v>425.24385202705173</c:v>
                </c:pt>
                <c:pt idx="100">
                  <c:v>426.04425772120908</c:v>
                </c:pt>
                <c:pt idx="101">
                  <c:v>426.84466341536648</c:v>
                </c:pt>
                <c:pt idx="102">
                  <c:v>427.64506910952389</c:v>
                </c:pt>
                <c:pt idx="103">
                  <c:v>428.44547480368124</c:v>
                </c:pt>
                <c:pt idx="104">
                  <c:v>429.24588049783864</c:v>
                </c:pt>
                <c:pt idx="105">
                  <c:v>430.04628619199599</c:v>
                </c:pt>
                <c:pt idx="106">
                  <c:v>430.84669188615339</c:v>
                </c:pt>
                <c:pt idx="107">
                  <c:v>431.64709758031074</c:v>
                </c:pt>
                <c:pt idx="108">
                  <c:v>432.44750327446815</c:v>
                </c:pt>
                <c:pt idx="109">
                  <c:v>433.24790896862555</c:v>
                </c:pt>
                <c:pt idx="110">
                  <c:v>434.0483146627829</c:v>
                </c:pt>
                <c:pt idx="111">
                  <c:v>434.84872035694031</c:v>
                </c:pt>
                <c:pt idx="112">
                  <c:v>435.64912605109771</c:v>
                </c:pt>
                <c:pt idx="113">
                  <c:v>436.44953174525506</c:v>
                </c:pt>
                <c:pt idx="114">
                  <c:v>437.24993743941241</c:v>
                </c:pt>
                <c:pt idx="115">
                  <c:v>438.05034313356981</c:v>
                </c:pt>
                <c:pt idx="116">
                  <c:v>438.85074882772722</c:v>
                </c:pt>
                <c:pt idx="117">
                  <c:v>439.65115452188456</c:v>
                </c:pt>
                <c:pt idx="118">
                  <c:v>440.45156021604197</c:v>
                </c:pt>
                <c:pt idx="119">
                  <c:v>441.25196591019937</c:v>
                </c:pt>
                <c:pt idx="120">
                  <c:v>442.05237160435672</c:v>
                </c:pt>
                <c:pt idx="121">
                  <c:v>442.85277729851413</c:v>
                </c:pt>
                <c:pt idx="122">
                  <c:v>443.65318299267147</c:v>
                </c:pt>
                <c:pt idx="123">
                  <c:v>444.45358868682888</c:v>
                </c:pt>
                <c:pt idx="124">
                  <c:v>445.25399438098623</c:v>
                </c:pt>
                <c:pt idx="125">
                  <c:v>446.05440007514363</c:v>
                </c:pt>
                <c:pt idx="126">
                  <c:v>446.85480576930104</c:v>
                </c:pt>
                <c:pt idx="127">
                  <c:v>447.65521146345839</c:v>
                </c:pt>
                <c:pt idx="128">
                  <c:v>448.45561715761579</c:v>
                </c:pt>
                <c:pt idx="129">
                  <c:v>449.2560228517732</c:v>
                </c:pt>
                <c:pt idx="130">
                  <c:v>450.05642854593054</c:v>
                </c:pt>
                <c:pt idx="131">
                  <c:v>450.85683424008789</c:v>
                </c:pt>
                <c:pt idx="132">
                  <c:v>451.6572399342453</c:v>
                </c:pt>
                <c:pt idx="133">
                  <c:v>452.4576456284027</c:v>
                </c:pt>
                <c:pt idx="134">
                  <c:v>453.25805132256005</c:v>
                </c:pt>
                <c:pt idx="135">
                  <c:v>454.05845701671745</c:v>
                </c:pt>
                <c:pt idx="136">
                  <c:v>454.85886271087486</c:v>
                </c:pt>
                <c:pt idx="137">
                  <c:v>455.65926840503221</c:v>
                </c:pt>
                <c:pt idx="138">
                  <c:v>456.45967409918961</c:v>
                </c:pt>
                <c:pt idx="139">
                  <c:v>457.26007979334696</c:v>
                </c:pt>
                <c:pt idx="140">
                  <c:v>458.06048548750437</c:v>
                </c:pt>
                <c:pt idx="141">
                  <c:v>458.86089118166171</c:v>
                </c:pt>
                <c:pt idx="142">
                  <c:v>459.66129687581912</c:v>
                </c:pt>
                <c:pt idx="143">
                  <c:v>460.46170256997652</c:v>
                </c:pt>
                <c:pt idx="144">
                  <c:v>461.26210826413387</c:v>
                </c:pt>
                <c:pt idx="145">
                  <c:v>462.06251395829128</c:v>
                </c:pt>
                <c:pt idx="146">
                  <c:v>462.86291965244868</c:v>
                </c:pt>
                <c:pt idx="147">
                  <c:v>463.66332534660603</c:v>
                </c:pt>
                <c:pt idx="148">
                  <c:v>464.46373104076338</c:v>
                </c:pt>
                <c:pt idx="149">
                  <c:v>465.26413673492078</c:v>
                </c:pt>
                <c:pt idx="150">
                  <c:v>466.06454242907819</c:v>
                </c:pt>
                <c:pt idx="151">
                  <c:v>466.86494812323554</c:v>
                </c:pt>
                <c:pt idx="152">
                  <c:v>467.66535381739294</c:v>
                </c:pt>
                <c:pt idx="153">
                  <c:v>468.46575951155035</c:v>
                </c:pt>
                <c:pt idx="154">
                  <c:v>469.26616520570769</c:v>
                </c:pt>
                <c:pt idx="155">
                  <c:v>470.0665708998651</c:v>
                </c:pt>
                <c:pt idx="156">
                  <c:v>470.86697659402245</c:v>
                </c:pt>
                <c:pt idx="157">
                  <c:v>471.66738228817985</c:v>
                </c:pt>
                <c:pt idx="158">
                  <c:v>472.4677879823372</c:v>
                </c:pt>
                <c:pt idx="159">
                  <c:v>473.2681936764946</c:v>
                </c:pt>
                <c:pt idx="160">
                  <c:v>474.06859937065201</c:v>
                </c:pt>
                <c:pt idx="161">
                  <c:v>474.86900506480936</c:v>
                </c:pt>
                <c:pt idx="162">
                  <c:v>475.66941075896676</c:v>
                </c:pt>
                <c:pt idx="163">
                  <c:v>476.46981645312417</c:v>
                </c:pt>
                <c:pt idx="164">
                  <c:v>477.27022214728152</c:v>
                </c:pt>
                <c:pt idx="165">
                  <c:v>478.07062784143886</c:v>
                </c:pt>
                <c:pt idx="166">
                  <c:v>478.87103353559627</c:v>
                </c:pt>
                <c:pt idx="167">
                  <c:v>479.67143922975367</c:v>
                </c:pt>
                <c:pt idx="168">
                  <c:v>480.47184492391102</c:v>
                </c:pt>
                <c:pt idx="169">
                  <c:v>481.27225061806843</c:v>
                </c:pt>
                <c:pt idx="170">
                  <c:v>482.07265631222583</c:v>
                </c:pt>
                <c:pt idx="171">
                  <c:v>482.87306200638318</c:v>
                </c:pt>
                <c:pt idx="172">
                  <c:v>483.67346770054053</c:v>
                </c:pt>
                <c:pt idx="173">
                  <c:v>484.47387339469799</c:v>
                </c:pt>
                <c:pt idx="174">
                  <c:v>485.27427908885534</c:v>
                </c:pt>
                <c:pt idx="175">
                  <c:v>486.07468478301269</c:v>
                </c:pt>
                <c:pt idx="176">
                  <c:v>486.87509047717009</c:v>
                </c:pt>
                <c:pt idx="177">
                  <c:v>487.6754961713275</c:v>
                </c:pt>
                <c:pt idx="178">
                  <c:v>488.47590186548484</c:v>
                </c:pt>
                <c:pt idx="179">
                  <c:v>489.27630755964225</c:v>
                </c:pt>
                <c:pt idx="180">
                  <c:v>490.07671325379965</c:v>
                </c:pt>
                <c:pt idx="181">
                  <c:v>490.877118947957</c:v>
                </c:pt>
                <c:pt idx="182">
                  <c:v>491.67752464211435</c:v>
                </c:pt>
                <c:pt idx="183">
                  <c:v>492.47793033627175</c:v>
                </c:pt>
                <c:pt idx="184">
                  <c:v>493.27833603042916</c:v>
                </c:pt>
                <c:pt idx="185">
                  <c:v>494.07874172458651</c:v>
                </c:pt>
                <c:pt idx="186">
                  <c:v>494.87914741874391</c:v>
                </c:pt>
                <c:pt idx="187">
                  <c:v>495.67955311290132</c:v>
                </c:pt>
                <c:pt idx="188">
                  <c:v>496.47995880705867</c:v>
                </c:pt>
                <c:pt idx="189">
                  <c:v>497.28036450121601</c:v>
                </c:pt>
                <c:pt idx="190">
                  <c:v>498.08077019537347</c:v>
                </c:pt>
                <c:pt idx="191">
                  <c:v>498.88117588953082</c:v>
                </c:pt>
                <c:pt idx="192">
                  <c:v>499.68158158368817</c:v>
                </c:pt>
                <c:pt idx="193">
                  <c:v>500.48198727784558</c:v>
                </c:pt>
                <c:pt idx="194">
                  <c:v>501.28239297200298</c:v>
                </c:pt>
                <c:pt idx="195">
                  <c:v>502.08279866616033</c:v>
                </c:pt>
                <c:pt idx="196">
                  <c:v>502.88320436031773</c:v>
                </c:pt>
                <c:pt idx="197">
                  <c:v>503.68361005447514</c:v>
                </c:pt>
                <c:pt idx="198">
                  <c:v>504.48401574863249</c:v>
                </c:pt>
                <c:pt idx="199">
                  <c:v>505.28442144278984</c:v>
                </c:pt>
                <c:pt idx="200">
                  <c:v>506.08482713694724</c:v>
                </c:pt>
                <c:pt idx="201">
                  <c:v>506.88523283110464</c:v>
                </c:pt>
                <c:pt idx="202">
                  <c:v>507.68563852526199</c:v>
                </c:pt>
                <c:pt idx="203">
                  <c:v>508.4860442194194</c:v>
                </c:pt>
                <c:pt idx="204">
                  <c:v>509.2864499135768</c:v>
                </c:pt>
                <c:pt idx="205">
                  <c:v>510.08685560773415</c:v>
                </c:pt>
                <c:pt idx="206">
                  <c:v>510.8872613018915</c:v>
                </c:pt>
                <c:pt idx="207">
                  <c:v>511.68766699604896</c:v>
                </c:pt>
                <c:pt idx="208">
                  <c:v>512.48807269020631</c:v>
                </c:pt>
                <c:pt idx="209">
                  <c:v>513.28847838436366</c:v>
                </c:pt>
                <c:pt idx="210">
                  <c:v>514.088884078521</c:v>
                </c:pt>
                <c:pt idx="211">
                  <c:v>514.88928977267847</c:v>
                </c:pt>
                <c:pt idx="212">
                  <c:v>515.68969546683581</c:v>
                </c:pt>
                <c:pt idx="213">
                  <c:v>516.49010116099316</c:v>
                </c:pt>
                <c:pt idx="214">
                  <c:v>517.29050685515062</c:v>
                </c:pt>
                <c:pt idx="215">
                  <c:v>518.09091254930797</c:v>
                </c:pt>
                <c:pt idx="216">
                  <c:v>518.89131824346532</c:v>
                </c:pt>
                <c:pt idx="217">
                  <c:v>519.69172393762278</c:v>
                </c:pt>
                <c:pt idx="218">
                  <c:v>520.49212963178013</c:v>
                </c:pt>
                <c:pt idx="219">
                  <c:v>521.29253532593748</c:v>
                </c:pt>
                <c:pt idx="220">
                  <c:v>522.09294102009494</c:v>
                </c:pt>
                <c:pt idx="221">
                  <c:v>522.89334671425229</c:v>
                </c:pt>
                <c:pt idx="222">
                  <c:v>523.69375240840964</c:v>
                </c:pt>
                <c:pt idx="223">
                  <c:v>524.49415810256698</c:v>
                </c:pt>
                <c:pt idx="224">
                  <c:v>525.29456379672445</c:v>
                </c:pt>
                <c:pt idx="225">
                  <c:v>526.09496949088179</c:v>
                </c:pt>
                <c:pt idx="226">
                  <c:v>526.89537518503914</c:v>
                </c:pt>
                <c:pt idx="227">
                  <c:v>527.69578087919649</c:v>
                </c:pt>
                <c:pt idx="228">
                  <c:v>528.49618657335395</c:v>
                </c:pt>
                <c:pt idx="229">
                  <c:v>529.2965922675113</c:v>
                </c:pt>
                <c:pt idx="230">
                  <c:v>530.09699796166865</c:v>
                </c:pt>
                <c:pt idx="231">
                  <c:v>530.89740365582611</c:v>
                </c:pt>
                <c:pt idx="232">
                  <c:v>531.69780934998346</c:v>
                </c:pt>
                <c:pt idx="233">
                  <c:v>532.49821504414081</c:v>
                </c:pt>
                <c:pt idx="234">
                  <c:v>533.29862073829827</c:v>
                </c:pt>
                <c:pt idx="235">
                  <c:v>534.09902643245562</c:v>
                </c:pt>
                <c:pt idx="236">
                  <c:v>534.89943212661296</c:v>
                </c:pt>
                <c:pt idx="237">
                  <c:v>535.69983782077043</c:v>
                </c:pt>
                <c:pt idx="238">
                  <c:v>536.50024351492777</c:v>
                </c:pt>
                <c:pt idx="239">
                  <c:v>537.30064920908512</c:v>
                </c:pt>
                <c:pt idx="240">
                  <c:v>538.10105490324247</c:v>
                </c:pt>
                <c:pt idx="241">
                  <c:v>538.90146059739993</c:v>
                </c:pt>
                <c:pt idx="242">
                  <c:v>539.70186629155728</c:v>
                </c:pt>
                <c:pt idx="243">
                  <c:v>540.50227198571463</c:v>
                </c:pt>
                <c:pt idx="244">
                  <c:v>541.30267767987198</c:v>
                </c:pt>
                <c:pt idx="245">
                  <c:v>542.10308337402944</c:v>
                </c:pt>
                <c:pt idx="246">
                  <c:v>542.90348906818679</c:v>
                </c:pt>
                <c:pt idx="247">
                  <c:v>543.70389476234413</c:v>
                </c:pt>
                <c:pt idx="248">
                  <c:v>544.5043004565016</c:v>
                </c:pt>
                <c:pt idx="249">
                  <c:v>545.30470615065894</c:v>
                </c:pt>
                <c:pt idx="250">
                  <c:v>546.10511184481629</c:v>
                </c:pt>
                <c:pt idx="251">
                  <c:v>546.90551753897375</c:v>
                </c:pt>
                <c:pt idx="252">
                  <c:v>547.7059232331311</c:v>
                </c:pt>
                <c:pt idx="253">
                  <c:v>548.50632892728845</c:v>
                </c:pt>
                <c:pt idx="254">
                  <c:v>549.30673462144591</c:v>
                </c:pt>
                <c:pt idx="255">
                  <c:v>550.10714031560326</c:v>
                </c:pt>
                <c:pt idx="256">
                  <c:v>550.90754600976061</c:v>
                </c:pt>
                <c:pt idx="257">
                  <c:v>551.70795170391796</c:v>
                </c:pt>
                <c:pt idx="258">
                  <c:v>552.50835739807542</c:v>
                </c:pt>
                <c:pt idx="259">
                  <c:v>553.30876309223277</c:v>
                </c:pt>
                <c:pt idx="260">
                  <c:v>554.10916878639011</c:v>
                </c:pt>
                <c:pt idx="261">
                  <c:v>554.90957448054746</c:v>
                </c:pt>
              </c:numCache>
            </c:numRef>
          </c:xVal>
          <c:yVal>
            <c:numRef>
              <c:f>'Part 3'!$AC$2:$AC$263</c:f>
              <c:numCache>
                <c:formatCode>General</c:formatCode>
                <c:ptCount val="262"/>
                <c:pt idx="0">
                  <c:v>-16.193690705470999</c:v>
                </c:pt>
                <c:pt idx="1">
                  <c:v>-20.904100099628295</c:v>
                </c:pt>
                <c:pt idx="2">
                  <c:v>-11.774513093785743</c:v>
                </c:pt>
                <c:pt idx="3">
                  <c:v>-17.654905387943074</c:v>
                </c:pt>
                <c:pt idx="4">
                  <c:v>-9.9453012821005018</c:v>
                </c:pt>
                <c:pt idx="5">
                  <c:v>-14.34571307625788</c:v>
                </c:pt>
                <c:pt idx="6">
                  <c:v>-21.756134670415236</c:v>
                </c:pt>
                <c:pt idx="7">
                  <c:v>-12.686514764572621</c:v>
                </c:pt>
                <c:pt idx="8">
                  <c:v>-13.71693145872996</c:v>
                </c:pt>
                <c:pt idx="9">
                  <c:v>-14.137332252887404</c:v>
                </c:pt>
                <c:pt idx="10">
                  <c:v>-15.387750147044756</c:v>
                </c:pt>
                <c:pt idx="11">
                  <c:v>-15.138137541202127</c:v>
                </c:pt>
                <c:pt idx="12">
                  <c:v>-17.49857123535952</c:v>
                </c:pt>
                <c:pt idx="13">
                  <c:v>-30.408962329516896</c:v>
                </c:pt>
                <c:pt idx="14">
                  <c:v>-7.609361923674328</c:v>
                </c:pt>
                <c:pt idx="15">
                  <c:v>-4.849770017831645</c:v>
                </c:pt>
                <c:pt idx="16">
                  <c:v>-15.930174511989037</c:v>
                </c:pt>
                <c:pt idx="17">
                  <c:v>-11.09059610614645</c:v>
                </c:pt>
                <c:pt idx="18">
                  <c:v>-17.250987100303803</c:v>
                </c:pt>
                <c:pt idx="19">
                  <c:v>-13.47140629446119</c:v>
                </c:pt>
                <c:pt idx="20">
                  <c:v>-16.921805888618564</c:v>
                </c:pt>
                <c:pt idx="21">
                  <c:v>-4.8122078827759651</c:v>
                </c:pt>
                <c:pt idx="22">
                  <c:v>5.3973962230666643</c:v>
                </c:pt>
                <c:pt idx="23">
                  <c:v>5.2569941289092981</c:v>
                </c:pt>
                <c:pt idx="24">
                  <c:v>1.7365872347518803</c:v>
                </c:pt>
                <c:pt idx="25">
                  <c:v>0.75615834059453846</c:v>
                </c:pt>
                <c:pt idx="26">
                  <c:v>4.2557709464371101</c:v>
                </c:pt>
                <c:pt idx="27">
                  <c:v>6.0753603522798016</c:v>
                </c:pt>
                <c:pt idx="28">
                  <c:v>11.594962058122348</c:v>
                </c:pt>
                <c:pt idx="29">
                  <c:v>12.184540463964993</c:v>
                </c:pt>
                <c:pt idx="30">
                  <c:v>10.384134769807645</c:v>
                </c:pt>
                <c:pt idx="31">
                  <c:v>16.9637339756502</c:v>
                </c:pt>
                <c:pt idx="32">
                  <c:v>14.573331881492891</c:v>
                </c:pt>
                <c:pt idx="33">
                  <c:v>13.58292378733546</c:v>
                </c:pt>
                <c:pt idx="34">
                  <c:v>6.8525253931780412</c:v>
                </c:pt>
                <c:pt idx="35">
                  <c:v>-5.3178754009792897</c:v>
                </c:pt>
                <c:pt idx="36">
                  <c:v>-14.728296995136702</c:v>
                </c:pt>
                <c:pt idx="37">
                  <c:v>3.6212912107059765</c:v>
                </c:pt>
                <c:pt idx="38">
                  <c:v>-4.7091131834514499</c:v>
                </c:pt>
                <c:pt idx="39">
                  <c:v>-8.1895115776088119</c:v>
                </c:pt>
                <c:pt idx="40">
                  <c:v>3.0300717282337928</c:v>
                </c:pt>
                <c:pt idx="41">
                  <c:v>-10.050332765923599</c:v>
                </c:pt>
                <c:pt idx="42">
                  <c:v>4.1692810399190421</c:v>
                </c:pt>
                <c:pt idx="43">
                  <c:v>-7.6411343542383747</c:v>
                </c:pt>
                <c:pt idx="44">
                  <c:v>-12.251537648395754</c:v>
                </c:pt>
                <c:pt idx="45">
                  <c:v>-35.531954342553092</c:v>
                </c:pt>
                <c:pt idx="46">
                  <c:v>-18.692345336710503</c:v>
                </c:pt>
                <c:pt idx="47">
                  <c:v>-33.702742530867852</c:v>
                </c:pt>
                <c:pt idx="48">
                  <c:v>-69.173161625025273</c:v>
                </c:pt>
                <c:pt idx="49">
                  <c:v>-48.923579519182624</c:v>
                </c:pt>
                <c:pt idx="50">
                  <c:v>-87.18397671334003</c:v>
                </c:pt>
                <c:pt idx="51">
                  <c:v>-67.074378707497431</c:v>
                </c:pt>
                <c:pt idx="52">
                  <c:v>-72.154783201654766</c:v>
                </c:pt>
                <c:pt idx="53">
                  <c:v>-56.395191295812197</c:v>
                </c:pt>
                <c:pt idx="54">
                  <c:v>-56.395609189969548</c:v>
                </c:pt>
                <c:pt idx="55">
                  <c:v>-29.756012484126927</c:v>
                </c:pt>
                <c:pt idx="56">
                  <c:v>-33.506399878284299</c:v>
                </c:pt>
                <c:pt idx="57">
                  <c:v>-49.236798272441717</c:v>
                </c:pt>
                <c:pt idx="58">
                  <c:v>-29.437228366599072</c:v>
                </c:pt>
                <c:pt idx="59">
                  <c:v>-36.10762916075646</c:v>
                </c:pt>
                <c:pt idx="60">
                  <c:v>-23.068038454913847</c:v>
                </c:pt>
                <c:pt idx="61">
                  <c:v>-19.328435649071253</c:v>
                </c:pt>
                <c:pt idx="62">
                  <c:v>-31.548854743228617</c:v>
                </c:pt>
                <c:pt idx="63">
                  <c:v>-26.349260437386022</c:v>
                </c:pt>
                <c:pt idx="64">
                  <c:v>-35.469642931543376</c:v>
                </c:pt>
                <c:pt idx="65">
                  <c:v>-18.070066925700758</c:v>
                </c:pt>
                <c:pt idx="66">
                  <c:v>-26.55046531985812</c:v>
                </c:pt>
                <c:pt idx="67">
                  <c:v>-28.510874714015529</c:v>
                </c:pt>
                <c:pt idx="68">
                  <c:v>-29.711274308172904</c:v>
                </c:pt>
                <c:pt idx="69">
                  <c:v>-4.5116800023302517</c:v>
                </c:pt>
                <c:pt idx="70">
                  <c:v>11.517900903512327</c:v>
                </c:pt>
                <c:pt idx="71">
                  <c:v>23.917507409354982</c:v>
                </c:pt>
                <c:pt idx="72">
                  <c:v>35.537115115197594</c:v>
                </c:pt>
                <c:pt idx="73">
                  <c:v>18.52668752104023</c:v>
                </c:pt>
                <c:pt idx="74">
                  <c:v>32.256280526882847</c:v>
                </c:pt>
                <c:pt idx="75">
                  <c:v>27.795871232725403</c:v>
                </c:pt>
                <c:pt idx="76">
                  <c:v>14.585492338568088</c:v>
                </c:pt>
                <c:pt idx="77">
                  <c:v>19.06508544441067</c:v>
                </c:pt>
                <c:pt idx="78">
                  <c:v>16.554657750253284</c:v>
                </c:pt>
                <c:pt idx="79">
                  <c:v>12.144266756095931</c:v>
                </c:pt>
                <c:pt idx="80">
                  <c:v>-6.2061572380614507</c:v>
                </c:pt>
                <c:pt idx="81">
                  <c:v>1.0534650677811328</c:v>
                </c:pt>
                <c:pt idx="82">
                  <c:v>8.2130508736237289</c:v>
                </c:pt>
                <c:pt idx="83">
                  <c:v>2.8326280794664171</c:v>
                </c:pt>
                <c:pt idx="84">
                  <c:v>14.912227285309029</c:v>
                </c:pt>
                <c:pt idx="85">
                  <c:v>10.641820391151612</c:v>
                </c:pt>
                <c:pt idx="86">
                  <c:v>19.421431796994227</c:v>
                </c:pt>
                <c:pt idx="87">
                  <c:v>20.891015102836832</c:v>
                </c:pt>
                <c:pt idx="88">
                  <c:v>19.110598408679493</c:v>
                </c:pt>
                <c:pt idx="89">
                  <c:v>23.280193914522101</c:v>
                </c:pt>
                <c:pt idx="90">
                  <c:v>13.77980652036473</c:v>
                </c:pt>
                <c:pt idx="91">
                  <c:v>19.429382526207348</c:v>
                </c:pt>
                <c:pt idx="92">
                  <c:v>22.309000032049937</c:v>
                </c:pt>
                <c:pt idx="93">
                  <c:v>33.748584537892611</c:v>
                </c:pt>
                <c:pt idx="94">
                  <c:v>31.338163043735165</c:v>
                </c:pt>
                <c:pt idx="95">
                  <c:v>28.997779249577775</c:v>
                </c:pt>
                <c:pt idx="96">
                  <c:v>24.827378455420444</c:v>
                </c:pt>
                <c:pt idx="97">
                  <c:v>12.60695936126308</c:v>
                </c:pt>
                <c:pt idx="98">
                  <c:v>4.8765609671056609</c:v>
                </c:pt>
                <c:pt idx="99">
                  <c:v>-10.473863027051721</c:v>
                </c:pt>
                <c:pt idx="100">
                  <c:v>-6.154243121209106</c:v>
                </c:pt>
                <c:pt idx="101">
                  <c:v>-13.404661015366457</c:v>
                </c:pt>
                <c:pt idx="102">
                  <c:v>-7.9150581095238977</c:v>
                </c:pt>
                <c:pt idx="103">
                  <c:v>-2.52546140368122</c:v>
                </c:pt>
                <c:pt idx="104">
                  <c:v>-1.9358828978386668</c:v>
                </c:pt>
                <c:pt idx="105">
                  <c:v>-8.0762849919959763</c:v>
                </c:pt>
                <c:pt idx="106">
                  <c:v>-16.51670528615341</c:v>
                </c:pt>
                <c:pt idx="107">
                  <c:v>-12.047091480310769</c:v>
                </c:pt>
                <c:pt idx="108">
                  <c:v>-12.957513074468125</c:v>
                </c:pt>
                <c:pt idx="109">
                  <c:v>0.80207883137444469</c:v>
                </c:pt>
                <c:pt idx="110">
                  <c:v>0.43169633721709033</c:v>
                </c:pt>
                <c:pt idx="111">
                  <c:v>-9.2887227569403308</c:v>
                </c:pt>
                <c:pt idx="112">
                  <c:v>-17.579118751097724</c:v>
                </c:pt>
                <c:pt idx="113">
                  <c:v>-10.949531745255058</c:v>
                </c:pt>
                <c:pt idx="114">
                  <c:v>-1.1199325394123889</c:v>
                </c:pt>
                <c:pt idx="115">
                  <c:v>9.7196458664301986</c:v>
                </c:pt>
                <c:pt idx="116">
                  <c:v>11.019246272272767</c:v>
                </c:pt>
                <c:pt idx="117">
                  <c:v>14.068846678115449</c:v>
                </c:pt>
                <c:pt idx="118">
                  <c:v>27.58844828395803</c:v>
                </c:pt>
                <c:pt idx="119">
                  <c:v>25.008043889800604</c:v>
                </c:pt>
                <c:pt idx="120">
                  <c:v>15.797634495643251</c:v>
                </c:pt>
                <c:pt idx="121">
                  <c:v>23.057226401485877</c:v>
                </c:pt>
                <c:pt idx="122">
                  <c:v>-0.25318909267144818</c:v>
                </c:pt>
                <c:pt idx="123">
                  <c:v>2.7864015131711426</c:v>
                </c:pt>
                <c:pt idx="124">
                  <c:v>9.7860141190137711</c:v>
                </c:pt>
                <c:pt idx="125">
                  <c:v>39.585614524856339</c:v>
                </c:pt>
                <c:pt idx="126">
                  <c:v>30.035208830698934</c:v>
                </c:pt>
                <c:pt idx="127">
                  <c:v>46.154786136541588</c:v>
                </c:pt>
                <c:pt idx="128">
                  <c:v>44.704386542384213</c:v>
                </c:pt>
                <c:pt idx="129">
                  <c:v>53.523975948226791</c:v>
                </c:pt>
                <c:pt idx="130">
                  <c:v>57.703581254069434</c:v>
                </c:pt>
                <c:pt idx="131">
                  <c:v>97.873146259912119</c:v>
                </c:pt>
                <c:pt idx="132">
                  <c:v>73.842760065754703</c:v>
                </c:pt>
                <c:pt idx="133">
                  <c:v>72.422359271597315</c:v>
                </c:pt>
                <c:pt idx="134">
                  <c:v>70.001958477439985</c:v>
                </c:pt>
                <c:pt idx="135">
                  <c:v>73.331557583282517</c:v>
                </c:pt>
                <c:pt idx="136">
                  <c:v>38.131127489125163</c:v>
                </c:pt>
                <c:pt idx="137">
                  <c:v>46.750735294967797</c:v>
                </c:pt>
                <c:pt idx="138">
                  <c:v>33.640332000810361</c:v>
                </c:pt>
                <c:pt idx="139">
                  <c:v>32.559927506653025</c:v>
                </c:pt>
                <c:pt idx="140">
                  <c:v>19.519501112495618</c:v>
                </c:pt>
                <c:pt idx="141">
                  <c:v>21.58912101833829</c:v>
                </c:pt>
                <c:pt idx="142">
                  <c:v>35.988697024180908</c:v>
                </c:pt>
                <c:pt idx="143">
                  <c:v>28.048307230023454</c:v>
                </c:pt>
                <c:pt idx="144">
                  <c:v>23.217902735866119</c:v>
                </c:pt>
                <c:pt idx="145">
                  <c:v>23.73747384170872</c:v>
                </c:pt>
                <c:pt idx="146">
                  <c:v>26.017085247551336</c:v>
                </c:pt>
                <c:pt idx="147">
                  <c:v>34.956669753393953</c:v>
                </c:pt>
                <c:pt idx="148">
                  <c:v>45.176283559236595</c:v>
                </c:pt>
                <c:pt idx="149">
                  <c:v>36.845848665079245</c:v>
                </c:pt>
                <c:pt idx="150">
                  <c:v>43.015444170921796</c:v>
                </c:pt>
                <c:pt idx="151">
                  <c:v>27.865062876764455</c:v>
                </c:pt>
                <c:pt idx="152">
                  <c:v>15.714651082607077</c:v>
                </c:pt>
                <c:pt idx="153">
                  <c:v>-1.5357668115503316</c:v>
                </c:pt>
                <c:pt idx="154">
                  <c:v>6.2038359942923194</c:v>
                </c:pt>
                <c:pt idx="155">
                  <c:v>11.263415700134885</c:v>
                </c:pt>
                <c:pt idx="156">
                  <c:v>11.813016105977567</c:v>
                </c:pt>
                <c:pt idx="157">
                  <c:v>10.682623811820122</c:v>
                </c:pt>
                <c:pt idx="158">
                  <c:v>19.402207117662783</c:v>
                </c:pt>
                <c:pt idx="159">
                  <c:v>11.261805123505383</c:v>
                </c:pt>
                <c:pt idx="160">
                  <c:v>23.831394529348017</c:v>
                </c:pt>
                <c:pt idx="161">
                  <c:v>17.440992535190617</c:v>
                </c:pt>
                <c:pt idx="162">
                  <c:v>13.140586841033212</c:v>
                </c:pt>
                <c:pt idx="163">
                  <c:v>14.110170146875816</c:v>
                </c:pt>
                <c:pt idx="164">
                  <c:v>70.259807152718508</c:v>
                </c:pt>
                <c:pt idx="165">
                  <c:v>48.199391658561126</c:v>
                </c:pt>
                <c:pt idx="166">
                  <c:v>45.018981064403704</c:v>
                </c:pt>
                <c:pt idx="167">
                  <c:v>49.888558370246301</c:v>
                </c:pt>
                <c:pt idx="168">
                  <c:v>76.078142876089032</c:v>
                </c:pt>
                <c:pt idx="169">
                  <c:v>71.567776281931572</c:v>
                </c:pt>
                <c:pt idx="170">
                  <c:v>43.677343687774169</c:v>
                </c:pt>
                <c:pt idx="171">
                  <c:v>33.176925793616874</c:v>
                </c:pt>
                <c:pt idx="172">
                  <c:v>23.346521299459482</c:v>
                </c:pt>
                <c:pt idx="173">
                  <c:v>15.716129005302037</c:v>
                </c:pt>
                <c:pt idx="174">
                  <c:v>-4.6042656888553211</c:v>
                </c:pt>
                <c:pt idx="175">
                  <c:v>-4.0446859830126982</c:v>
                </c:pt>
                <c:pt idx="176">
                  <c:v>-10.615080677170113</c:v>
                </c:pt>
                <c:pt idx="177">
                  <c:v>8.3144940286725273</c:v>
                </c:pt>
                <c:pt idx="178">
                  <c:v>-4.6159164654848155</c:v>
                </c:pt>
                <c:pt idx="179">
                  <c:v>-19.076295359642245</c:v>
                </c:pt>
                <c:pt idx="180">
                  <c:v>-20.116721753799652</c:v>
                </c:pt>
                <c:pt idx="181">
                  <c:v>-3.527112847957028</c:v>
                </c:pt>
                <c:pt idx="182">
                  <c:v>-0.50751124211433307</c:v>
                </c:pt>
                <c:pt idx="183">
                  <c:v>-21.867944936271726</c:v>
                </c:pt>
                <c:pt idx="184">
                  <c:v>-20.198349430429175</c:v>
                </c:pt>
                <c:pt idx="185">
                  <c:v>-11.19873682458649</c:v>
                </c:pt>
                <c:pt idx="186">
                  <c:v>-4.2291535187438853</c:v>
                </c:pt>
                <c:pt idx="187">
                  <c:v>-2.1995421129013266</c:v>
                </c:pt>
                <c:pt idx="188">
                  <c:v>3.550039992941322</c:v>
                </c:pt>
                <c:pt idx="189">
                  <c:v>30.229645298784021</c:v>
                </c:pt>
                <c:pt idx="190">
                  <c:v>4.9792274046264993</c:v>
                </c:pt>
                <c:pt idx="191">
                  <c:v>21.768848510469184</c:v>
                </c:pt>
                <c:pt idx="192">
                  <c:v>6.1884135163118117</c:v>
                </c:pt>
                <c:pt idx="193">
                  <c:v>34.177985822154426</c:v>
                </c:pt>
                <c:pt idx="194">
                  <c:v>30.507585027997038</c:v>
                </c:pt>
                <c:pt idx="195">
                  <c:v>37.357203733839697</c:v>
                </c:pt>
                <c:pt idx="196">
                  <c:v>36.92679323968224</c:v>
                </c:pt>
                <c:pt idx="197">
                  <c:v>50.406416845524859</c:v>
                </c:pt>
                <c:pt idx="198">
                  <c:v>36.965996451367459</c:v>
                </c:pt>
                <c:pt idx="199">
                  <c:v>36.655580957210191</c:v>
                </c:pt>
                <c:pt idx="200">
                  <c:v>24.705150863052779</c:v>
                </c:pt>
                <c:pt idx="201">
                  <c:v>23.834737868895331</c:v>
                </c:pt>
                <c:pt idx="202">
                  <c:v>17.734344374738043</c:v>
                </c:pt>
                <c:pt idx="203">
                  <c:v>-19.436056419419401</c:v>
                </c:pt>
                <c:pt idx="204">
                  <c:v>-24.056438913576812</c:v>
                </c:pt>
                <c:pt idx="205">
                  <c:v>-21.806856807734164</c:v>
                </c:pt>
                <c:pt idx="206">
                  <c:v>-22.647271101891477</c:v>
                </c:pt>
                <c:pt idx="207">
                  <c:v>-22.757674296048947</c:v>
                </c:pt>
                <c:pt idx="208">
                  <c:v>-26.248082490206286</c:v>
                </c:pt>
                <c:pt idx="209">
                  <c:v>-9.0784868843636559</c:v>
                </c:pt>
                <c:pt idx="210">
                  <c:v>-38.348893878520983</c:v>
                </c:pt>
                <c:pt idx="211">
                  <c:v>-30.769294672678484</c:v>
                </c:pt>
                <c:pt idx="212">
                  <c:v>-28.469694266835802</c:v>
                </c:pt>
                <c:pt idx="213">
                  <c:v>-19.54008896099316</c:v>
                </c:pt>
                <c:pt idx="214">
                  <c:v>-3.5304970551505903</c:v>
                </c:pt>
                <c:pt idx="215">
                  <c:v>-3.3609320493079622</c:v>
                </c:pt>
                <c:pt idx="216">
                  <c:v>-48.391318243465321</c:v>
                </c:pt>
                <c:pt idx="217">
                  <c:v>-39.45173373762276</c:v>
                </c:pt>
                <c:pt idx="218">
                  <c:v>-29.732119831780153</c:v>
                </c:pt>
                <c:pt idx="219">
                  <c:v>-34.522546325937469</c:v>
                </c:pt>
                <c:pt idx="220">
                  <c:v>-39.252944720094945</c:v>
                </c:pt>
                <c:pt idx="221">
                  <c:v>-43.793340614252315</c:v>
                </c:pt>
                <c:pt idx="222">
                  <c:v>-43.06374750840962</c:v>
                </c:pt>
                <c:pt idx="223">
                  <c:v>-42.704149602566986</c:v>
                </c:pt>
                <c:pt idx="224">
                  <c:v>-40.62455039672443</c:v>
                </c:pt>
                <c:pt idx="225">
                  <c:v>-37.854979290881772</c:v>
                </c:pt>
                <c:pt idx="226">
                  <c:v>-50.27538008503916</c:v>
                </c:pt>
                <c:pt idx="227">
                  <c:v>-44.815775979196474</c:v>
                </c:pt>
                <c:pt idx="228">
                  <c:v>-43.496186573353953</c:v>
                </c:pt>
                <c:pt idx="229">
                  <c:v>-37.936606867511273</c:v>
                </c:pt>
                <c:pt idx="230">
                  <c:v>-39.396985761668645</c:v>
                </c:pt>
                <c:pt idx="231">
                  <c:v>-26.317417055826127</c:v>
                </c:pt>
                <c:pt idx="232">
                  <c:v>-28.317804449983441</c:v>
                </c:pt>
                <c:pt idx="233">
                  <c:v>-34.978226044140797</c:v>
                </c:pt>
                <c:pt idx="234">
                  <c:v>-34.988623138298294</c:v>
                </c:pt>
                <c:pt idx="235">
                  <c:v>-18.318997132455593</c:v>
                </c:pt>
                <c:pt idx="236">
                  <c:v>-22.239459026612963</c:v>
                </c:pt>
                <c:pt idx="237">
                  <c:v>-42.099831720770453</c:v>
                </c:pt>
                <c:pt idx="238">
                  <c:v>-35.410247214927779</c:v>
                </c:pt>
                <c:pt idx="239">
                  <c:v>-34.08064800908511</c:v>
                </c:pt>
                <c:pt idx="240">
                  <c:v>-15.681072003242434</c:v>
                </c:pt>
                <c:pt idx="241">
                  <c:v>-19.121431297399909</c:v>
                </c:pt>
                <c:pt idx="242">
                  <c:v>-14.871849191557317</c:v>
                </c:pt>
                <c:pt idx="243">
                  <c:v>-7.6022475857146219</c:v>
                </c:pt>
                <c:pt idx="244">
                  <c:v>-6.8526654798720301</c:v>
                </c:pt>
                <c:pt idx="245">
                  <c:v>-13.193110274029436</c:v>
                </c:pt>
                <c:pt idx="246">
                  <c:v>-15.573471968186823</c:v>
                </c:pt>
                <c:pt idx="247">
                  <c:v>-29.223914262344124</c:v>
                </c:pt>
                <c:pt idx="248">
                  <c:v>-30.53432975650162</c:v>
                </c:pt>
                <c:pt idx="249">
                  <c:v>-26.184711050658962</c:v>
                </c:pt>
                <c:pt idx="250">
                  <c:v>-15.23511674481631</c:v>
                </c:pt>
                <c:pt idx="251">
                  <c:v>-22.315490638973756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F-4A68-AE61-62830AF19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434127"/>
        <c:axId val="1360418767"/>
      </c:scatterChart>
      <c:valAx>
        <c:axId val="136043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18767"/>
        <c:crosses val="autoZero"/>
        <c:crossBetween val="midCat"/>
      </c:valAx>
      <c:valAx>
        <c:axId val="136041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43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3'!$AD$1</c:f>
              <c:strCache>
                <c:ptCount val="1"/>
                <c:pt idx="0">
                  <c:v>Z-Scores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3'!$AC$2:$AC$263</c:f>
              <c:numCache>
                <c:formatCode>General</c:formatCode>
                <c:ptCount val="262"/>
                <c:pt idx="0">
                  <c:v>-16.193690705470999</c:v>
                </c:pt>
                <c:pt idx="1">
                  <c:v>-20.904100099628295</c:v>
                </c:pt>
                <c:pt idx="2">
                  <c:v>-11.774513093785743</c:v>
                </c:pt>
                <c:pt idx="3">
                  <c:v>-17.654905387943074</c:v>
                </c:pt>
                <c:pt idx="4">
                  <c:v>-9.9453012821005018</c:v>
                </c:pt>
                <c:pt idx="5">
                  <c:v>-14.34571307625788</c:v>
                </c:pt>
                <c:pt idx="6">
                  <c:v>-21.756134670415236</c:v>
                </c:pt>
                <c:pt idx="7">
                  <c:v>-12.686514764572621</c:v>
                </c:pt>
                <c:pt idx="8">
                  <c:v>-13.71693145872996</c:v>
                </c:pt>
                <c:pt idx="9">
                  <c:v>-14.137332252887404</c:v>
                </c:pt>
                <c:pt idx="10">
                  <c:v>-15.387750147044756</c:v>
                </c:pt>
                <c:pt idx="11">
                  <c:v>-15.138137541202127</c:v>
                </c:pt>
                <c:pt idx="12">
                  <c:v>-17.49857123535952</c:v>
                </c:pt>
                <c:pt idx="13">
                  <c:v>-30.408962329516896</c:v>
                </c:pt>
                <c:pt idx="14">
                  <c:v>-7.609361923674328</c:v>
                </c:pt>
                <c:pt idx="15">
                  <c:v>-4.849770017831645</c:v>
                </c:pt>
                <c:pt idx="16">
                  <c:v>-15.930174511989037</c:v>
                </c:pt>
                <c:pt idx="17">
                  <c:v>-11.09059610614645</c:v>
                </c:pt>
                <c:pt idx="18">
                  <c:v>-17.250987100303803</c:v>
                </c:pt>
                <c:pt idx="19">
                  <c:v>-13.47140629446119</c:v>
                </c:pt>
                <c:pt idx="20">
                  <c:v>-16.921805888618564</c:v>
                </c:pt>
                <c:pt idx="21">
                  <c:v>-4.8122078827759651</c:v>
                </c:pt>
                <c:pt idx="22">
                  <c:v>5.3973962230666643</c:v>
                </c:pt>
                <c:pt idx="23">
                  <c:v>5.2569941289092981</c:v>
                </c:pt>
                <c:pt idx="24">
                  <c:v>1.7365872347518803</c:v>
                </c:pt>
                <c:pt idx="25">
                  <c:v>0.75615834059453846</c:v>
                </c:pt>
                <c:pt idx="26">
                  <c:v>4.2557709464371101</c:v>
                </c:pt>
                <c:pt idx="27">
                  <c:v>6.0753603522798016</c:v>
                </c:pt>
                <c:pt idx="28">
                  <c:v>11.594962058122348</c:v>
                </c:pt>
                <c:pt idx="29">
                  <c:v>12.184540463964993</c:v>
                </c:pt>
                <c:pt idx="30">
                  <c:v>10.384134769807645</c:v>
                </c:pt>
                <c:pt idx="31">
                  <c:v>16.9637339756502</c:v>
                </c:pt>
                <c:pt idx="32">
                  <c:v>14.573331881492891</c:v>
                </c:pt>
                <c:pt idx="33">
                  <c:v>13.58292378733546</c:v>
                </c:pt>
                <c:pt idx="34">
                  <c:v>6.8525253931780412</c:v>
                </c:pt>
                <c:pt idx="35">
                  <c:v>-5.3178754009792897</c:v>
                </c:pt>
                <c:pt idx="36">
                  <c:v>-14.728296995136702</c:v>
                </c:pt>
                <c:pt idx="37">
                  <c:v>3.6212912107059765</c:v>
                </c:pt>
                <c:pt idx="38">
                  <c:v>-4.7091131834514499</c:v>
                </c:pt>
                <c:pt idx="39">
                  <c:v>-8.1895115776088119</c:v>
                </c:pt>
                <c:pt idx="40">
                  <c:v>3.0300717282337928</c:v>
                </c:pt>
                <c:pt idx="41">
                  <c:v>-10.050332765923599</c:v>
                </c:pt>
                <c:pt idx="42">
                  <c:v>4.1692810399190421</c:v>
                </c:pt>
                <c:pt idx="43">
                  <c:v>-7.6411343542383747</c:v>
                </c:pt>
                <c:pt idx="44">
                  <c:v>-12.251537648395754</c:v>
                </c:pt>
                <c:pt idx="45">
                  <c:v>-35.531954342553092</c:v>
                </c:pt>
                <c:pt idx="46">
                  <c:v>-18.692345336710503</c:v>
                </c:pt>
                <c:pt idx="47">
                  <c:v>-33.702742530867852</c:v>
                </c:pt>
                <c:pt idx="48">
                  <c:v>-69.173161625025273</c:v>
                </c:pt>
                <c:pt idx="49">
                  <c:v>-48.923579519182624</c:v>
                </c:pt>
                <c:pt idx="50">
                  <c:v>-87.18397671334003</c:v>
                </c:pt>
                <c:pt idx="51">
                  <c:v>-67.074378707497431</c:v>
                </c:pt>
                <c:pt idx="52">
                  <c:v>-72.154783201654766</c:v>
                </c:pt>
                <c:pt idx="53">
                  <c:v>-56.395191295812197</c:v>
                </c:pt>
                <c:pt idx="54">
                  <c:v>-56.395609189969548</c:v>
                </c:pt>
                <c:pt idx="55">
                  <c:v>-29.756012484126927</c:v>
                </c:pt>
                <c:pt idx="56">
                  <c:v>-33.506399878284299</c:v>
                </c:pt>
                <c:pt idx="57">
                  <c:v>-49.236798272441717</c:v>
                </c:pt>
                <c:pt idx="58">
                  <c:v>-29.437228366599072</c:v>
                </c:pt>
                <c:pt idx="59">
                  <c:v>-36.10762916075646</c:v>
                </c:pt>
                <c:pt idx="60">
                  <c:v>-23.068038454913847</c:v>
                </c:pt>
                <c:pt idx="61">
                  <c:v>-19.328435649071253</c:v>
                </c:pt>
                <c:pt idx="62">
                  <c:v>-31.548854743228617</c:v>
                </c:pt>
                <c:pt idx="63">
                  <c:v>-26.349260437386022</c:v>
                </c:pt>
                <c:pt idx="64">
                  <c:v>-35.469642931543376</c:v>
                </c:pt>
                <c:pt idx="65">
                  <c:v>-18.070066925700758</c:v>
                </c:pt>
                <c:pt idx="66">
                  <c:v>-26.55046531985812</c:v>
                </c:pt>
                <c:pt idx="67">
                  <c:v>-28.510874714015529</c:v>
                </c:pt>
                <c:pt idx="68">
                  <c:v>-29.711274308172904</c:v>
                </c:pt>
                <c:pt idx="69">
                  <c:v>-4.5116800023302517</c:v>
                </c:pt>
                <c:pt idx="70">
                  <c:v>11.517900903512327</c:v>
                </c:pt>
                <c:pt idx="71">
                  <c:v>23.917507409354982</c:v>
                </c:pt>
                <c:pt idx="72">
                  <c:v>35.537115115197594</c:v>
                </c:pt>
                <c:pt idx="73">
                  <c:v>18.52668752104023</c:v>
                </c:pt>
                <c:pt idx="74">
                  <c:v>32.256280526882847</c:v>
                </c:pt>
                <c:pt idx="75">
                  <c:v>27.795871232725403</c:v>
                </c:pt>
                <c:pt idx="76">
                  <c:v>14.585492338568088</c:v>
                </c:pt>
                <c:pt idx="77">
                  <c:v>19.06508544441067</c:v>
                </c:pt>
                <c:pt idx="78">
                  <c:v>16.554657750253284</c:v>
                </c:pt>
                <c:pt idx="79">
                  <c:v>12.144266756095931</c:v>
                </c:pt>
                <c:pt idx="80">
                  <c:v>-6.2061572380614507</c:v>
                </c:pt>
                <c:pt idx="81">
                  <c:v>1.0534650677811328</c:v>
                </c:pt>
                <c:pt idx="82">
                  <c:v>8.2130508736237289</c:v>
                </c:pt>
                <c:pt idx="83">
                  <c:v>2.8326280794664171</c:v>
                </c:pt>
                <c:pt idx="84">
                  <c:v>14.912227285309029</c:v>
                </c:pt>
                <c:pt idx="85">
                  <c:v>10.641820391151612</c:v>
                </c:pt>
                <c:pt idx="86">
                  <c:v>19.421431796994227</c:v>
                </c:pt>
                <c:pt idx="87">
                  <c:v>20.891015102836832</c:v>
                </c:pt>
                <c:pt idx="88">
                  <c:v>19.110598408679493</c:v>
                </c:pt>
                <c:pt idx="89">
                  <c:v>23.280193914522101</c:v>
                </c:pt>
                <c:pt idx="90">
                  <c:v>13.77980652036473</c:v>
                </c:pt>
                <c:pt idx="91">
                  <c:v>19.429382526207348</c:v>
                </c:pt>
                <c:pt idx="92">
                  <c:v>22.309000032049937</c:v>
                </c:pt>
                <c:pt idx="93">
                  <c:v>33.748584537892611</c:v>
                </c:pt>
                <c:pt idx="94">
                  <c:v>31.338163043735165</c:v>
                </c:pt>
                <c:pt idx="95">
                  <c:v>28.997779249577775</c:v>
                </c:pt>
                <c:pt idx="96">
                  <c:v>24.827378455420444</c:v>
                </c:pt>
                <c:pt idx="97">
                  <c:v>12.60695936126308</c:v>
                </c:pt>
                <c:pt idx="98">
                  <c:v>4.8765609671056609</c:v>
                </c:pt>
                <c:pt idx="99">
                  <c:v>-10.473863027051721</c:v>
                </c:pt>
                <c:pt idx="100">
                  <c:v>-6.154243121209106</c:v>
                </c:pt>
                <c:pt idx="101">
                  <c:v>-13.404661015366457</c:v>
                </c:pt>
                <c:pt idx="102">
                  <c:v>-7.9150581095238977</c:v>
                </c:pt>
                <c:pt idx="103">
                  <c:v>-2.52546140368122</c:v>
                </c:pt>
                <c:pt idx="104">
                  <c:v>-1.9358828978386668</c:v>
                </c:pt>
                <c:pt idx="105">
                  <c:v>-8.0762849919959763</c:v>
                </c:pt>
                <c:pt idx="106">
                  <c:v>-16.51670528615341</c:v>
                </c:pt>
                <c:pt idx="107">
                  <c:v>-12.047091480310769</c:v>
                </c:pt>
                <c:pt idx="108">
                  <c:v>-12.957513074468125</c:v>
                </c:pt>
                <c:pt idx="109">
                  <c:v>0.80207883137444469</c:v>
                </c:pt>
                <c:pt idx="110">
                  <c:v>0.43169633721709033</c:v>
                </c:pt>
                <c:pt idx="111">
                  <c:v>-9.2887227569403308</c:v>
                </c:pt>
                <c:pt idx="112">
                  <c:v>-17.579118751097724</c:v>
                </c:pt>
                <c:pt idx="113">
                  <c:v>-10.949531745255058</c:v>
                </c:pt>
                <c:pt idx="114">
                  <c:v>-1.1199325394123889</c:v>
                </c:pt>
                <c:pt idx="115">
                  <c:v>9.7196458664301986</c:v>
                </c:pt>
                <c:pt idx="116">
                  <c:v>11.019246272272767</c:v>
                </c:pt>
                <c:pt idx="117">
                  <c:v>14.068846678115449</c:v>
                </c:pt>
                <c:pt idx="118">
                  <c:v>27.58844828395803</c:v>
                </c:pt>
                <c:pt idx="119">
                  <c:v>25.008043889800604</c:v>
                </c:pt>
                <c:pt idx="120">
                  <c:v>15.797634495643251</c:v>
                </c:pt>
                <c:pt idx="121">
                  <c:v>23.057226401485877</c:v>
                </c:pt>
                <c:pt idx="122">
                  <c:v>-0.25318909267144818</c:v>
                </c:pt>
                <c:pt idx="123">
                  <c:v>2.7864015131711426</c:v>
                </c:pt>
                <c:pt idx="124">
                  <c:v>9.7860141190137711</c:v>
                </c:pt>
                <c:pt idx="125">
                  <c:v>39.585614524856339</c:v>
                </c:pt>
                <c:pt idx="126">
                  <c:v>30.035208830698934</c:v>
                </c:pt>
                <c:pt idx="127">
                  <c:v>46.154786136541588</c:v>
                </c:pt>
                <c:pt idx="128">
                  <c:v>44.704386542384213</c:v>
                </c:pt>
                <c:pt idx="129">
                  <c:v>53.523975948226791</c:v>
                </c:pt>
                <c:pt idx="130">
                  <c:v>57.703581254069434</c:v>
                </c:pt>
                <c:pt idx="131">
                  <c:v>97.873146259912119</c:v>
                </c:pt>
                <c:pt idx="132">
                  <c:v>73.842760065754703</c:v>
                </c:pt>
                <c:pt idx="133">
                  <c:v>72.422359271597315</c:v>
                </c:pt>
                <c:pt idx="134">
                  <c:v>70.001958477439985</c:v>
                </c:pt>
                <c:pt idx="135">
                  <c:v>73.331557583282517</c:v>
                </c:pt>
                <c:pt idx="136">
                  <c:v>38.131127489125163</c:v>
                </c:pt>
                <c:pt idx="137">
                  <c:v>46.750735294967797</c:v>
                </c:pt>
                <c:pt idx="138">
                  <c:v>33.640332000810361</c:v>
                </c:pt>
                <c:pt idx="139">
                  <c:v>32.559927506653025</c:v>
                </c:pt>
                <c:pt idx="140">
                  <c:v>19.519501112495618</c:v>
                </c:pt>
                <c:pt idx="141">
                  <c:v>21.58912101833829</c:v>
                </c:pt>
                <c:pt idx="142">
                  <c:v>35.988697024180908</c:v>
                </c:pt>
                <c:pt idx="143">
                  <c:v>28.048307230023454</c:v>
                </c:pt>
                <c:pt idx="144">
                  <c:v>23.217902735866119</c:v>
                </c:pt>
                <c:pt idx="145">
                  <c:v>23.73747384170872</c:v>
                </c:pt>
                <c:pt idx="146">
                  <c:v>26.017085247551336</c:v>
                </c:pt>
                <c:pt idx="147">
                  <c:v>34.956669753393953</c:v>
                </c:pt>
                <c:pt idx="148">
                  <c:v>45.176283559236595</c:v>
                </c:pt>
                <c:pt idx="149">
                  <c:v>36.845848665079245</c:v>
                </c:pt>
                <c:pt idx="150">
                  <c:v>43.015444170921796</c:v>
                </c:pt>
                <c:pt idx="151">
                  <c:v>27.865062876764455</c:v>
                </c:pt>
                <c:pt idx="152">
                  <c:v>15.714651082607077</c:v>
                </c:pt>
                <c:pt idx="153">
                  <c:v>-1.5357668115503316</c:v>
                </c:pt>
                <c:pt idx="154">
                  <c:v>6.2038359942923194</c:v>
                </c:pt>
                <c:pt idx="155">
                  <c:v>11.263415700134885</c:v>
                </c:pt>
                <c:pt idx="156">
                  <c:v>11.813016105977567</c:v>
                </c:pt>
                <c:pt idx="157">
                  <c:v>10.682623811820122</c:v>
                </c:pt>
                <c:pt idx="158">
                  <c:v>19.402207117662783</c:v>
                </c:pt>
                <c:pt idx="159">
                  <c:v>11.261805123505383</c:v>
                </c:pt>
                <c:pt idx="160">
                  <c:v>23.831394529348017</c:v>
                </c:pt>
                <c:pt idx="161">
                  <c:v>17.440992535190617</c:v>
                </c:pt>
                <c:pt idx="162">
                  <c:v>13.140586841033212</c:v>
                </c:pt>
                <c:pt idx="163">
                  <c:v>14.110170146875816</c:v>
                </c:pt>
                <c:pt idx="164">
                  <c:v>70.259807152718508</c:v>
                </c:pt>
                <c:pt idx="165">
                  <c:v>48.199391658561126</c:v>
                </c:pt>
                <c:pt idx="166">
                  <c:v>45.018981064403704</c:v>
                </c:pt>
                <c:pt idx="167">
                  <c:v>49.888558370246301</c:v>
                </c:pt>
                <c:pt idx="168">
                  <c:v>76.078142876089032</c:v>
                </c:pt>
                <c:pt idx="169">
                  <c:v>71.567776281931572</c:v>
                </c:pt>
                <c:pt idx="170">
                  <c:v>43.677343687774169</c:v>
                </c:pt>
                <c:pt idx="171">
                  <c:v>33.176925793616874</c:v>
                </c:pt>
                <c:pt idx="172">
                  <c:v>23.346521299459482</c:v>
                </c:pt>
                <c:pt idx="173">
                  <c:v>15.716129005302037</c:v>
                </c:pt>
                <c:pt idx="174">
                  <c:v>-4.6042656888553211</c:v>
                </c:pt>
                <c:pt idx="175">
                  <c:v>-4.0446859830126982</c:v>
                </c:pt>
                <c:pt idx="176">
                  <c:v>-10.615080677170113</c:v>
                </c:pt>
                <c:pt idx="177">
                  <c:v>8.3144940286725273</c:v>
                </c:pt>
                <c:pt idx="178">
                  <c:v>-4.6159164654848155</c:v>
                </c:pt>
                <c:pt idx="179">
                  <c:v>-19.076295359642245</c:v>
                </c:pt>
                <c:pt idx="180">
                  <c:v>-20.116721753799652</c:v>
                </c:pt>
                <c:pt idx="181">
                  <c:v>-3.527112847957028</c:v>
                </c:pt>
                <c:pt idx="182">
                  <c:v>-0.50751124211433307</c:v>
                </c:pt>
                <c:pt idx="183">
                  <c:v>-21.867944936271726</c:v>
                </c:pt>
                <c:pt idx="184">
                  <c:v>-20.198349430429175</c:v>
                </c:pt>
                <c:pt idx="185">
                  <c:v>-11.19873682458649</c:v>
                </c:pt>
                <c:pt idx="186">
                  <c:v>-4.2291535187438853</c:v>
                </c:pt>
                <c:pt idx="187">
                  <c:v>-2.1995421129013266</c:v>
                </c:pt>
                <c:pt idx="188">
                  <c:v>3.550039992941322</c:v>
                </c:pt>
                <c:pt idx="189">
                  <c:v>30.229645298784021</c:v>
                </c:pt>
                <c:pt idx="190">
                  <c:v>4.9792274046264993</c:v>
                </c:pt>
                <c:pt idx="191">
                  <c:v>21.768848510469184</c:v>
                </c:pt>
                <c:pt idx="192">
                  <c:v>6.1884135163118117</c:v>
                </c:pt>
                <c:pt idx="193">
                  <c:v>34.177985822154426</c:v>
                </c:pt>
                <c:pt idx="194">
                  <c:v>30.507585027997038</c:v>
                </c:pt>
                <c:pt idx="195">
                  <c:v>37.357203733839697</c:v>
                </c:pt>
                <c:pt idx="196">
                  <c:v>36.92679323968224</c:v>
                </c:pt>
                <c:pt idx="197">
                  <c:v>50.406416845524859</c:v>
                </c:pt>
                <c:pt idx="198">
                  <c:v>36.965996451367459</c:v>
                </c:pt>
                <c:pt idx="199">
                  <c:v>36.655580957210191</c:v>
                </c:pt>
                <c:pt idx="200">
                  <c:v>24.705150863052779</c:v>
                </c:pt>
                <c:pt idx="201">
                  <c:v>23.834737868895331</c:v>
                </c:pt>
                <c:pt idx="202">
                  <c:v>17.734344374738043</c:v>
                </c:pt>
                <c:pt idx="203">
                  <c:v>-19.436056419419401</c:v>
                </c:pt>
                <c:pt idx="204">
                  <c:v>-24.056438913576812</c:v>
                </c:pt>
                <c:pt idx="205">
                  <c:v>-21.806856807734164</c:v>
                </c:pt>
                <c:pt idx="206">
                  <c:v>-22.647271101891477</c:v>
                </c:pt>
                <c:pt idx="207">
                  <c:v>-22.757674296048947</c:v>
                </c:pt>
                <c:pt idx="208">
                  <c:v>-26.248082490206286</c:v>
                </c:pt>
                <c:pt idx="209">
                  <c:v>-9.0784868843636559</c:v>
                </c:pt>
                <c:pt idx="210">
                  <c:v>-38.348893878520983</c:v>
                </c:pt>
                <c:pt idx="211">
                  <c:v>-30.769294672678484</c:v>
                </c:pt>
                <c:pt idx="212">
                  <c:v>-28.469694266835802</c:v>
                </c:pt>
                <c:pt idx="213">
                  <c:v>-19.54008896099316</c:v>
                </c:pt>
                <c:pt idx="214">
                  <c:v>-3.5304970551505903</c:v>
                </c:pt>
                <c:pt idx="215">
                  <c:v>-3.3609320493079622</c:v>
                </c:pt>
                <c:pt idx="216">
                  <c:v>-48.391318243465321</c:v>
                </c:pt>
                <c:pt idx="217">
                  <c:v>-39.45173373762276</c:v>
                </c:pt>
                <c:pt idx="218">
                  <c:v>-29.732119831780153</c:v>
                </c:pt>
                <c:pt idx="219">
                  <c:v>-34.522546325937469</c:v>
                </c:pt>
                <c:pt idx="220">
                  <c:v>-39.252944720094945</c:v>
                </c:pt>
                <c:pt idx="221">
                  <c:v>-43.793340614252315</c:v>
                </c:pt>
                <c:pt idx="222">
                  <c:v>-43.06374750840962</c:v>
                </c:pt>
                <c:pt idx="223">
                  <c:v>-42.704149602566986</c:v>
                </c:pt>
                <c:pt idx="224">
                  <c:v>-40.62455039672443</c:v>
                </c:pt>
                <c:pt idx="225">
                  <c:v>-37.854979290881772</c:v>
                </c:pt>
                <c:pt idx="226">
                  <c:v>-50.27538008503916</c:v>
                </c:pt>
                <c:pt idx="227">
                  <c:v>-44.815775979196474</c:v>
                </c:pt>
                <c:pt idx="228">
                  <c:v>-43.496186573353953</c:v>
                </c:pt>
                <c:pt idx="229">
                  <c:v>-37.936606867511273</c:v>
                </c:pt>
                <c:pt idx="230">
                  <c:v>-39.396985761668645</c:v>
                </c:pt>
                <c:pt idx="231">
                  <c:v>-26.317417055826127</c:v>
                </c:pt>
                <c:pt idx="232">
                  <c:v>-28.317804449983441</c:v>
                </c:pt>
                <c:pt idx="233">
                  <c:v>-34.978226044140797</c:v>
                </c:pt>
                <c:pt idx="234">
                  <c:v>-34.988623138298294</c:v>
                </c:pt>
                <c:pt idx="235">
                  <c:v>-18.318997132455593</c:v>
                </c:pt>
                <c:pt idx="236">
                  <c:v>-22.239459026612963</c:v>
                </c:pt>
                <c:pt idx="237">
                  <c:v>-42.099831720770453</c:v>
                </c:pt>
                <c:pt idx="238">
                  <c:v>-35.410247214927779</c:v>
                </c:pt>
                <c:pt idx="239">
                  <c:v>-34.08064800908511</c:v>
                </c:pt>
                <c:pt idx="240">
                  <c:v>-15.681072003242434</c:v>
                </c:pt>
                <c:pt idx="241">
                  <c:v>-19.121431297399909</c:v>
                </c:pt>
                <c:pt idx="242">
                  <c:v>-14.871849191557317</c:v>
                </c:pt>
                <c:pt idx="243">
                  <c:v>-7.6022475857146219</c:v>
                </c:pt>
                <c:pt idx="244">
                  <c:v>-6.8526654798720301</c:v>
                </c:pt>
                <c:pt idx="245">
                  <c:v>-13.193110274029436</c:v>
                </c:pt>
                <c:pt idx="246">
                  <c:v>-15.573471968186823</c:v>
                </c:pt>
                <c:pt idx="247">
                  <c:v>-29.223914262344124</c:v>
                </c:pt>
                <c:pt idx="248">
                  <c:v>-30.53432975650162</c:v>
                </c:pt>
                <c:pt idx="249">
                  <c:v>-26.184711050658962</c:v>
                </c:pt>
                <c:pt idx="250">
                  <c:v>-15.23511674481631</c:v>
                </c:pt>
                <c:pt idx="251">
                  <c:v>-22.315490638973756</c:v>
                </c:pt>
              </c:numCache>
            </c:numRef>
          </c:xVal>
          <c:yVal>
            <c:numRef>
              <c:f>'Part 3'!$AD$2:$AD$263</c:f>
              <c:numCache>
                <c:formatCode>General</c:formatCode>
                <c:ptCount val="262"/>
                <c:pt idx="0">
                  <c:v>-2.514954877802527</c:v>
                </c:pt>
                <c:pt idx="1">
                  <c:v>-2.3293360530619998</c:v>
                </c:pt>
                <c:pt idx="2">
                  <c:v>-2.2004105812100327</c:v>
                </c:pt>
                <c:pt idx="3">
                  <c:v>-2.1001654928444697</c:v>
                </c:pt>
                <c:pt idx="4">
                  <c:v>-2.0174287103431898</c:v>
                </c:pt>
                <c:pt idx="5">
                  <c:v>-1.9465617207989845</c:v>
                </c:pt>
                <c:pt idx="6">
                  <c:v>-1.8843044227824219</c:v>
                </c:pt>
                <c:pt idx="7">
                  <c:v>-1.8285948988056846</c:v>
                </c:pt>
                <c:pt idx="8">
                  <c:v>-1.7780428020381664</c:v>
                </c:pt>
                <c:pt idx="9">
                  <c:v>-1.7316643961222451</c:v>
                </c:pt>
                <c:pt idx="10">
                  <c:v>-1.6887370022667971</c:v>
                </c:pt>
                <c:pt idx="11">
                  <c:v>-1.648713470290851</c:v>
                </c:pt>
                <c:pt idx="12">
                  <c:v>-1.6111691623526765</c:v>
                </c:pt>
                <c:pt idx="13">
                  <c:v>-1.5757676293730742</c:v>
                </c:pt>
                <c:pt idx="14">
                  <c:v>-1.5422375718953325</c:v>
                </c:pt>
                <c:pt idx="15">
                  <c:v>-1.5103568962835028</c:v>
                </c:pt>
                <c:pt idx="16">
                  <c:v>-1.4799413890351922</c:v>
                </c:pt>
                <c:pt idx="17">
                  <c:v>-1.450836487412636</c:v>
                </c:pt>
                <c:pt idx="18">
                  <c:v>-1.4229111803109864</c:v>
                </c:pt>
                <c:pt idx="19">
                  <c:v>-1.3960534082549905</c:v>
                </c:pt>
                <c:pt idx="20">
                  <c:v>-1.3701665397259748</c:v>
                </c:pt>
                <c:pt idx="21">
                  <c:v>-1.3451666341766386</c:v>
                </c:pt>
                <c:pt idx="22">
                  <c:v>-1.3209802893126328</c:v>
                </c:pt>
                <c:pt idx="23">
                  <c:v>-1.2975429286165541</c:v>
                </c:pt>
                <c:pt idx="24">
                  <c:v>-1.2747974249655289</c:v>
                </c:pt>
                <c:pt idx="25">
                  <c:v>-1.2526929839120384</c:v>
                </c:pt>
                <c:pt idx="26">
                  <c:v>-1.2311842297805575</c:v>
                </c:pt>
                <c:pt idx="27">
                  <c:v>-1.2102304517744085</c:v>
                </c:pt>
                <c:pt idx="28">
                  <c:v>-1.189794977493698</c:v>
                </c:pt>
                <c:pt idx="29">
                  <c:v>-1.1698446487773884</c:v>
                </c:pt>
                <c:pt idx="30">
                  <c:v>-1.1503493803760083</c:v>
                </c:pt>
                <c:pt idx="31">
                  <c:v>-1.1312817861712798</c:v>
                </c:pt>
                <c:pt idx="32">
                  <c:v>-1.1126168608589178</c:v>
                </c:pt>
                <c:pt idx="33">
                  <c:v>-1.0943317074660934</c:v>
                </c:pt>
                <c:pt idx="34">
                  <c:v>-1.0764053029751872</c:v>
                </c:pt>
                <c:pt idx="35">
                  <c:v>-1.0588182958080339</c:v>
                </c:pt>
                <c:pt idx="36">
                  <c:v>-1.0415528300904833</c:v>
                </c:pt>
                <c:pt idx="37">
                  <c:v>-1.024592392540099</c:v>
                </c:pt>
                <c:pt idx="38">
                  <c:v>-1.0079216785556244</c:v>
                </c:pt>
                <c:pt idx="39">
                  <c:v>-0.99152647467733057</c:v>
                </c:pt>
                <c:pt idx="40">
                  <c:v>-0.97539355506375336</c:v>
                </c:pt>
                <c:pt idx="41">
                  <c:v>-0.95951059001725081</c:v>
                </c:pt>
                <c:pt idx="42">
                  <c:v>-0.94386606490653602</c:v>
                </c:pt>
                <c:pt idx="43">
                  <c:v>-0.92844920809329989</c:v>
                </c:pt>
                <c:pt idx="44">
                  <c:v>-0.91324992668360727</c:v>
                </c:pt>
                <c:pt idx="45">
                  <c:v>-0.89825874910156867</c:v>
                </c:pt>
                <c:pt idx="46">
                  <c:v>-0.88346677362987858</c:v>
                </c:pt>
                <c:pt idx="47">
                  <c:v>-0.8688656221847797</c:v>
                </c:pt>
                <c:pt idx="48">
                  <c:v>-0.85444739869598973</c:v>
                </c:pt>
                <c:pt idx="49">
                  <c:v>-0.84020465154900881</c:v>
                </c:pt>
                <c:pt idx="50">
                  <c:v>-0.82613033962053128</c:v>
                </c:pt>
                <c:pt idx="51">
                  <c:v>-0.81221780149991241</c:v>
                </c:pt>
                <c:pt idx="52">
                  <c:v>-0.7984607275425748</c:v>
                </c:pt>
                <c:pt idx="53">
                  <c:v>-0.78485313444643534</c:v>
                </c:pt>
                <c:pt idx="54">
                  <c:v>-0.77138934208115728</c:v>
                </c:pt>
                <c:pt idx="55">
                  <c:v>-0.75806395233324275</c:v>
                </c:pt>
                <c:pt idx="56">
                  <c:v>-0.74487182975869159</c:v>
                </c:pt>
                <c:pt idx="57">
                  <c:v>-0.73180808385961749</c:v>
                </c:pt>
                <c:pt idx="58">
                  <c:v>-0.71886805282271549</c:v>
                </c:pt>
                <c:pt idx="59">
                  <c:v>-0.70604728857604471</c:v>
                </c:pt>
                <c:pt idx="60">
                  <c:v>-0.69334154303681728</c:v>
                </c:pt>
                <c:pt idx="61">
                  <c:v>-0.68074675543701968</c:v>
                </c:pt>
                <c:pt idx="62">
                  <c:v>-0.66825904062605401</c:v>
                </c:pt>
                <c:pt idx="63">
                  <c:v>-0.6558746782604522</c:v>
                </c:pt>
                <c:pt idx="64">
                  <c:v>-0.64359010280021778</c:v>
                </c:pt>
                <c:pt idx="65">
                  <c:v>-0.6314018942397609</c:v>
                </c:pt>
                <c:pt idx="66">
                  <c:v>-0.61930676950877617</c:v>
                </c:pt>
                <c:pt idx="67">
                  <c:v>-0.60730157448496325</c:v>
                </c:pt>
                <c:pt idx="68">
                  <c:v>-0.59538327656628021</c:v>
                </c:pt>
                <c:pt idx="69">
                  <c:v>-0.5835489577555576</c:v>
                </c:pt>
                <c:pt idx="70">
                  <c:v>-0.57179580821487397</c:v>
                </c:pt>
                <c:pt idx="71">
                  <c:v>-0.56012112025115535</c:v>
                </c:pt>
                <c:pt idx="72">
                  <c:v>-0.54852228269809788</c:v>
                </c:pt>
                <c:pt idx="73">
                  <c:v>-0.53699677566274262</c:v>
                </c:pt>
                <c:pt idx="74">
                  <c:v>-0.52554216560793954</c:v>
                </c:pt>
                <c:pt idx="75">
                  <c:v>-0.51415610074453411</c:v>
                </c:pt>
                <c:pt idx="76">
                  <c:v>-0.50283630670944168</c:v>
                </c:pt>
                <c:pt idx="77">
                  <c:v>-0.49158058250786868</c:v>
                </c:pt>
                <c:pt idx="78">
                  <c:v>-0.48038679669982853</c:v>
                </c:pt>
                <c:pt idx="79">
                  <c:v>-0.46925288381280222</c:v>
                </c:pt>
                <c:pt idx="80">
                  <c:v>-0.45817684096392136</c:v>
                </c:pt>
                <c:pt idx="81">
                  <c:v>-0.44715672467644574</c:v>
                </c:pt>
                <c:pt idx="82">
                  <c:v>-0.43619064787655393</c:v>
                </c:pt>
                <c:pt idx="83">
                  <c:v>-0.42527677705760725</c:v>
                </c:pt>
                <c:pt idx="84">
                  <c:v>-0.41441332960007643</c:v>
                </c:pt>
                <c:pt idx="85">
                  <c:v>-0.40359857123625476</c:v>
                </c:pt>
                <c:pt idx="86">
                  <c:v>-0.39283081364972938</c:v>
                </c:pt>
                <c:pt idx="87">
                  <c:v>-0.3821084122003639</c:v>
                </c:pt>
                <c:pt idx="88">
                  <c:v>-0.37142976376624032</c:v>
                </c:pt>
                <c:pt idx="89">
                  <c:v>-0.36079330469465853</c:v>
                </c:pt>
                <c:pt idx="90">
                  <c:v>-0.35019750885487144</c:v>
                </c:pt>
                <c:pt idx="91">
                  <c:v>-0.33964088578577573</c:v>
                </c:pt>
                <c:pt idx="92">
                  <c:v>-0.32912197893226108</c:v>
                </c:pt>
                <c:pt idx="93">
                  <c:v>-0.3186393639643752</c:v>
                </c:pt>
                <c:pt idx="94">
                  <c:v>-0.30819164717386466</c:v>
                </c:pt>
                <c:pt idx="95">
                  <c:v>-0.29777746394303445</c:v>
                </c:pt>
                <c:pt idx="96">
                  <c:v>-0.28739547728120973</c:v>
                </c:pt>
                <c:pt idx="97">
                  <c:v>-0.27704437642439755</c:v>
                </c:pt>
                <c:pt idx="98">
                  <c:v>-0.26672287549404339</c:v>
                </c:pt>
                <c:pt idx="99">
                  <c:v>-0.256429712211035</c:v>
                </c:pt>
                <c:pt idx="100">
                  <c:v>-0.24616364666135951</c:v>
                </c:pt>
                <c:pt idx="101">
                  <c:v>-0.23592346011003523</c:v>
                </c:pt>
                <c:pt idx="102">
                  <c:v>-0.2257079538601594</c:v>
                </c:pt>
                <c:pt idx="103">
                  <c:v>-0.21551594815408856</c:v>
                </c:pt>
                <c:pt idx="104">
                  <c:v>-0.20534628111395689</c:v>
                </c:pt>
                <c:pt idx="105">
                  <c:v>-0.19519780771888826</c:v>
                </c:pt>
                <c:pt idx="106">
                  <c:v>-0.18506939881641302</c:v>
                </c:pt>
                <c:pt idx="107">
                  <c:v>-0.17495994016573252</c:v>
                </c:pt>
                <c:pt idx="108">
                  <c:v>-0.16486833151060187</c:v>
                </c:pt>
                <c:pt idx="109">
                  <c:v>-0.15479348567971193</c:v>
                </c:pt>
                <c:pt idx="110">
                  <c:v>-0.14473432771256409</c:v>
                </c:pt>
                <c:pt idx="111">
                  <c:v>-0.13468979400891959</c:v>
                </c:pt>
                <c:pt idx="112">
                  <c:v>-0.1246588315</c:v>
                </c:pt>
                <c:pt idx="113">
                  <c:v>-0.11464039683969043</c:v>
                </c:pt>
                <c:pt idx="114">
                  <c:v>-0.10463345561407539</c:v>
                </c:pt>
                <c:pt idx="115">
                  <c:v>-9.4636981567699813E-2</c:v>
                </c:pt>
                <c:pt idx="116">
                  <c:v>-8.4649955845010449E-2</c:v>
                </c:pt>
                <c:pt idx="117">
                  <c:v>-7.4671366245484247E-2</c:v>
                </c:pt>
                <c:pt idx="118">
                  <c:v>-6.4700206491002693E-2</c:v>
                </c:pt>
                <c:pt idx="119">
                  <c:v>-5.4735475504070312E-2</c:v>
                </c:pt>
                <c:pt idx="120">
                  <c:v>-4.477617669551625E-2</c:v>
                </c:pt>
                <c:pt idx="121">
                  <c:v>-3.4821317260347699E-2</c:v>
                </c:pt>
                <c:pt idx="122">
                  <c:v>-2.4869907480456668E-2</c:v>
                </c:pt>
                <c:pt idx="123">
                  <c:v>-1.4920960032900372E-2</c:v>
                </c:pt>
                <c:pt idx="124">
                  <c:v>-4.9734893024984917E-3</c:v>
                </c:pt>
                <c:pt idx="125">
                  <c:v>4.9734893024984917E-3</c:v>
                </c:pt>
                <c:pt idx="126">
                  <c:v>1.4920960032900372E-2</c:v>
                </c:pt>
                <c:pt idx="127">
                  <c:v>2.4869907480456525E-2</c:v>
                </c:pt>
                <c:pt idx="128">
                  <c:v>3.482131726034756E-2</c:v>
                </c:pt>
                <c:pt idx="129">
                  <c:v>4.4776176695516381E-2</c:v>
                </c:pt>
                <c:pt idx="130">
                  <c:v>5.4735475504070437E-2</c:v>
                </c:pt>
                <c:pt idx="131">
                  <c:v>6.4700206491002693E-2</c:v>
                </c:pt>
                <c:pt idx="132">
                  <c:v>7.4671366245484247E-2</c:v>
                </c:pt>
                <c:pt idx="133">
                  <c:v>8.4649955845010449E-2</c:v>
                </c:pt>
                <c:pt idx="134">
                  <c:v>9.4636981567699813E-2</c:v>
                </c:pt>
                <c:pt idx="135">
                  <c:v>0.10463345561407525</c:v>
                </c:pt>
                <c:pt idx="136">
                  <c:v>0.1146403968396903</c:v>
                </c:pt>
                <c:pt idx="137">
                  <c:v>0.12465883150000014</c:v>
                </c:pt>
                <c:pt idx="138">
                  <c:v>0.13468979400891973</c:v>
                </c:pt>
                <c:pt idx="139">
                  <c:v>0.14473432771256409</c:v>
                </c:pt>
                <c:pt idx="140">
                  <c:v>0.15479348567971193</c:v>
                </c:pt>
                <c:pt idx="141">
                  <c:v>0.16486833151060187</c:v>
                </c:pt>
                <c:pt idx="142">
                  <c:v>0.17495994016573252</c:v>
                </c:pt>
                <c:pt idx="143">
                  <c:v>0.18506939881641285</c:v>
                </c:pt>
                <c:pt idx="144">
                  <c:v>0.19519780771888809</c:v>
                </c:pt>
                <c:pt idx="145">
                  <c:v>0.20534628111395706</c:v>
                </c:pt>
                <c:pt idx="146">
                  <c:v>0.21551594815408867</c:v>
                </c:pt>
                <c:pt idx="147">
                  <c:v>0.2257079538601594</c:v>
                </c:pt>
                <c:pt idx="148">
                  <c:v>0.23592346011003523</c:v>
                </c:pt>
                <c:pt idx="149">
                  <c:v>0.24616364666135951</c:v>
                </c:pt>
                <c:pt idx="150">
                  <c:v>0.256429712211035</c:v>
                </c:pt>
                <c:pt idx="151">
                  <c:v>0.26672287549404317</c:v>
                </c:pt>
                <c:pt idx="152">
                  <c:v>0.27704437642439733</c:v>
                </c:pt>
                <c:pt idx="153">
                  <c:v>0.28739547728120984</c:v>
                </c:pt>
                <c:pt idx="154">
                  <c:v>0.29777746394303461</c:v>
                </c:pt>
                <c:pt idx="155">
                  <c:v>0.30819164717386466</c:v>
                </c:pt>
                <c:pt idx="156">
                  <c:v>0.3186393639643752</c:v>
                </c:pt>
                <c:pt idx="157">
                  <c:v>0.32912197893226108</c:v>
                </c:pt>
                <c:pt idx="158">
                  <c:v>0.3396408857857755</c:v>
                </c:pt>
                <c:pt idx="159">
                  <c:v>0.35019750885487133</c:v>
                </c:pt>
                <c:pt idx="160">
                  <c:v>0.3607933046946587</c:v>
                </c:pt>
                <c:pt idx="161">
                  <c:v>0.37142976376624048</c:v>
                </c:pt>
                <c:pt idx="162">
                  <c:v>0.3821084122003639</c:v>
                </c:pt>
                <c:pt idx="163">
                  <c:v>0.39283081364972938</c:v>
                </c:pt>
                <c:pt idx="164">
                  <c:v>0.40359857123625476</c:v>
                </c:pt>
                <c:pt idx="165">
                  <c:v>0.41441332960007643</c:v>
                </c:pt>
                <c:pt idx="166">
                  <c:v>0.42527677705760714</c:v>
                </c:pt>
                <c:pt idx="167">
                  <c:v>0.43619064787655376</c:v>
                </c:pt>
                <c:pt idx="168">
                  <c:v>0.44715672467644596</c:v>
                </c:pt>
                <c:pt idx="169">
                  <c:v>0.45817684096392136</c:v>
                </c:pt>
                <c:pt idx="170">
                  <c:v>0.46925288381280222</c:v>
                </c:pt>
                <c:pt idx="171">
                  <c:v>0.48038679669982853</c:v>
                </c:pt>
                <c:pt idx="172">
                  <c:v>0.49158058250786868</c:v>
                </c:pt>
                <c:pt idx="173">
                  <c:v>0.50283630670944168</c:v>
                </c:pt>
                <c:pt idx="174">
                  <c:v>0.51415610074453411</c:v>
                </c:pt>
                <c:pt idx="175">
                  <c:v>0.52554216560793932</c:v>
                </c:pt>
                <c:pt idx="176">
                  <c:v>0.53699677566274295</c:v>
                </c:pt>
                <c:pt idx="177">
                  <c:v>0.54852228269809822</c:v>
                </c:pt>
                <c:pt idx="178">
                  <c:v>0.56012112025115535</c:v>
                </c:pt>
                <c:pt idx="179">
                  <c:v>0.57179580821487397</c:v>
                </c:pt>
                <c:pt idx="180">
                  <c:v>0.5835489577555576</c:v>
                </c:pt>
                <c:pt idx="181">
                  <c:v>0.59538327656628021</c:v>
                </c:pt>
                <c:pt idx="182">
                  <c:v>0.60730157448496336</c:v>
                </c:pt>
                <c:pt idx="183">
                  <c:v>0.61930676950877606</c:v>
                </c:pt>
                <c:pt idx="184">
                  <c:v>0.63140189423976112</c:v>
                </c:pt>
                <c:pt idx="185">
                  <c:v>0.64359010280021778</c:v>
                </c:pt>
                <c:pt idx="186">
                  <c:v>0.6558746782604522</c:v>
                </c:pt>
                <c:pt idx="187">
                  <c:v>0.66825904062605401</c:v>
                </c:pt>
                <c:pt idx="188">
                  <c:v>0.68074675543701968</c:v>
                </c:pt>
                <c:pt idx="189">
                  <c:v>0.69334154303681728</c:v>
                </c:pt>
                <c:pt idx="190">
                  <c:v>0.70604728857604471</c:v>
                </c:pt>
                <c:pt idx="191">
                  <c:v>0.71886805282271604</c:v>
                </c:pt>
                <c:pt idx="192">
                  <c:v>0.73180808385961771</c:v>
                </c:pt>
                <c:pt idx="193">
                  <c:v>0.74487182975869159</c:v>
                </c:pt>
                <c:pt idx="194">
                  <c:v>0.75806395233324275</c:v>
                </c:pt>
                <c:pt idx="195">
                  <c:v>0.77138934208115728</c:v>
                </c:pt>
                <c:pt idx="196">
                  <c:v>0.78485313444643534</c:v>
                </c:pt>
                <c:pt idx="197">
                  <c:v>0.7984607275425748</c:v>
                </c:pt>
                <c:pt idx="198">
                  <c:v>0.81221780149991241</c:v>
                </c:pt>
                <c:pt idx="199">
                  <c:v>0.82613033962053162</c:v>
                </c:pt>
                <c:pt idx="200">
                  <c:v>0.84020465154900847</c:v>
                </c:pt>
                <c:pt idx="201">
                  <c:v>0.85444739869598973</c:v>
                </c:pt>
                <c:pt idx="202">
                  <c:v>0.8688656221847797</c:v>
                </c:pt>
                <c:pt idx="203">
                  <c:v>0.88346677362987858</c:v>
                </c:pt>
                <c:pt idx="204">
                  <c:v>0.89825874910156867</c:v>
                </c:pt>
                <c:pt idx="205">
                  <c:v>0.91324992668360727</c:v>
                </c:pt>
                <c:pt idx="206">
                  <c:v>0.92844920809329989</c:v>
                </c:pt>
                <c:pt idx="207">
                  <c:v>0.94386606490653491</c:v>
                </c:pt>
                <c:pt idx="208">
                  <c:v>0.95951059001724914</c:v>
                </c:pt>
                <c:pt idx="209">
                  <c:v>0.97539355506375336</c:v>
                </c:pt>
                <c:pt idx="210">
                  <c:v>0.99152647467733057</c:v>
                </c:pt>
                <c:pt idx="211">
                  <c:v>1.0079216785556244</c:v>
                </c:pt>
                <c:pt idx="212">
                  <c:v>1.024592392540099</c:v>
                </c:pt>
                <c:pt idx="213">
                  <c:v>1.0415528300904833</c:v>
                </c:pt>
                <c:pt idx="214">
                  <c:v>1.0588182958080339</c:v>
                </c:pt>
                <c:pt idx="215">
                  <c:v>1.0764053029751868</c:v>
                </c:pt>
                <c:pt idx="216">
                  <c:v>1.0943317074660934</c:v>
                </c:pt>
                <c:pt idx="217">
                  <c:v>1.1126168608589178</c:v>
                </c:pt>
                <c:pt idx="218">
                  <c:v>1.1312817861712798</c:v>
                </c:pt>
                <c:pt idx="219">
                  <c:v>1.1503493803760083</c:v>
                </c:pt>
                <c:pt idx="220">
                  <c:v>1.1698446487773884</c:v>
                </c:pt>
                <c:pt idx="221">
                  <c:v>1.189794977493698</c:v>
                </c:pt>
                <c:pt idx="222">
                  <c:v>1.2102304517744078</c:v>
                </c:pt>
                <c:pt idx="223">
                  <c:v>1.2311842297805575</c:v>
                </c:pt>
                <c:pt idx="224">
                  <c:v>1.2526929839120398</c:v>
                </c:pt>
                <c:pt idx="225">
                  <c:v>1.2747974249655289</c:v>
                </c:pt>
                <c:pt idx="226">
                  <c:v>1.2975429286165541</c:v>
                </c:pt>
                <c:pt idx="227">
                  <c:v>1.3209802893126328</c:v>
                </c:pt>
                <c:pt idx="228">
                  <c:v>1.3451666341766386</c:v>
                </c:pt>
                <c:pt idx="229">
                  <c:v>1.3701665397259748</c:v>
                </c:pt>
                <c:pt idx="230">
                  <c:v>1.3960534082549898</c:v>
                </c:pt>
                <c:pt idx="231">
                  <c:v>1.4229111803109853</c:v>
                </c:pt>
                <c:pt idx="232">
                  <c:v>1.4508364874126363</c:v>
                </c:pt>
                <c:pt idx="233">
                  <c:v>1.4799413890351927</c:v>
                </c:pt>
                <c:pt idx="234">
                  <c:v>1.5103568962835032</c:v>
                </c:pt>
                <c:pt idx="235">
                  <c:v>1.5422375718953325</c:v>
                </c:pt>
                <c:pt idx="236">
                  <c:v>1.5757676293730736</c:v>
                </c:pt>
                <c:pt idx="237">
                  <c:v>1.6111691623526765</c:v>
                </c:pt>
                <c:pt idx="238">
                  <c:v>1.6487134702908506</c:v>
                </c:pt>
                <c:pt idx="239">
                  <c:v>1.688737002266798</c:v>
                </c:pt>
                <c:pt idx="240">
                  <c:v>1.7316643961222455</c:v>
                </c:pt>
                <c:pt idx="241">
                  <c:v>1.7780428020381671</c:v>
                </c:pt>
                <c:pt idx="242">
                  <c:v>1.8285948988056846</c:v>
                </c:pt>
                <c:pt idx="243">
                  <c:v>1.8843044227824219</c:v>
                </c:pt>
                <c:pt idx="244">
                  <c:v>1.946561720798984</c:v>
                </c:pt>
                <c:pt idx="245">
                  <c:v>2.0174287103431894</c:v>
                </c:pt>
                <c:pt idx="246">
                  <c:v>2.100165492844468</c:v>
                </c:pt>
                <c:pt idx="247">
                  <c:v>2.2004105812100336</c:v>
                </c:pt>
                <c:pt idx="248">
                  <c:v>2.3293360530620011</c:v>
                </c:pt>
                <c:pt idx="249">
                  <c:v>2.5149548778025288</c:v>
                </c:pt>
                <c:pt idx="250">
                  <c:v>2.8806743591110586</c:v>
                </c:pt>
                <c:pt idx="2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9-4B94-950B-3DDAFEA32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075519"/>
        <c:axId val="1360075039"/>
      </c:scatterChart>
      <c:valAx>
        <c:axId val="136007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075039"/>
        <c:crosses val="autoZero"/>
        <c:crossBetween val="midCat"/>
      </c:valAx>
      <c:valAx>
        <c:axId val="136007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07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9</xdr:col>
      <xdr:colOff>68580</xdr:colOff>
      <xdr:row>15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146F86-BE61-4FE3-B5F6-89B60CE8F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803870</xdr:colOff>
      <xdr:row>9</xdr:row>
      <xdr:rowOff>181709</xdr:rowOff>
    </xdr:from>
    <xdr:to>
      <xdr:col>14</xdr:col>
      <xdr:colOff>192595</xdr:colOff>
      <xdr:row>23</xdr:row>
      <xdr:rowOff>111371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7CF67E-7C57-149F-B668-9EBFF617D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25</xdr:row>
      <xdr:rowOff>0</xdr:rowOff>
    </xdr:from>
    <xdr:to>
      <xdr:col>14</xdr:col>
      <xdr:colOff>227134</xdr:colOff>
      <xdr:row>38</xdr:row>
      <xdr:rowOff>171450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19B7FA0-FFE3-4E1E-B0BB-64F698B42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40</xdr:row>
      <xdr:rowOff>0</xdr:rowOff>
    </xdr:from>
    <xdr:to>
      <xdr:col>14</xdr:col>
      <xdr:colOff>227134</xdr:colOff>
      <xdr:row>53</xdr:row>
      <xdr:rowOff>171450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C18E39E-5938-4A14-89E0-F7864C8AB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55</xdr:row>
      <xdr:rowOff>0</xdr:rowOff>
    </xdr:from>
    <xdr:to>
      <xdr:col>14</xdr:col>
      <xdr:colOff>227134</xdr:colOff>
      <xdr:row>68</xdr:row>
      <xdr:rowOff>171450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0E19176-FCF6-4A3D-A0A9-66CF0C7C9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202556</xdr:colOff>
      <xdr:row>5</xdr:row>
      <xdr:rowOff>163974</xdr:rowOff>
    </xdr:from>
    <xdr:to>
      <xdr:col>45</xdr:col>
      <xdr:colOff>665544</xdr:colOff>
      <xdr:row>19</xdr:row>
      <xdr:rowOff>194936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DF2D6C71-3C54-43B6-B9E3-38A2FF02A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43</xdr:col>
      <xdr:colOff>178443</xdr:colOff>
      <xdr:row>20</xdr:row>
      <xdr:rowOff>190982</xdr:rowOff>
    </xdr:from>
    <xdr:to>
      <xdr:col>45</xdr:col>
      <xdr:colOff>641431</xdr:colOff>
      <xdr:row>34</xdr:row>
      <xdr:rowOff>98384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A1FB5DE-F0E5-7BD3-1C3B-573D5A097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168796</xdr:colOff>
      <xdr:row>35</xdr:row>
      <xdr:rowOff>7717</xdr:rowOff>
    </xdr:from>
    <xdr:to>
      <xdr:col>45</xdr:col>
      <xdr:colOff>631784</xdr:colOff>
      <xdr:row>48</xdr:row>
      <xdr:rowOff>117677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1E84CB4-9F03-D247-1754-A59AD33FB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711680</xdr:colOff>
      <xdr:row>258</xdr:row>
      <xdr:rowOff>188344</xdr:rowOff>
    </xdr:from>
    <xdr:to>
      <xdr:col>34</xdr:col>
      <xdr:colOff>611038</xdr:colOff>
      <xdr:row>272</xdr:row>
      <xdr:rowOff>113581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F8B4AA70-4990-C759-A709-0891368D2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0</xdr:colOff>
      <xdr:row>259</xdr:row>
      <xdr:rowOff>0</xdr:rowOff>
    </xdr:from>
    <xdr:to>
      <xdr:col>40</xdr:col>
      <xdr:colOff>244415</xdr:colOff>
      <xdr:row>272</xdr:row>
      <xdr:rowOff>126520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2C5C661E-AEC6-46A6-9B62-E88F314A2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40</xdr:col>
      <xdr:colOff>740434</xdr:colOff>
      <xdr:row>258</xdr:row>
      <xdr:rowOff>188344</xdr:rowOff>
    </xdr:from>
    <xdr:to>
      <xdr:col>44</xdr:col>
      <xdr:colOff>1847491</xdr:colOff>
      <xdr:row>272</xdr:row>
      <xdr:rowOff>113581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36CAD390-98BD-F5DE-25D6-8F872A69A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30</xdr:col>
      <xdr:colOff>0</xdr:colOff>
      <xdr:row>274</xdr:row>
      <xdr:rowOff>0</xdr:rowOff>
    </xdr:from>
    <xdr:to>
      <xdr:col>34</xdr:col>
      <xdr:colOff>747623</xdr:colOff>
      <xdr:row>287</xdr:row>
      <xdr:rowOff>126521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F8B6539F-1617-4A5E-A44B-FBF86A560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43</xdr:col>
      <xdr:colOff>143969</xdr:colOff>
      <xdr:row>49</xdr:row>
      <xdr:rowOff>186339</xdr:rowOff>
    </xdr:from>
    <xdr:to>
      <xdr:col>45</xdr:col>
      <xdr:colOff>597228</xdr:colOff>
      <xdr:row>63</xdr:row>
      <xdr:rowOff>170573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357C133D-D625-4B8D-FD9F-630C589AD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238125</xdr:colOff>
      <xdr:row>26</xdr:row>
      <xdr:rowOff>160655</xdr:rowOff>
    </xdr:from>
    <xdr:to>
      <xdr:col>28</xdr:col>
      <xdr:colOff>133350</xdr:colOff>
      <xdr:row>40</xdr:row>
      <xdr:rowOff>130175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FAA810-6731-41D6-EAAC-72A2F84A1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395288</xdr:colOff>
      <xdr:row>6</xdr:row>
      <xdr:rowOff>6350</xdr:rowOff>
    </xdr:from>
    <xdr:to>
      <xdr:col>28</xdr:col>
      <xdr:colOff>300038</xdr:colOff>
      <xdr:row>19</xdr:row>
      <xdr:rowOff>155575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E50FBA-5E13-12A3-4060-D54E154E2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125730</xdr:colOff>
      <xdr:row>3</xdr:row>
      <xdr:rowOff>64770</xdr:rowOff>
    </xdr:from>
    <xdr:to>
      <xdr:col>27</xdr:col>
      <xdr:colOff>3810</xdr:colOff>
      <xdr:row>17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C0692F-5280-B418-517B-A8F50EE20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125730</xdr:colOff>
      <xdr:row>17</xdr:row>
      <xdr:rowOff>186690</xdr:rowOff>
    </xdr:from>
    <xdr:to>
      <xdr:col>27</xdr:col>
      <xdr:colOff>3810</xdr:colOff>
      <xdr:row>31</xdr:row>
      <xdr:rowOff>156210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391DD0-35B7-FE31-F045-EED84C30B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125730</xdr:colOff>
      <xdr:row>33</xdr:row>
      <xdr:rowOff>11430</xdr:rowOff>
    </xdr:from>
    <xdr:to>
      <xdr:col>27</xdr:col>
      <xdr:colOff>3810</xdr:colOff>
      <xdr:row>46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219DD6-76D7-2FDF-3677-5AEBF0DF5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377190</xdr:colOff>
      <xdr:row>3</xdr:row>
      <xdr:rowOff>80010</xdr:rowOff>
    </xdr:from>
    <xdr:to>
      <xdr:col>40</xdr:col>
      <xdr:colOff>255270</xdr:colOff>
      <xdr:row>17</xdr:row>
      <xdr:rowOff>49530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6CC7AFF-269C-B07D-1C7A-7869D6401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354330</xdr:colOff>
      <xdr:row>18</xdr:row>
      <xdr:rowOff>49530</xdr:rowOff>
    </xdr:from>
    <xdr:to>
      <xdr:col>40</xdr:col>
      <xdr:colOff>232410</xdr:colOff>
      <xdr:row>32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360F5DB-6654-2B1F-2D42-E396DB5B0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369570</xdr:colOff>
      <xdr:row>33</xdr:row>
      <xdr:rowOff>3810</xdr:rowOff>
    </xdr:from>
    <xdr:to>
      <xdr:col>40</xdr:col>
      <xdr:colOff>247650</xdr:colOff>
      <xdr:row>46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03FF32B-5D8B-10B2-7379-1A368645B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F258"/>
  <sheetViews>
    <sheetView zoomScale="85" zoomScaleNormal="85" workbookViewId="0">
      <selection activeCell="S28" sqref="S28"/>
    </sheetView>
  </sheetViews>
  <sheetFormatPr baseColWidth="10" defaultColWidth="11" defaultRowHeight="16" x14ac:dyDescent="0.2"/>
  <cols>
    <col min="1" max="2" width="10.83203125" style="2"/>
    <col min="3" max="3" width="24.33203125" style="2" customWidth="1"/>
    <col min="4" max="4" width="23.1640625" style="2" customWidth="1"/>
    <col min="5" max="5" width="29" style="2" customWidth="1"/>
    <col min="6" max="6" width="26.1640625" style="2" customWidth="1"/>
  </cols>
  <sheetData>
    <row r="2" spans="1:5" x14ac:dyDescent="0.2">
      <c r="A2" s="3"/>
      <c r="C2" s="1"/>
      <c r="E2" s="1"/>
    </row>
    <row r="3" spans="1:5" x14ac:dyDescent="0.2">
      <c r="A3" s="3"/>
      <c r="C3" s="1"/>
      <c r="E3" s="1"/>
    </row>
    <row r="4" spans="1:5" x14ac:dyDescent="0.2">
      <c r="A4" s="3"/>
      <c r="C4" s="1"/>
      <c r="E4" s="1"/>
    </row>
    <row r="5" spans="1:5" x14ac:dyDescent="0.2">
      <c r="A5" s="3"/>
      <c r="C5" s="1"/>
      <c r="E5" s="1"/>
    </row>
    <row r="6" spans="1:5" x14ac:dyDescent="0.2">
      <c r="A6" s="3"/>
      <c r="C6" s="1"/>
      <c r="E6" s="1"/>
    </row>
    <row r="7" spans="1:5" x14ac:dyDescent="0.2">
      <c r="A7" s="3"/>
      <c r="C7" s="1"/>
      <c r="E7" s="1"/>
    </row>
    <row r="8" spans="1:5" x14ac:dyDescent="0.2">
      <c r="A8" s="3"/>
      <c r="C8" s="1"/>
      <c r="E8" s="1"/>
    </row>
    <row r="9" spans="1:5" x14ac:dyDescent="0.2">
      <c r="A9" s="3"/>
      <c r="C9" s="1"/>
      <c r="E9" s="1"/>
    </row>
    <row r="10" spans="1:5" x14ac:dyDescent="0.2">
      <c r="A10" s="3"/>
      <c r="C10" s="1"/>
      <c r="E10" s="1"/>
    </row>
    <row r="11" spans="1:5" x14ac:dyDescent="0.2">
      <c r="A11" s="3"/>
      <c r="C11" s="1"/>
      <c r="E11" s="1"/>
    </row>
    <row r="12" spans="1:5" x14ac:dyDescent="0.2">
      <c r="A12" s="3"/>
      <c r="C12" s="1"/>
      <c r="E12" s="1"/>
    </row>
    <row r="13" spans="1:5" x14ac:dyDescent="0.2">
      <c r="A13" s="3"/>
      <c r="C13" s="1"/>
      <c r="E13" s="1"/>
    </row>
    <row r="14" spans="1:5" x14ac:dyDescent="0.2">
      <c r="A14" s="3"/>
      <c r="C14" s="1"/>
      <c r="E14" s="1"/>
    </row>
    <row r="15" spans="1:5" x14ac:dyDescent="0.2">
      <c r="A15" s="3"/>
      <c r="C15" s="1"/>
      <c r="E15" s="1"/>
    </row>
    <row r="16" spans="1:5" x14ac:dyDescent="0.2">
      <c r="A16" s="3"/>
      <c r="C16" s="1"/>
      <c r="E16" s="1"/>
    </row>
    <row r="17" spans="1:5" x14ac:dyDescent="0.2">
      <c r="A17" s="3"/>
      <c r="C17" s="1"/>
      <c r="E17" s="1"/>
    </row>
    <row r="18" spans="1:5" x14ac:dyDescent="0.2">
      <c r="A18" s="3"/>
      <c r="C18" s="1"/>
      <c r="E18" s="1"/>
    </row>
    <row r="19" spans="1:5" x14ac:dyDescent="0.2">
      <c r="A19" s="3"/>
      <c r="C19" s="1"/>
      <c r="E19" s="1"/>
    </row>
    <row r="20" spans="1:5" x14ac:dyDescent="0.2">
      <c r="A20" s="3"/>
      <c r="C20" s="1"/>
      <c r="E20" s="1"/>
    </row>
    <row r="21" spans="1:5" x14ac:dyDescent="0.2">
      <c r="A21" s="3"/>
      <c r="C21" s="1"/>
      <c r="E21" s="1"/>
    </row>
    <row r="22" spans="1:5" x14ac:dyDescent="0.2">
      <c r="A22" s="3"/>
      <c r="C22" s="1"/>
      <c r="E22" s="1"/>
    </row>
    <row r="23" spans="1:5" x14ac:dyDescent="0.2">
      <c r="A23" s="3"/>
      <c r="C23" s="1"/>
      <c r="E23" s="1"/>
    </row>
    <row r="24" spans="1:5" x14ac:dyDescent="0.2">
      <c r="A24" s="3"/>
      <c r="C24" s="1"/>
      <c r="E24" s="1"/>
    </row>
    <row r="25" spans="1:5" x14ac:dyDescent="0.2">
      <c r="A25" s="3"/>
      <c r="C25" s="1"/>
      <c r="E25" s="1"/>
    </row>
    <row r="26" spans="1:5" x14ac:dyDescent="0.2">
      <c r="A26" s="3"/>
      <c r="C26" s="1"/>
      <c r="E26" s="1"/>
    </row>
    <row r="27" spans="1:5" x14ac:dyDescent="0.2">
      <c r="A27" s="3"/>
      <c r="C27" s="1"/>
      <c r="E27" s="1"/>
    </row>
    <row r="28" spans="1:5" x14ac:dyDescent="0.2">
      <c r="A28" s="3"/>
      <c r="C28" s="1"/>
      <c r="E28" s="1"/>
    </row>
    <row r="29" spans="1:5" x14ac:dyDescent="0.2">
      <c r="A29" s="3"/>
      <c r="C29" s="1"/>
      <c r="E29" s="1"/>
    </row>
    <row r="30" spans="1:5" x14ac:dyDescent="0.2">
      <c r="A30" s="3"/>
      <c r="C30" s="1"/>
      <c r="E30" s="1"/>
    </row>
    <row r="31" spans="1:5" x14ac:dyDescent="0.2">
      <c r="A31" s="3"/>
      <c r="C31" s="1"/>
      <c r="E31" s="1"/>
    </row>
    <row r="32" spans="1:5" x14ac:dyDescent="0.2">
      <c r="A32" s="3"/>
      <c r="C32" s="1"/>
      <c r="E32" s="1"/>
    </row>
    <row r="33" spans="1:5" x14ac:dyDescent="0.2">
      <c r="A33" s="3"/>
      <c r="C33" s="1"/>
      <c r="E33" s="1"/>
    </row>
    <row r="34" spans="1:5" x14ac:dyDescent="0.2">
      <c r="A34" s="3"/>
      <c r="C34" s="1"/>
      <c r="E34" s="1"/>
    </row>
    <row r="35" spans="1:5" x14ac:dyDescent="0.2">
      <c r="A35" s="3"/>
      <c r="C35" s="1"/>
      <c r="E35" s="1"/>
    </row>
    <row r="36" spans="1:5" x14ac:dyDescent="0.2">
      <c r="A36" s="3"/>
      <c r="C36" s="1"/>
      <c r="E36" s="1"/>
    </row>
    <row r="37" spans="1:5" x14ac:dyDescent="0.2">
      <c r="A37" s="3"/>
      <c r="C37" s="1"/>
      <c r="E37" s="1"/>
    </row>
    <row r="38" spans="1:5" x14ac:dyDescent="0.2">
      <c r="A38" s="3"/>
      <c r="C38" s="1"/>
      <c r="E38" s="1"/>
    </row>
    <row r="39" spans="1:5" x14ac:dyDescent="0.2">
      <c r="A39" s="3"/>
      <c r="C39" s="1"/>
      <c r="E39" s="1"/>
    </row>
    <row r="40" spans="1:5" x14ac:dyDescent="0.2">
      <c r="A40" s="3"/>
      <c r="C40" s="1"/>
      <c r="E40" s="1"/>
    </row>
    <row r="41" spans="1:5" x14ac:dyDescent="0.2">
      <c r="A41" s="3"/>
      <c r="C41" s="1"/>
      <c r="E41" s="1"/>
    </row>
    <row r="42" spans="1:5" x14ac:dyDescent="0.2">
      <c r="A42" s="3"/>
      <c r="C42" s="1"/>
      <c r="E42" s="1"/>
    </row>
    <row r="43" spans="1:5" x14ac:dyDescent="0.2">
      <c r="A43" s="3"/>
      <c r="C43" s="1"/>
      <c r="E43" s="1"/>
    </row>
    <row r="44" spans="1:5" x14ac:dyDescent="0.2">
      <c r="A44" s="3"/>
      <c r="C44" s="1"/>
      <c r="E44" s="1"/>
    </row>
    <row r="45" spans="1:5" x14ac:dyDescent="0.2">
      <c r="A45" s="3"/>
      <c r="C45" s="1"/>
      <c r="E45" s="1"/>
    </row>
    <row r="46" spans="1:5" x14ac:dyDescent="0.2">
      <c r="A46" s="3"/>
      <c r="C46" s="1"/>
      <c r="E46" s="1"/>
    </row>
    <row r="47" spans="1:5" x14ac:dyDescent="0.2">
      <c r="A47" s="3"/>
      <c r="C47" s="1"/>
      <c r="E47" s="1"/>
    </row>
    <row r="48" spans="1:5" x14ac:dyDescent="0.2">
      <c r="A48" s="3"/>
      <c r="C48" s="1"/>
      <c r="E48" s="1"/>
    </row>
    <row r="49" spans="1:5" x14ac:dyDescent="0.2">
      <c r="A49" s="3"/>
      <c r="C49" s="1"/>
      <c r="E49" s="1"/>
    </row>
    <row r="50" spans="1:5" x14ac:dyDescent="0.2">
      <c r="A50" s="3"/>
      <c r="C50" s="1"/>
      <c r="E50" s="1"/>
    </row>
    <row r="51" spans="1:5" x14ac:dyDescent="0.2">
      <c r="A51" s="3"/>
      <c r="C51" s="1"/>
      <c r="E51" s="1"/>
    </row>
    <row r="52" spans="1:5" x14ac:dyDescent="0.2">
      <c r="A52" s="3"/>
      <c r="C52" s="1"/>
      <c r="E52" s="1"/>
    </row>
    <row r="53" spans="1:5" x14ac:dyDescent="0.2">
      <c r="A53" s="3"/>
      <c r="C53" s="1"/>
      <c r="E53" s="1"/>
    </row>
    <row r="54" spans="1:5" x14ac:dyDescent="0.2">
      <c r="A54" s="3"/>
      <c r="C54" s="1"/>
      <c r="E54" s="1"/>
    </row>
    <row r="55" spans="1:5" x14ac:dyDescent="0.2">
      <c r="A55" s="3"/>
      <c r="C55" s="1"/>
      <c r="E55" s="1"/>
    </row>
    <row r="56" spans="1:5" x14ac:dyDescent="0.2">
      <c r="A56" s="3"/>
      <c r="C56" s="1"/>
      <c r="E56" s="1"/>
    </row>
    <row r="57" spans="1:5" x14ac:dyDescent="0.2">
      <c r="A57" s="3"/>
      <c r="C57" s="1"/>
      <c r="E57" s="1"/>
    </row>
    <row r="58" spans="1:5" x14ac:dyDescent="0.2">
      <c r="A58" s="3"/>
      <c r="C58" s="1"/>
      <c r="E58" s="1"/>
    </row>
    <row r="59" spans="1:5" x14ac:dyDescent="0.2">
      <c r="A59" s="3"/>
      <c r="C59" s="1"/>
      <c r="E59" s="1"/>
    </row>
    <row r="60" spans="1:5" x14ac:dyDescent="0.2">
      <c r="A60" s="3"/>
      <c r="C60" s="1"/>
      <c r="E60" s="1"/>
    </row>
    <row r="61" spans="1:5" x14ac:dyDescent="0.2">
      <c r="A61" s="3"/>
      <c r="C61" s="1"/>
      <c r="E61" s="1"/>
    </row>
    <row r="62" spans="1:5" x14ac:dyDescent="0.2">
      <c r="A62" s="3"/>
      <c r="C62" s="1"/>
      <c r="E62" s="1"/>
    </row>
    <row r="63" spans="1:5" x14ac:dyDescent="0.2">
      <c r="A63" s="3"/>
      <c r="C63" s="1"/>
      <c r="E63" s="1"/>
    </row>
    <row r="64" spans="1:5" x14ac:dyDescent="0.2">
      <c r="A64" s="3"/>
      <c r="C64" s="1"/>
      <c r="E64" s="1"/>
    </row>
    <row r="65" spans="1:6" x14ac:dyDescent="0.2">
      <c r="A65" s="3"/>
      <c r="C65" s="1"/>
      <c r="E65" s="1"/>
    </row>
    <row r="66" spans="1:6" x14ac:dyDescent="0.2">
      <c r="A66" s="3"/>
      <c r="C66" s="1"/>
      <c r="E66" s="1"/>
    </row>
    <row r="67" spans="1:6" x14ac:dyDescent="0.2">
      <c r="A67" s="3"/>
      <c r="C67" s="1"/>
      <c r="E67" s="1"/>
    </row>
    <row r="68" spans="1:6" x14ac:dyDescent="0.2">
      <c r="A68" s="3"/>
      <c r="C68" s="1"/>
      <c r="E68" s="1"/>
    </row>
    <row r="69" spans="1:6" x14ac:dyDescent="0.2">
      <c r="A69" s="3"/>
      <c r="C69" s="1"/>
      <c r="E69" s="1"/>
    </row>
    <row r="70" spans="1:6" x14ac:dyDescent="0.2">
      <c r="A70" s="3"/>
      <c r="C70" s="1"/>
      <c r="E70" s="1"/>
    </row>
    <row r="71" spans="1:6" x14ac:dyDescent="0.2">
      <c r="A71" s="3"/>
      <c r="C71" s="1"/>
      <c r="E71" s="1"/>
    </row>
    <row r="72" spans="1:6" x14ac:dyDescent="0.2">
      <c r="A72" s="3"/>
      <c r="C72" s="1"/>
      <c r="E72" s="1"/>
    </row>
    <row r="73" spans="1:6" x14ac:dyDescent="0.2">
      <c r="A73" s="3"/>
      <c r="C73" s="1"/>
      <c r="E73" s="1"/>
    </row>
    <row r="74" spans="1:6" x14ac:dyDescent="0.2">
      <c r="A74" s="3"/>
      <c r="C74" s="1"/>
      <c r="E74" s="1"/>
    </row>
    <row r="75" spans="1:6" x14ac:dyDescent="0.2">
      <c r="A75" s="3"/>
      <c r="C75" s="1"/>
      <c r="E75" s="1"/>
    </row>
    <row r="76" spans="1:6" x14ac:dyDescent="0.2">
      <c r="A76" s="3"/>
      <c r="C76" s="1"/>
      <c r="E76" s="1"/>
    </row>
    <row r="77" spans="1:6" x14ac:dyDescent="0.2">
      <c r="A77" s="3"/>
      <c r="C77" s="1"/>
      <c r="E77" s="1"/>
    </row>
    <row r="78" spans="1:6" x14ac:dyDescent="0.2">
      <c r="A78" s="3">
        <v>43892</v>
      </c>
      <c r="B78" s="2">
        <v>77</v>
      </c>
      <c r="C78" s="1">
        <v>73.635773</v>
      </c>
      <c r="D78" s="2">
        <v>341397200</v>
      </c>
      <c r="E78" s="1">
        <v>162.12127699999999</v>
      </c>
      <c r="F78" s="2">
        <v>6744900</v>
      </c>
    </row>
    <row r="79" spans="1:6" x14ac:dyDescent="0.2">
      <c r="A79" s="3">
        <v>43893</v>
      </c>
      <c r="B79" s="2">
        <v>78</v>
      </c>
      <c r="C79" s="1">
        <v>71.297156999999999</v>
      </c>
      <c r="D79" s="2">
        <v>319475600</v>
      </c>
      <c r="E79" s="1">
        <v>159.80157500000001</v>
      </c>
      <c r="F79" s="2">
        <v>6108500</v>
      </c>
    </row>
    <row r="80" spans="1:6" x14ac:dyDescent="0.2">
      <c r="A80" s="3">
        <v>43894</v>
      </c>
      <c r="B80" s="2">
        <v>79</v>
      </c>
      <c r="C80" s="1">
        <v>74.604240000000004</v>
      </c>
      <c r="D80" s="2">
        <v>219178400</v>
      </c>
      <c r="E80" s="1">
        <v>168.98161300000001</v>
      </c>
      <c r="F80" s="2">
        <v>4532500</v>
      </c>
    </row>
    <row r="81" spans="1:6" x14ac:dyDescent="0.2">
      <c r="A81" s="3">
        <v>43895</v>
      </c>
      <c r="B81" s="2">
        <v>80</v>
      </c>
      <c r="C81" s="1">
        <v>72.184303</v>
      </c>
      <c r="D81" s="2">
        <v>187572800</v>
      </c>
      <c r="E81" s="1">
        <v>162.79248000000001</v>
      </c>
      <c r="F81" s="2">
        <v>5394700</v>
      </c>
    </row>
    <row r="82" spans="1:6" x14ac:dyDescent="0.2">
      <c r="A82" s="3">
        <v>43896</v>
      </c>
      <c r="B82" s="2">
        <v>81</v>
      </c>
      <c r="C82" s="1">
        <v>71.225684999999999</v>
      </c>
      <c r="D82" s="2">
        <v>226176800</v>
      </c>
      <c r="E82" s="1">
        <v>161.913971</v>
      </c>
      <c r="F82" s="2">
        <v>5021600</v>
      </c>
    </row>
    <row r="83" spans="1:6" x14ac:dyDescent="0.2">
      <c r="A83" s="3">
        <v>43899</v>
      </c>
      <c r="B83" s="2">
        <v>82</v>
      </c>
      <c r="C83" s="1">
        <v>65.592308000000003</v>
      </c>
      <c r="D83" s="2">
        <v>286744800</v>
      </c>
      <c r="E83" s="1">
        <v>150.88806199999999</v>
      </c>
      <c r="F83" s="2">
        <v>5849000</v>
      </c>
    </row>
    <row r="84" spans="1:6" x14ac:dyDescent="0.2">
      <c r="A84" s="3">
        <v>43900</v>
      </c>
      <c r="B84" s="2">
        <v>83</v>
      </c>
      <c r="C84" s="1">
        <v>70.316367999999997</v>
      </c>
      <c r="D84" s="2">
        <v>285290000</v>
      </c>
      <c r="E84" s="1">
        <v>159.60415599999999</v>
      </c>
      <c r="F84" s="2">
        <v>5477600</v>
      </c>
    </row>
    <row r="85" spans="1:6" x14ac:dyDescent="0.2">
      <c r="A85" s="3">
        <v>43901</v>
      </c>
      <c r="B85" s="2">
        <v>84</v>
      </c>
      <c r="C85" s="1">
        <v>67.874245000000002</v>
      </c>
      <c r="D85" s="2">
        <v>255598800</v>
      </c>
      <c r="E85" s="1">
        <v>151.411224</v>
      </c>
      <c r="F85" s="2">
        <v>4826900</v>
      </c>
    </row>
    <row r="86" spans="1:6" x14ac:dyDescent="0.2">
      <c r="A86" s="3">
        <v>43902</v>
      </c>
      <c r="B86" s="2">
        <v>85</v>
      </c>
      <c r="C86" s="1">
        <v>61.171340999999998</v>
      </c>
      <c r="D86" s="2">
        <v>418474000</v>
      </c>
      <c r="E86" s="1">
        <v>133.11039700000001</v>
      </c>
      <c r="F86" s="2">
        <v>7170500</v>
      </c>
    </row>
    <row r="87" spans="1:6" x14ac:dyDescent="0.2">
      <c r="A87" s="3">
        <v>43903</v>
      </c>
      <c r="B87" s="2">
        <v>86</v>
      </c>
      <c r="C87" s="1">
        <v>68.500174999999999</v>
      </c>
      <c r="D87" s="2">
        <v>370732000</v>
      </c>
      <c r="E87" s="1">
        <v>147.482574</v>
      </c>
      <c r="F87" s="2">
        <v>6324800</v>
      </c>
    </row>
    <row r="88" spans="1:6" x14ac:dyDescent="0.2">
      <c r="A88" s="3">
        <v>43906</v>
      </c>
      <c r="B88" s="2">
        <v>87</v>
      </c>
      <c r="C88" s="1">
        <v>59.687832</v>
      </c>
      <c r="D88" s="2">
        <v>322423600</v>
      </c>
      <c r="E88" s="1">
        <v>133.524979</v>
      </c>
      <c r="F88" s="2">
        <v>5891000</v>
      </c>
    </row>
    <row r="89" spans="1:6" x14ac:dyDescent="0.2">
      <c r="A89" s="3">
        <v>43907</v>
      </c>
      <c r="B89" s="2">
        <v>88</v>
      </c>
      <c r="C89" s="1">
        <v>62.312308999999999</v>
      </c>
      <c r="D89" s="2">
        <v>324056000</v>
      </c>
      <c r="E89" s="1">
        <v>130.09974700000001</v>
      </c>
      <c r="F89" s="2">
        <v>8524800</v>
      </c>
    </row>
    <row r="90" spans="1:6" x14ac:dyDescent="0.2">
      <c r="A90" s="3">
        <v>43908</v>
      </c>
      <c r="B90" s="2">
        <v>89</v>
      </c>
      <c r="C90" s="1">
        <v>60.786911000000003</v>
      </c>
      <c r="D90" s="2">
        <v>300233600</v>
      </c>
      <c r="E90" s="1">
        <v>118.067001</v>
      </c>
      <c r="F90" s="2">
        <v>7633900</v>
      </c>
    </row>
    <row r="91" spans="1:6" x14ac:dyDescent="0.2">
      <c r="A91" s="3">
        <v>43909</v>
      </c>
      <c r="B91" s="2">
        <v>90</v>
      </c>
      <c r="C91" s="1">
        <v>60.321156000000002</v>
      </c>
      <c r="D91" s="2">
        <v>271857200</v>
      </c>
      <c r="E91" s="1">
        <v>117.42538500000001</v>
      </c>
      <c r="F91" s="2">
        <v>6814100</v>
      </c>
    </row>
    <row r="92" spans="1:6" x14ac:dyDescent="0.2">
      <c r="A92" s="3">
        <v>43910</v>
      </c>
      <c r="B92" s="2">
        <v>91</v>
      </c>
      <c r="C92" s="1">
        <v>56.491633999999998</v>
      </c>
      <c r="D92" s="2">
        <v>401693200</v>
      </c>
      <c r="E92" s="1">
        <v>111.048721</v>
      </c>
      <c r="F92" s="2">
        <v>6801200</v>
      </c>
    </row>
    <row r="93" spans="1:6" x14ac:dyDescent="0.2">
      <c r="A93" s="3">
        <v>43913</v>
      </c>
      <c r="B93" s="2">
        <v>92</v>
      </c>
      <c r="C93" s="1">
        <v>55.291519000000001</v>
      </c>
      <c r="D93" s="2">
        <v>336752800</v>
      </c>
      <c r="E93" s="1">
        <v>102.520172</v>
      </c>
      <c r="F93" s="2">
        <v>8200400</v>
      </c>
    </row>
    <row r="94" spans="1:6" x14ac:dyDescent="0.2">
      <c r="A94" s="3">
        <v>43914</v>
      </c>
      <c r="B94" s="2">
        <v>93</v>
      </c>
      <c r="C94" s="1">
        <v>60.838661000000002</v>
      </c>
      <c r="D94" s="2">
        <v>287531200</v>
      </c>
      <c r="E94" s="1">
        <v>117.96828499999999</v>
      </c>
      <c r="F94" s="2">
        <v>5799100</v>
      </c>
    </row>
    <row r="95" spans="1:6" x14ac:dyDescent="0.2">
      <c r="A95" s="3">
        <v>43915</v>
      </c>
      <c r="B95" s="2">
        <v>94</v>
      </c>
      <c r="C95" s="1">
        <v>60.503517000000002</v>
      </c>
      <c r="D95" s="2">
        <v>303602000</v>
      </c>
      <c r="E95" s="1">
        <v>127.977478</v>
      </c>
      <c r="F95" s="2">
        <v>7159100</v>
      </c>
    </row>
    <row r="96" spans="1:6" x14ac:dyDescent="0.2">
      <c r="A96" s="3">
        <v>43916</v>
      </c>
      <c r="B96" s="2">
        <v>95</v>
      </c>
      <c r="C96" s="1">
        <v>63.687393</v>
      </c>
      <c r="D96" s="2">
        <v>252087200</v>
      </c>
      <c r="E96" s="1">
        <v>135.627487</v>
      </c>
      <c r="F96" s="2">
        <v>5594400</v>
      </c>
    </row>
    <row r="97" spans="1:6" x14ac:dyDescent="0.2">
      <c r="A97" s="3">
        <v>43917</v>
      </c>
      <c r="B97" s="2">
        <v>96</v>
      </c>
      <c r="C97" s="1">
        <v>61.050593999999997</v>
      </c>
      <c r="D97" s="2">
        <v>204216800</v>
      </c>
      <c r="E97" s="1">
        <v>129.57659899999999</v>
      </c>
      <c r="F97" s="2">
        <v>3924900</v>
      </c>
    </row>
    <row r="98" spans="1:6" x14ac:dyDescent="0.2">
      <c r="A98" s="3">
        <v>43920</v>
      </c>
      <c r="B98" s="2">
        <v>97</v>
      </c>
      <c r="C98" s="1">
        <v>62.792850000000001</v>
      </c>
      <c r="D98" s="2">
        <v>167976400</v>
      </c>
      <c r="E98" s="1">
        <v>130.05038500000001</v>
      </c>
      <c r="F98" s="2">
        <v>5035700</v>
      </c>
    </row>
    <row r="99" spans="1:6" x14ac:dyDescent="0.2">
      <c r="A99" s="3">
        <v>43921</v>
      </c>
      <c r="B99" s="2">
        <v>98</v>
      </c>
      <c r="C99" s="1">
        <v>62.664707</v>
      </c>
      <c r="D99" s="2">
        <v>197002000</v>
      </c>
      <c r="E99" s="1">
        <v>132.06407200000001</v>
      </c>
      <c r="F99" s="2">
        <v>5296000</v>
      </c>
    </row>
    <row r="100" spans="1:6" x14ac:dyDescent="0.2">
      <c r="A100" s="3">
        <v>43922</v>
      </c>
      <c r="B100" s="2">
        <v>99</v>
      </c>
      <c r="C100" s="1">
        <v>59.367474000000001</v>
      </c>
      <c r="D100" s="2">
        <v>176218400</v>
      </c>
      <c r="E100" s="1">
        <v>128.03671299999999</v>
      </c>
      <c r="F100" s="2">
        <v>4246100</v>
      </c>
    </row>
    <row r="101" spans="1:6" x14ac:dyDescent="0.2">
      <c r="A101" s="3">
        <v>43923</v>
      </c>
      <c r="B101" s="2">
        <v>100</v>
      </c>
      <c r="C101" s="1">
        <v>60.35812</v>
      </c>
      <c r="D101" s="2">
        <v>165934000</v>
      </c>
      <c r="E101" s="1">
        <v>131.09671</v>
      </c>
      <c r="F101" s="2">
        <v>3504200</v>
      </c>
    </row>
    <row r="102" spans="1:6" x14ac:dyDescent="0.2">
      <c r="A102" s="3">
        <v>43924</v>
      </c>
      <c r="B102" s="2">
        <v>101</v>
      </c>
      <c r="C102" s="1">
        <v>59.490692000000003</v>
      </c>
      <c r="D102" s="2">
        <v>129880000</v>
      </c>
      <c r="E102" s="1">
        <v>125.805862</v>
      </c>
      <c r="F102" s="2">
        <v>4031500</v>
      </c>
    </row>
    <row r="103" spans="1:6" x14ac:dyDescent="0.2">
      <c r="A103" s="3">
        <v>43927</v>
      </c>
      <c r="B103" s="2">
        <v>102</v>
      </c>
      <c r="C103" s="1">
        <v>64.680503999999999</v>
      </c>
      <c r="D103" s="2">
        <v>201820400</v>
      </c>
      <c r="E103" s="1">
        <v>132.27136200000001</v>
      </c>
      <c r="F103" s="2">
        <v>4874300</v>
      </c>
    </row>
    <row r="104" spans="1:6" x14ac:dyDescent="0.2">
      <c r="A104" s="3">
        <v>43928</v>
      </c>
      <c r="B104" s="2">
        <v>103</v>
      </c>
      <c r="C104" s="1">
        <v>63.931355000000003</v>
      </c>
      <c r="D104" s="2">
        <v>202887200</v>
      </c>
      <c r="E104" s="1">
        <v>133.495361</v>
      </c>
      <c r="F104" s="2">
        <v>4051700</v>
      </c>
    </row>
    <row r="105" spans="1:6" x14ac:dyDescent="0.2">
      <c r="A105" s="3">
        <v>43929</v>
      </c>
      <c r="B105" s="2">
        <v>104</v>
      </c>
      <c r="C105" s="1">
        <v>65.567656999999997</v>
      </c>
      <c r="D105" s="2">
        <v>168895200</v>
      </c>
      <c r="E105" s="1">
        <v>137.453644</v>
      </c>
      <c r="F105" s="2">
        <v>3890600</v>
      </c>
    </row>
    <row r="106" spans="1:6" x14ac:dyDescent="0.2">
      <c r="A106" s="3">
        <v>43930</v>
      </c>
      <c r="B106" s="2">
        <v>105</v>
      </c>
      <c r="C106" s="1">
        <v>66.040801999999999</v>
      </c>
      <c r="D106" s="2">
        <v>162116400</v>
      </c>
      <c r="E106" s="1">
        <v>141.579712</v>
      </c>
      <c r="F106" s="2">
        <v>4365000</v>
      </c>
    </row>
    <row r="107" spans="1:6" x14ac:dyDescent="0.2">
      <c r="A107" s="3">
        <v>43934</v>
      </c>
      <c r="B107" s="2">
        <v>106</v>
      </c>
      <c r="C107" s="1">
        <v>67.337029000000001</v>
      </c>
      <c r="D107" s="2">
        <v>131022800</v>
      </c>
      <c r="E107" s="1">
        <v>136.160538</v>
      </c>
      <c r="F107" s="2">
        <v>3016300</v>
      </c>
    </row>
    <row r="108" spans="1:6" x14ac:dyDescent="0.2">
      <c r="A108" s="3">
        <v>43935</v>
      </c>
      <c r="B108" s="2">
        <v>107</v>
      </c>
      <c r="C108" s="1">
        <v>70.737755000000007</v>
      </c>
      <c r="D108" s="2">
        <v>194994800</v>
      </c>
      <c r="E108" s="1">
        <v>138.77633700000001</v>
      </c>
      <c r="F108" s="2">
        <v>3486600</v>
      </c>
    </row>
    <row r="109" spans="1:6" x14ac:dyDescent="0.2">
      <c r="A109" s="3">
        <v>43936</v>
      </c>
      <c r="B109" s="2">
        <v>108</v>
      </c>
      <c r="C109" s="1">
        <v>70.092110000000005</v>
      </c>
      <c r="D109" s="2">
        <v>131154400</v>
      </c>
      <c r="E109" s="1">
        <v>133.100525</v>
      </c>
      <c r="F109" s="2">
        <v>3252800</v>
      </c>
    </row>
    <row r="110" spans="1:6" x14ac:dyDescent="0.2">
      <c r="A110" s="3">
        <v>43937</v>
      </c>
      <c r="B110" s="2">
        <v>109</v>
      </c>
      <c r="C110" s="1">
        <v>70.649039999999999</v>
      </c>
      <c r="D110" s="2">
        <v>157125200</v>
      </c>
      <c r="E110" s="1">
        <v>130.62290999999999</v>
      </c>
      <c r="F110" s="2">
        <v>4016700</v>
      </c>
    </row>
    <row r="111" spans="1:6" x14ac:dyDescent="0.2">
      <c r="A111" s="3">
        <v>43938</v>
      </c>
      <c r="B111" s="2">
        <v>110</v>
      </c>
      <c r="C111" s="1">
        <v>69.690421999999998</v>
      </c>
      <c r="D111" s="2">
        <v>215250000</v>
      </c>
      <c r="E111" s="1">
        <v>136.53564499999999</v>
      </c>
      <c r="F111" s="2">
        <v>4750700</v>
      </c>
    </row>
    <row r="112" spans="1:6" x14ac:dyDescent="0.2">
      <c r="A112" s="3">
        <v>43941</v>
      </c>
      <c r="B112" s="2">
        <v>111</v>
      </c>
      <c r="C112" s="1">
        <v>68.243881000000002</v>
      </c>
      <c r="D112" s="2">
        <v>130015200</v>
      </c>
      <c r="E112" s="1">
        <v>133.949432</v>
      </c>
      <c r="F112" s="2">
        <v>2529000</v>
      </c>
    </row>
    <row r="113" spans="1:6" x14ac:dyDescent="0.2">
      <c r="A113" s="3">
        <v>43942</v>
      </c>
      <c r="B113" s="2">
        <v>112</v>
      </c>
      <c r="C113" s="1">
        <v>66.134438000000003</v>
      </c>
      <c r="D113" s="2">
        <v>180991600</v>
      </c>
      <c r="E113" s="1">
        <v>130.29716500000001</v>
      </c>
      <c r="F113" s="2">
        <v>2418100</v>
      </c>
    </row>
    <row r="114" spans="1:6" x14ac:dyDescent="0.2">
      <c r="A114" s="3">
        <v>43943</v>
      </c>
      <c r="B114" s="2">
        <v>113</v>
      </c>
      <c r="C114" s="1">
        <v>68.039351999999994</v>
      </c>
      <c r="D114" s="2">
        <v>117057200</v>
      </c>
      <c r="E114" s="1">
        <v>131.313873</v>
      </c>
      <c r="F114" s="2">
        <v>2629700</v>
      </c>
    </row>
    <row r="115" spans="1:6" x14ac:dyDescent="0.2">
      <c r="A115" s="3">
        <v>43944</v>
      </c>
      <c r="B115" s="2">
        <v>114</v>
      </c>
      <c r="C115" s="1">
        <v>67.775672999999998</v>
      </c>
      <c r="D115" s="2">
        <v>124814400</v>
      </c>
      <c r="E115" s="1">
        <v>132.94258099999999</v>
      </c>
      <c r="F115" s="2">
        <v>2786400</v>
      </c>
    </row>
    <row r="116" spans="1:6" x14ac:dyDescent="0.2">
      <c r="A116" s="3">
        <v>43945</v>
      </c>
      <c r="B116" s="2">
        <v>115</v>
      </c>
      <c r="C116" s="1">
        <v>69.732322999999994</v>
      </c>
      <c r="D116" s="2">
        <v>126508800</v>
      </c>
      <c r="E116" s="1">
        <v>133.771759</v>
      </c>
      <c r="F116" s="2">
        <v>2837900</v>
      </c>
    </row>
    <row r="117" spans="1:6" x14ac:dyDescent="0.2">
      <c r="A117" s="3">
        <v>43948</v>
      </c>
      <c r="B117" s="2">
        <v>116</v>
      </c>
      <c r="C117" s="1">
        <v>69.781609000000003</v>
      </c>
      <c r="D117" s="2">
        <v>117087600</v>
      </c>
      <c r="E117" s="1">
        <v>138.07551599999999</v>
      </c>
      <c r="F117" s="2">
        <v>3137700</v>
      </c>
    </row>
    <row r="118" spans="1:6" x14ac:dyDescent="0.2">
      <c r="A118" s="3">
        <v>43949</v>
      </c>
      <c r="B118" s="2">
        <v>117</v>
      </c>
      <c r="C118" s="1">
        <v>68.650490000000005</v>
      </c>
      <c r="D118" s="2">
        <v>112004800</v>
      </c>
      <c r="E118" s="1">
        <v>140.91835</v>
      </c>
      <c r="F118" s="2">
        <v>3377900</v>
      </c>
    </row>
    <row r="119" spans="1:6" x14ac:dyDescent="0.2">
      <c r="A119" s="3">
        <v>43950</v>
      </c>
      <c r="B119" s="2">
        <v>118</v>
      </c>
      <c r="C119" s="1">
        <v>70.905333999999996</v>
      </c>
      <c r="D119" s="2">
        <v>137280800</v>
      </c>
      <c r="E119" s="1">
        <v>144.274506</v>
      </c>
      <c r="F119" s="2">
        <v>2651200</v>
      </c>
    </row>
    <row r="120" spans="1:6" x14ac:dyDescent="0.2">
      <c r="A120" s="3">
        <v>43951</v>
      </c>
      <c r="B120" s="2">
        <v>119</v>
      </c>
      <c r="C120" s="1">
        <v>72.401154000000005</v>
      </c>
      <c r="D120" s="2">
        <v>183064000</v>
      </c>
      <c r="E120" s="1">
        <v>140.06944300000001</v>
      </c>
      <c r="F120" s="2">
        <v>4492600</v>
      </c>
    </row>
    <row r="121" spans="1:6" x14ac:dyDescent="0.2">
      <c r="A121" s="3">
        <v>43952</v>
      </c>
      <c r="B121" s="2">
        <v>120</v>
      </c>
      <c r="C121" s="1">
        <v>71.235541999999995</v>
      </c>
      <c r="D121" s="2">
        <v>60154200</v>
      </c>
      <c r="E121" s="1">
        <v>135.47943100000001</v>
      </c>
      <c r="F121" s="2">
        <v>3681100</v>
      </c>
    </row>
    <row r="122" spans="1:6" x14ac:dyDescent="0.2">
      <c r="A122" s="3">
        <v>43955</v>
      </c>
      <c r="B122" s="2">
        <v>121</v>
      </c>
      <c r="C122" s="1">
        <v>72.243446000000006</v>
      </c>
      <c r="D122" s="2">
        <v>33392000</v>
      </c>
      <c r="E122" s="1">
        <v>133.45588699999999</v>
      </c>
      <c r="F122" s="2">
        <v>4123000</v>
      </c>
    </row>
    <row r="123" spans="1:6" x14ac:dyDescent="0.2">
      <c r="A123" s="3">
        <v>43956</v>
      </c>
      <c r="B123" s="2">
        <v>122</v>
      </c>
      <c r="C123" s="1">
        <v>73.327736000000002</v>
      </c>
      <c r="D123" s="2">
        <v>36937800</v>
      </c>
      <c r="E123" s="1">
        <v>133.13014200000001</v>
      </c>
      <c r="F123" s="2">
        <v>3122300</v>
      </c>
    </row>
    <row r="124" spans="1:6" x14ac:dyDescent="0.2">
      <c r="A124" s="3">
        <v>43957</v>
      </c>
      <c r="B124" s="2">
        <v>123</v>
      </c>
      <c r="C124" s="1">
        <v>74.084282000000002</v>
      </c>
      <c r="D124" s="2">
        <v>35583400</v>
      </c>
      <c r="E124" s="1">
        <v>131.323746</v>
      </c>
      <c r="F124" s="2">
        <v>2349500</v>
      </c>
    </row>
    <row r="125" spans="1:6" x14ac:dyDescent="0.2">
      <c r="A125" s="3">
        <v>43958</v>
      </c>
      <c r="B125" s="2">
        <v>124</v>
      </c>
      <c r="C125" s="1">
        <v>74.850669999999994</v>
      </c>
      <c r="D125" s="2">
        <v>28803800</v>
      </c>
      <c r="E125" s="1">
        <v>131.076965</v>
      </c>
      <c r="F125" s="2">
        <v>3096500</v>
      </c>
    </row>
    <row r="126" spans="1:6" x14ac:dyDescent="0.2">
      <c r="A126" s="3">
        <v>43959</v>
      </c>
      <c r="B126" s="2">
        <v>125</v>
      </c>
      <c r="C126" s="1">
        <v>77.259674000000004</v>
      </c>
      <c r="D126" s="2">
        <v>33459600</v>
      </c>
      <c r="E126" s="1">
        <v>135.14382900000001</v>
      </c>
      <c r="F126" s="2">
        <v>2740400</v>
      </c>
    </row>
    <row r="127" spans="1:6" x14ac:dyDescent="0.2">
      <c r="A127" s="3">
        <v>43962</v>
      </c>
      <c r="B127" s="2">
        <v>126</v>
      </c>
      <c r="C127" s="1">
        <v>78.475371999999993</v>
      </c>
      <c r="D127" s="2">
        <v>145946400</v>
      </c>
      <c r="E127" s="1">
        <v>132.54776000000001</v>
      </c>
      <c r="F127" s="2">
        <v>2356400</v>
      </c>
    </row>
    <row r="128" spans="1:6" x14ac:dyDescent="0.2">
      <c r="A128" s="3">
        <v>43963</v>
      </c>
      <c r="B128" s="2">
        <v>127</v>
      </c>
      <c r="C128" s="1">
        <v>77.578536999999997</v>
      </c>
      <c r="D128" s="2">
        <v>162301200</v>
      </c>
      <c r="E128" s="1">
        <v>125.944046</v>
      </c>
      <c r="F128" s="2">
        <v>4870400</v>
      </c>
    </row>
    <row r="129" spans="1:6" x14ac:dyDescent="0.2">
      <c r="A129" s="3">
        <v>43964</v>
      </c>
      <c r="B129" s="2">
        <v>128</v>
      </c>
      <c r="C129" s="1">
        <v>76.641852999999998</v>
      </c>
      <c r="D129" s="2">
        <v>200622400</v>
      </c>
      <c r="E129" s="1">
        <v>121.383652</v>
      </c>
      <c r="F129" s="2">
        <v>5786200</v>
      </c>
    </row>
    <row r="130" spans="1:6" x14ac:dyDescent="0.2">
      <c r="A130" s="3">
        <v>43965</v>
      </c>
      <c r="B130" s="2">
        <v>129</v>
      </c>
      <c r="C130" s="1">
        <v>77.112685999999997</v>
      </c>
      <c r="D130" s="2">
        <v>158929200</v>
      </c>
      <c r="E130" s="1">
        <v>126.335655</v>
      </c>
      <c r="F130" s="2">
        <v>5226200</v>
      </c>
    </row>
    <row r="131" spans="1:6" x14ac:dyDescent="0.2">
      <c r="A131" s="3">
        <v>43966</v>
      </c>
      <c r="B131" s="2">
        <v>130</v>
      </c>
      <c r="C131" s="1">
        <v>76.656791999999996</v>
      </c>
      <c r="D131" s="2">
        <v>166348400</v>
      </c>
      <c r="E131" s="1">
        <v>124.70488</v>
      </c>
      <c r="F131" s="2">
        <v>4660300</v>
      </c>
    </row>
    <row r="132" spans="1:6" x14ac:dyDescent="0.2">
      <c r="A132" s="3">
        <v>43969</v>
      </c>
      <c r="B132" s="2">
        <v>131</v>
      </c>
      <c r="C132" s="1">
        <v>78.462913999999998</v>
      </c>
      <c r="D132" s="2">
        <v>135372400</v>
      </c>
      <c r="E132" s="1">
        <v>135.27510100000001</v>
      </c>
      <c r="F132" s="2">
        <v>6405800</v>
      </c>
    </row>
    <row r="133" spans="1:6" x14ac:dyDescent="0.2">
      <c r="A133" s="3">
        <v>43970</v>
      </c>
      <c r="B133" s="2">
        <v>132</v>
      </c>
      <c r="C133" s="1">
        <v>78.009521000000007</v>
      </c>
      <c r="D133" s="2">
        <v>101729600</v>
      </c>
      <c r="E133" s="1">
        <v>131.208099</v>
      </c>
      <c r="F133" s="2">
        <v>4427800</v>
      </c>
    </row>
    <row r="134" spans="1:6" x14ac:dyDescent="0.2">
      <c r="A134" s="3">
        <v>43971</v>
      </c>
      <c r="B134" s="2">
        <v>133</v>
      </c>
      <c r="C134" s="1">
        <v>79.526664999999994</v>
      </c>
      <c r="D134" s="2">
        <v>111504800</v>
      </c>
      <c r="E134" s="1">
        <v>135.26516699999999</v>
      </c>
      <c r="F134" s="2">
        <v>2949700</v>
      </c>
    </row>
    <row r="135" spans="1:6" x14ac:dyDescent="0.2">
      <c r="A135" s="3">
        <v>43972</v>
      </c>
      <c r="B135" s="2">
        <v>134</v>
      </c>
      <c r="C135" s="1">
        <v>78.933753999999993</v>
      </c>
      <c r="D135" s="2">
        <v>102688800</v>
      </c>
      <c r="E135" s="1">
        <v>136.91583299999999</v>
      </c>
      <c r="F135" s="2">
        <v>2374300</v>
      </c>
    </row>
    <row r="136" spans="1:6" x14ac:dyDescent="0.2">
      <c r="A136" s="3">
        <v>43973</v>
      </c>
      <c r="B136" s="2">
        <v>135</v>
      </c>
      <c r="C136" s="1">
        <v>79.441963000000001</v>
      </c>
      <c r="D136" s="2">
        <v>81803200</v>
      </c>
      <c r="E136" s="1">
        <v>138.397446</v>
      </c>
      <c r="F136" s="2">
        <v>2958000</v>
      </c>
    </row>
    <row r="137" spans="1:6" x14ac:dyDescent="0.2">
      <c r="A137" s="3">
        <v>43977</v>
      </c>
      <c r="B137" s="2">
        <v>136</v>
      </c>
      <c r="C137" s="1">
        <v>78.903862000000004</v>
      </c>
      <c r="D137" s="2">
        <v>125522000</v>
      </c>
      <c r="E137" s="1">
        <v>144.12506099999999</v>
      </c>
      <c r="F137" s="2">
        <v>4370200</v>
      </c>
    </row>
    <row r="138" spans="1:6" x14ac:dyDescent="0.2">
      <c r="A138" s="3">
        <v>43978</v>
      </c>
      <c r="B138" s="2">
        <v>137</v>
      </c>
      <c r="C138" s="1">
        <v>79.247642999999997</v>
      </c>
      <c r="D138" s="2">
        <v>112945200</v>
      </c>
      <c r="E138" s="1">
        <v>147.75453200000001</v>
      </c>
      <c r="F138" s="2">
        <v>4291700</v>
      </c>
    </row>
    <row r="139" spans="1:6" x14ac:dyDescent="0.2">
      <c r="A139" s="3">
        <v>43979</v>
      </c>
      <c r="B139" s="2">
        <v>138</v>
      </c>
      <c r="C139" s="1">
        <v>79.282523999999995</v>
      </c>
      <c r="D139" s="2">
        <v>133560800</v>
      </c>
      <c r="E139" s="1">
        <v>146.73033100000001</v>
      </c>
      <c r="F139" s="2">
        <v>3481800</v>
      </c>
    </row>
    <row r="140" spans="1:6" x14ac:dyDescent="0.2">
      <c r="A140" s="3">
        <v>43980</v>
      </c>
      <c r="B140" s="2">
        <v>139</v>
      </c>
      <c r="C140" s="1">
        <v>79.205298999999997</v>
      </c>
      <c r="D140" s="2">
        <v>153598000</v>
      </c>
      <c r="E140" s="1">
        <v>145.02995300000001</v>
      </c>
      <c r="F140" s="2">
        <v>4135500</v>
      </c>
    </row>
    <row r="141" spans="1:6" x14ac:dyDescent="0.2">
      <c r="A141" s="3">
        <v>43983</v>
      </c>
      <c r="B141" s="2">
        <v>140</v>
      </c>
      <c r="C141" s="1">
        <v>80.179359000000005</v>
      </c>
      <c r="D141" s="2">
        <v>80791200</v>
      </c>
      <c r="E141" s="1">
        <v>145.358093</v>
      </c>
      <c r="F141" s="2">
        <v>2071100</v>
      </c>
    </row>
    <row r="142" spans="1:6" x14ac:dyDescent="0.2">
      <c r="A142" s="3">
        <v>43984</v>
      </c>
      <c r="B142" s="2">
        <v>141</v>
      </c>
      <c r="C142" s="1">
        <v>80.550545</v>
      </c>
      <c r="D142" s="2">
        <v>87642800</v>
      </c>
      <c r="E142" s="1">
        <v>147.51589999999999</v>
      </c>
      <c r="F142" s="2">
        <v>3625800</v>
      </c>
    </row>
    <row r="143" spans="1:6" x14ac:dyDescent="0.2">
      <c r="A143" s="3">
        <v>43985</v>
      </c>
      <c r="B143" s="2">
        <v>142</v>
      </c>
      <c r="C143" s="1">
        <v>80.993979999999993</v>
      </c>
      <c r="D143" s="2">
        <v>104491200</v>
      </c>
      <c r="E143" s="1">
        <v>152.48779300000001</v>
      </c>
      <c r="F143" s="2">
        <v>2992700</v>
      </c>
    </row>
    <row r="144" spans="1:6" x14ac:dyDescent="0.2">
      <c r="A144" s="3">
        <v>43986</v>
      </c>
      <c r="B144" s="2">
        <v>143</v>
      </c>
      <c r="C144" s="1">
        <v>80.296447999999998</v>
      </c>
      <c r="D144" s="2">
        <v>87560400</v>
      </c>
      <c r="E144" s="1">
        <v>155.03338600000001</v>
      </c>
      <c r="F144" s="2">
        <v>3768200</v>
      </c>
    </row>
    <row r="145" spans="1:6" x14ac:dyDescent="0.2">
      <c r="A145" s="3">
        <v>43987</v>
      </c>
      <c r="B145" s="2">
        <v>144</v>
      </c>
      <c r="C145" s="1">
        <v>82.583374000000006</v>
      </c>
      <c r="D145" s="2">
        <v>137250400</v>
      </c>
      <c r="E145" s="1">
        <v>160.46267700000001</v>
      </c>
      <c r="F145" s="2">
        <v>4524900</v>
      </c>
    </row>
    <row r="146" spans="1:6" x14ac:dyDescent="0.2">
      <c r="A146" s="3">
        <v>43990</v>
      </c>
      <c r="B146" s="2">
        <v>145</v>
      </c>
      <c r="C146" s="1">
        <v>83.071640000000002</v>
      </c>
      <c r="D146" s="2">
        <v>95654400</v>
      </c>
      <c r="E146" s="1">
        <v>162.00396699999999</v>
      </c>
      <c r="F146" s="2">
        <v>3573400</v>
      </c>
    </row>
    <row r="147" spans="1:6" x14ac:dyDescent="0.2">
      <c r="A147" s="3">
        <v>43991</v>
      </c>
      <c r="B147" s="2">
        <v>146</v>
      </c>
      <c r="C147" s="1">
        <v>85.694878000000003</v>
      </c>
      <c r="D147" s="2">
        <v>147712400</v>
      </c>
      <c r="E147" s="1">
        <v>157.21107499999999</v>
      </c>
      <c r="F147" s="2">
        <v>3679100</v>
      </c>
    </row>
    <row r="148" spans="1:6" x14ac:dyDescent="0.2">
      <c r="A148" s="3">
        <v>43992</v>
      </c>
      <c r="B148" s="2">
        <v>147</v>
      </c>
      <c r="C148" s="1">
        <v>87.899590000000003</v>
      </c>
      <c r="D148" s="2">
        <v>166651600</v>
      </c>
      <c r="E148" s="1">
        <v>153.25344799999999</v>
      </c>
      <c r="F148" s="2">
        <v>3309800</v>
      </c>
    </row>
    <row r="149" spans="1:6" x14ac:dyDescent="0.2">
      <c r="A149" s="3">
        <v>43993</v>
      </c>
      <c r="B149" s="2">
        <v>148</v>
      </c>
      <c r="C149" s="1">
        <v>83.679496999999998</v>
      </c>
      <c r="D149" s="2">
        <v>201662400</v>
      </c>
      <c r="E149" s="1">
        <v>142.633499</v>
      </c>
      <c r="F149" s="2">
        <v>4184900</v>
      </c>
    </row>
    <row r="150" spans="1:6" x14ac:dyDescent="0.2">
      <c r="A150" s="3">
        <v>43994</v>
      </c>
      <c r="B150" s="2">
        <v>149</v>
      </c>
      <c r="C150" s="1">
        <v>84.401947000000007</v>
      </c>
      <c r="D150" s="2">
        <v>200146000</v>
      </c>
      <c r="E150" s="1">
        <v>143.69747899999999</v>
      </c>
      <c r="F150" s="2">
        <v>3612400</v>
      </c>
    </row>
    <row r="151" spans="1:6" x14ac:dyDescent="0.2">
      <c r="A151" s="3">
        <v>43997</v>
      </c>
      <c r="B151" s="2">
        <v>150</v>
      </c>
      <c r="C151" s="1">
        <v>85.445755000000005</v>
      </c>
      <c r="D151" s="2">
        <v>138808800</v>
      </c>
      <c r="E151" s="1">
        <v>145.80557300000001</v>
      </c>
      <c r="F151" s="2">
        <v>3314000</v>
      </c>
    </row>
    <row r="152" spans="1:6" x14ac:dyDescent="0.2">
      <c r="A152" s="3">
        <v>43998</v>
      </c>
      <c r="B152" s="2">
        <v>151</v>
      </c>
      <c r="C152" s="1">
        <v>87.710257999999996</v>
      </c>
      <c r="D152" s="2">
        <v>165428800</v>
      </c>
      <c r="E152" s="1">
        <v>148.27162200000001</v>
      </c>
      <c r="F152" s="2">
        <v>3804500</v>
      </c>
    </row>
    <row r="153" spans="1:6" x14ac:dyDescent="0.2">
      <c r="A153" s="3">
        <v>43999</v>
      </c>
      <c r="B153" s="2">
        <v>152</v>
      </c>
      <c r="C153" s="1">
        <v>87.588195999999996</v>
      </c>
      <c r="D153" s="2">
        <v>114406400</v>
      </c>
      <c r="E153" s="1">
        <v>147.50595100000001</v>
      </c>
      <c r="F153" s="2">
        <v>3507600</v>
      </c>
    </row>
    <row r="154" spans="1:6" x14ac:dyDescent="0.2">
      <c r="A154" s="3">
        <v>44000</v>
      </c>
      <c r="B154" s="2">
        <v>153</v>
      </c>
      <c r="C154" s="1">
        <v>87.623076999999995</v>
      </c>
      <c r="D154" s="2">
        <v>96820400</v>
      </c>
      <c r="E154" s="1">
        <v>147.39656099999999</v>
      </c>
      <c r="F154" s="2">
        <v>2581600</v>
      </c>
    </row>
    <row r="155" spans="1:6" x14ac:dyDescent="0.2">
      <c r="A155" s="3">
        <v>44001</v>
      </c>
      <c r="B155" s="2">
        <v>154</v>
      </c>
      <c r="C155" s="1">
        <v>87.122337000000002</v>
      </c>
      <c r="D155" s="2">
        <v>264476000</v>
      </c>
      <c r="E155" s="1">
        <v>144.55264299999999</v>
      </c>
      <c r="F155" s="2">
        <v>5265900</v>
      </c>
    </row>
    <row r="156" spans="1:6" x14ac:dyDescent="0.2">
      <c r="A156" s="3">
        <v>44004</v>
      </c>
      <c r="B156" s="2">
        <v>155</v>
      </c>
      <c r="C156" s="1">
        <v>89.401786999999999</v>
      </c>
      <c r="D156" s="2">
        <v>135445200</v>
      </c>
      <c r="E156" s="1">
        <v>144.12506099999999</v>
      </c>
      <c r="F156" s="2">
        <v>2529900</v>
      </c>
    </row>
    <row r="157" spans="1:6" x14ac:dyDescent="0.2">
      <c r="A157" s="3">
        <v>44005</v>
      </c>
      <c r="B157" s="2">
        <v>156</v>
      </c>
      <c r="C157" s="1">
        <v>91.310051000000001</v>
      </c>
      <c r="D157" s="2">
        <v>212155600</v>
      </c>
      <c r="E157" s="1">
        <v>144.04551699999999</v>
      </c>
      <c r="F157" s="2">
        <v>2309800</v>
      </c>
    </row>
    <row r="158" spans="1:6" x14ac:dyDescent="0.2">
      <c r="A158" s="3">
        <v>44006</v>
      </c>
      <c r="B158" s="2">
        <v>157</v>
      </c>
      <c r="C158" s="1">
        <v>89.698241999999993</v>
      </c>
      <c r="D158" s="2">
        <v>192623200</v>
      </c>
      <c r="E158" s="1">
        <v>137.57212799999999</v>
      </c>
      <c r="F158" s="2">
        <v>3371200</v>
      </c>
    </row>
    <row r="159" spans="1:6" x14ac:dyDescent="0.2">
      <c r="A159" s="3">
        <v>44007</v>
      </c>
      <c r="B159" s="2">
        <v>158</v>
      </c>
      <c r="C159" s="1">
        <v>90.889037999999999</v>
      </c>
      <c r="D159" s="2">
        <v>137522400</v>
      </c>
      <c r="E159" s="1">
        <v>141.65901199999999</v>
      </c>
      <c r="F159" s="2">
        <v>4019000</v>
      </c>
    </row>
    <row r="160" spans="1:6" x14ac:dyDescent="0.2">
      <c r="A160" s="3">
        <v>44008</v>
      </c>
      <c r="B160" s="2">
        <v>159</v>
      </c>
      <c r="C160" s="1">
        <v>88.096405000000004</v>
      </c>
      <c r="D160" s="2">
        <v>205256800</v>
      </c>
      <c r="E160" s="1">
        <v>137.432907</v>
      </c>
      <c r="F160" s="2">
        <v>10255300</v>
      </c>
    </row>
    <row r="161" spans="1:6" x14ac:dyDescent="0.2">
      <c r="A161" s="3">
        <v>44011</v>
      </c>
      <c r="B161" s="2">
        <v>160</v>
      </c>
      <c r="C161" s="1">
        <v>90.126732000000004</v>
      </c>
      <c r="D161" s="2">
        <v>130646000</v>
      </c>
      <c r="E161" s="1">
        <v>142.434631</v>
      </c>
      <c r="F161" s="2">
        <v>2971200</v>
      </c>
    </row>
    <row r="162" spans="1:6" x14ac:dyDescent="0.2">
      <c r="A162" s="3">
        <v>44012</v>
      </c>
      <c r="B162" s="2">
        <v>161</v>
      </c>
      <c r="C162" s="1">
        <v>90.879065999999995</v>
      </c>
      <c r="D162" s="2">
        <v>140223200</v>
      </c>
      <c r="E162" s="1">
        <v>143.77702300000001</v>
      </c>
      <c r="F162" s="2">
        <v>3688000</v>
      </c>
    </row>
    <row r="163" spans="1:6" x14ac:dyDescent="0.2">
      <c r="A163" s="3">
        <v>44013</v>
      </c>
      <c r="B163" s="2">
        <v>162</v>
      </c>
      <c r="C163" s="1">
        <v>90.707176000000004</v>
      </c>
      <c r="D163" s="2">
        <v>110737200</v>
      </c>
      <c r="E163" s="1">
        <v>143.29972799999999</v>
      </c>
      <c r="F163" s="2">
        <v>2609500</v>
      </c>
    </row>
    <row r="164" spans="1:6" x14ac:dyDescent="0.2">
      <c r="A164" s="3">
        <v>44014</v>
      </c>
      <c r="B164" s="2">
        <v>163</v>
      </c>
      <c r="C164" s="1">
        <v>90.707176000000004</v>
      </c>
      <c r="D164" s="2">
        <v>114041600</v>
      </c>
      <c r="E164" s="1">
        <v>144.20462000000001</v>
      </c>
      <c r="F164" s="2">
        <v>2758500</v>
      </c>
    </row>
    <row r="165" spans="1:6" x14ac:dyDescent="0.2">
      <c r="A165" s="3">
        <v>44018</v>
      </c>
      <c r="B165" s="2">
        <v>164</v>
      </c>
      <c r="C165" s="1">
        <v>93.133613999999994</v>
      </c>
      <c r="D165" s="2">
        <v>118655600</v>
      </c>
      <c r="E165" s="1">
        <v>146.39224200000001</v>
      </c>
      <c r="F165" s="2">
        <v>2336700</v>
      </c>
    </row>
    <row r="166" spans="1:6" x14ac:dyDescent="0.2">
      <c r="A166" s="3">
        <v>44019</v>
      </c>
      <c r="B166" s="2">
        <v>165</v>
      </c>
      <c r="C166" s="1">
        <v>92.844634999999997</v>
      </c>
      <c r="D166" s="2">
        <v>112424400</v>
      </c>
      <c r="E166" s="1">
        <v>144.15489199999999</v>
      </c>
      <c r="F166" s="2">
        <v>2622000</v>
      </c>
    </row>
    <row r="167" spans="1:6" x14ac:dyDescent="0.2">
      <c r="A167" s="3">
        <v>44020</v>
      </c>
      <c r="B167" s="2">
        <v>166</v>
      </c>
      <c r="C167" s="1">
        <v>95.006996000000001</v>
      </c>
      <c r="D167" s="2">
        <v>117092000</v>
      </c>
      <c r="E167" s="1">
        <v>144.77140800000001</v>
      </c>
      <c r="F167" s="2">
        <v>3587800</v>
      </c>
    </row>
    <row r="168" spans="1:6" x14ac:dyDescent="0.2">
      <c r="A168" s="3">
        <v>44021</v>
      </c>
      <c r="B168" s="2">
        <v>167</v>
      </c>
      <c r="C168" s="1">
        <v>95.415558000000004</v>
      </c>
      <c r="D168" s="2">
        <v>125642800</v>
      </c>
      <c r="E168" s="1">
        <v>140.57513399999999</v>
      </c>
      <c r="F168" s="2">
        <v>3167200</v>
      </c>
    </row>
    <row r="169" spans="1:6" x14ac:dyDescent="0.2">
      <c r="A169" s="3">
        <v>44022</v>
      </c>
      <c r="B169" s="2">
        <v>168</v>
      </c>
      <c r="C169" s="1">
        <v>95.582465999999997</v>
      </c>
      <c r="D169" s="2">
        <v>90257200</v>
      </c>
      <c r="E169" s="1">
        <v>141.64906300000001</v>
      </c>
      <c r="F169" s="2">
        <v>2325000</v>
      </c>
    </row>
    <row r="170" spans="1:6" x14ac:dyDescent="0.2">
      <c r="A170" s="3">
        <v>44025</v>
      </c>
      <c r="B170" s="2">
        <v>169</v>
      </c>
      <c r="C170" s="1">
        <v>95.141525000000001</v>
      </c>
      <c r="D170" s="2">
        <v>191649200</v>
      </c>
      <c r="E170" s="1">
        <v>142.68322800000001</v>
      </c>
      <c r="F170" s="2">
        <v>2585700</v>
      </c>
    </row>
    <row r="171" spans="1:6" x14ac:dyDescent="0.2">
      <c r="A171" s="3">
        <v>44026</v>
      </c>
      <c r="B171" s="2">
        <v>170</v>
      </c>
      <c r="C171" s="1">
        <v>96.715964999999997</v>
      </c>
      <c r="D171" s="2">
        <v>170989200</v>
      </c>
      <c r="E171" s="1">
        <v>147.267303</v>
      </c>
      <c r="F171" s="2">
        <v>2649800</v>
      </c>
    </row>
    <row r="172" spans="1:6" x14ac:dyDescent="0.2">
      <c r="A172" s="3">
        <v>44027</v>
      </c>
      <c r="B172" s="2">
        <v>171</v>
      </c>
      <c r="C172" s="1">
        <v>97.381111000000004</v>
      </c>
      <c r="D172" s="2">
        <v>153198000</v>
      </c>
      <c r="E172" s="1">
        <v>151.07576</v>
      </c>
      <c r="F172" s="2">
        <v>2984600</v>
      </c>
    </row>
    <row r="173" spans="1:6" x14ac:dyDescent="0.2">
      <c r="A173" s="3">
        <v>44028</v>
      </c>
      <c r="B173" s="2">
        <v>172</v>
      </c>
      <c r="C173" s="1">
        <v>96.182845999999998</v>
      </c>
      <c r="D173" s="2">
        <v>110577600</v>
      </c>
      <c r="E173" s="1">
        <v>152.21929900000001</v>
      </c>
      <c r="F173" s="2">
        <v>3697600</v>
      </c>
    </row>
    <row r="174" spans="1:6" x14ac:dyDescent="0.2">
      <c r="A174" s="3">
        <v>44029</v>
      </c>
      <c r="B174" s="2">
        <v>173</v>
      </c>
      <c r="C174" s="1">
        <v>95.988533000000004</v>
      </c>
      <c r="D174" s="2">
        <v>92186800</v>
      </c>
      <c r="E174" s="1">
        <v>154.12851000000001</v>
      </c>
      <c r="F174" s="2">
        <v>4886500</v>
      </c>
    </row>
    <row r="175" spans="1:6" x14ac:dyDescent="0.2">
      <c r="A175" s="3">
        <v>44032</v>
      </c>
      <c r="B175" s="2">
        <v>174</v>
      </c>
      <c r="C175" s="1">
        <v>98.011391000000003</v>
      </c>
      <c r="D175" s="2">
        <v>90318000</v>
      </c>
      <c r="E175" s="1">
        <v>152.527557</v>
      </c>
      <c r="F175" s="2">
        <v>4876200</v>
      </c>
    </row>
    <row r="176" spans="1:6" x14ac:dyDescent="0.2">
      <c r="A176" s="3">
        <v>44033</v>
      </c>
      <c r="B176" s="2">
        <v>175</v>
      </c>
      <c r="C176" s="1">
        <v>96.658660999999995</v>
      </c>
      <c r="D176" s="2">
        <v>103646000</v>
      </c>
      <c r="E176" s="1">
        <v>153.889847</v>
      </c>
      <c r="F176" s="2">
        <v>2394000</v>
      </c>
    </row>
    <row r="177" spans="1:6" x14ac:dyDescent="0.2">
      <c r="A177" s="3">
        <v>44034</v>
      </c>
      <c r="B177" s="2">
        <v>176</v>
      </c>
      <c r="C177" s="1">
        <v>96.930199000000002</v>
      </c>
      <c r="D177" s="2">
        <v>89001600</v>
      </c>
      <c r="E177" s="1">
        <v>153.740692</v>
      </c>
      <c r="F177" s="2">
        <v>1798600</v>
      </c>
    </row>
    <row r="178" spans="1:6" x14ac:dyDescent="0.2">
      <c r="A178" s="3">
        <v>44035</v>
      </c>
      <c r="B178" s="2">
        <v>177</v>
      </c>
      <c r="C178" s="1">
        <v>92.518287999999998</v>
      </c>
      <c r="D178" s="2">
        <v>197004400</v>
      </c>
      <c r="E178" s="1">
        <v>152.86563100000001</v>
      </c>
      <c r="F178" s="2">
        <v>2625600</v>
      </c>
    </row>
    <row r="179" spans="1:6" x14ac:dyDescent="0.2">
      <c r="A179" s="3">
        <v>44036</v>
      </c>
      <c r="B179" s="2">
        <v>178</v>
      </c>
      <c r="C179" s="1">
        <v>92.289092999999994</v>
      </c>
      <c r="D179" s="2">
        <v>185438800</v>
      </c>
      <c r="E179" s="1">
        <v>148.58981299999999</v>
      </c>
      <c r="F179" s="2">
        <v>4368300</v>
      </c>
    </row>
    <row r="180" spans="1:6" x14ac:dyDescent="0.2">
      <c r="A180" s="3">
        <v>44039</v>
      </c>
      <c r="B180" s="2">
        <v>179</v>
      </c>
      <c r="C180" s="1">
        <v>94.476364000000004</v>
      </c>
      <c r="D180" s="2">
        <v>121214000</v>
      </c>
      <c r="E180" s="1">
        <v>149.91233800000001</v>
      </c>
      <c r="F180" s="2">
        <v>3378300</v>
      </c>
    </row>
    <row r="181" spans="1:6" x14ac:dyDescent="0.2">
      <c r="A181" s="3">
        <v>44040</v>
      </c>
      <c r="B181" s="2">
        <v>180</v>
      </c>
      <c r="C181" s="1">
        <v>92.924355000000006</v>
      </c>
      <c r="D181" s="2">
        <v>103625600</v>
      </c>
      <c r="E181" s="1">
        <v>151.155304</v>
      </c>
      <c r="F181" s="2">
        <v>3904200</v>
      </c>
    </row>
    <row r="182" spans="1:6" x14ac:dyDescent="0.2">
      <c r="A182" s="3">
        <v>44041</v>
      </c>
      <c r="B182" s="2">
        <v>181</v>
      </c>
      <c r="C182" s="1">
        <v>94.705558999999994</v>
      </c>
      <c r="D182" s="2">
        <v>90329200</v>
      </c>
      <c r="E182" s="1">
        <v>153.71086099999999</v>
      </c>
      <c r="F182" s="2">
        <v>3311500</v>
      </c>
    </row>
    <row r="183" spans="1:6" x14ac:dyDescent="0.2">
      <c r="A183" s="3">
        <v>44042</v>
      </c>
      <c r="B183" s="2">
        <v>182</v>
      </c>
      <c r="C183" s="1">
        <v>95.851517000000001</v>
      </c>
      <c r="D183" s="2">
        <v>158130000</v>
      </c>
      <c r="E183" s="1">
        <v>148.321335</v>
      </c>
      <c r="F183" s="2">
        <v>2749100</v>
      </c>
    </row>
    <row r="184" spans="1:6" x14ac:dyDescent="0.2">
      <c r="A184" s="3">
        <v>44043</v>
      </c>
      <c r="B184" s="2">
        <v>183</v>
      </c>
      <c r="C184" s="1">
        <v>105.88608600000001</v>
      </c>
      <c r="D184" s="2">
        <v>374336800</v>
      </c>
      <c r="E184" s="1">
        <v>148.53015099999999</v>
      </c>
      <c r="F184" s="2">
        <v>4061200</v>
      </c>
    </row>
    <row r="185" spans="1:6" x14ac:dyDescent="0.2">
      <c r="A185" s="3">
        <v>44046</v>
      </c>
      <c r="B185" s="2">
        <v>184</v>
      </c>
      <c r="C185" s="1">
        <v>108.554153</v>
      </c>
      <c r="D185" s="2">
        <v>308151200</v>
      </c>
      <c r="E185" s="1">
        <v>147.694885</v>
      </c>
      <c r="F185" s="2">
        <v>2105400</v>
      </c>
    </row>
    <row r="186" spans="1:6" x14ac:dyDescent="0.2">
      <c r="A186" s="3">
        <v>44047</v>
      </c>
      <c r="B186" s="2">
        <v>185</v>
      </c>
      <c r="C186" s="1">
        <v>109.279099</v>
      </c>
      <c r="D186" s="2">
        <v>173071600</v>
      </c>
      <c r="E186" s="1">
        <v>146.501633</v>
      </c>
      <c r="F186" s="2">
        <v>3078300</v>
      </c>
    </row>
    <row r="187" spans="1:6" x14ac:dyDescent="0.2">
      <c r="A187" s="3">
        <v>44048</v>
      </c>
      <c r="B187" s="2">
        <v>186</v>
      </c>
      <c r="C187" s="1">
        <v>109.675194</v>
      </c>
      <c r="D187" s="2">
        <v>121992000</v>
      </c>
      <c r="E187" s="1">
        <v>149.972015</v>
      </c>
      <c r="F187" s="2">
        <v>4181000</v>
      </c>
    </row>
    <row r="188" spans="1:6" x14ac:dyDescent="0.2">
      <c r="A188" s="3">
        <v>44049</v>
      </c>
      <c r="B188" s="2">
        <v>187</v>
      </c>
      <c r="C188" s="1">
        <v>113.501678</v>
      </c>
      <c r="D188" s="2">
        <v>202428800</v>
      </c>
      <c r="E188" s="1">
        <v>151.72210699999999</v>
      </c>
      <c r="F188" s="2">
        <v>2502700</v>
      </c>
    </row>
    <row r="189" spans="1:6" x14ac:dyDescent="0.2">
      <c r="A189" s="3">
        <v>44050</v>
      </c>
      <c r="B189" s="2">
        <v>188</v>
      </c>
      <c r="C189" s="1">
        <v>110.92113500000001</v>
      </c>
      <c r="D189" s="2">
        <v>198045600</v>
      </c>
      <c r="E189" s="1">
        <v>154.23788500000001</v>
      </c>
      <c r="F189" s="2">
        <v>2519500</v>
      </c>
    </row>
    <row r="190" spans="1:6" x14ac:dyDescent="0.2">
      <c r="A190" s="3">
        <v>44053</v>
      </c>
      <c r="B190" s="2">
        <v>189</v>
      </c>
      <c r="C190" s="1">
        <v>112.533356</v>
      </c>
      <c r="D190" s="2">
        <v>212403600</v>
      </c>
      <c r="E190" s="1">
        <v>158.53358499999999</v>
      </c>
      <c r="F190" s="2">
        <v>2858800</v>
      </c>
    </row>
    <row r="191" spans="1:6" x14ac:dyDescent="0.2">
      <c r="A191" s="3">
        <v>44054</v>
      </c>
      <c r="B191" s="2">
        <v>190</v>
      </c>
      <c r="C191" s="1">
        <v>109.186623</v>
      </c>
      <c r="D191" s="2">
        <v>187902400</v>
      </c>
      <c r="E191" s="1">
        <v>159.378815</v>
      </c>
      <c r="F191" s="2">
        <v>3773700</v>
      </c>
    </row>
    <row r="192" spans="1:6" x14ac:dyDescent="0.2">
      <c r="A192" s="3">
        <v>44055</v>
      </c>
      <c r="B192" s="2">
        <v>191</v>
      </c>
      <c r="C192" s="1">
        <v>112.815369</v>
      </c>
      <c r="D192" s="2">
        <v>165944800</v>
      </c>
      <c r="E192" s="1">
        <v>159.16999799999999</v>
      </c>
      <c r="F192" s="2">
        <v>2670100</v>
      </c>
    </row>
    <row r="193" spans="1:6" x14ac:dyDescent="0.2">
      <c r="A193" s="3">
        <v>44056</v>
      </c>
      <c r="B193" s="2">
        <v>192</v>
      </c>
      <c r="C193" s="1">
        <v>114.81192</v>
      </c>
      <c r="D193" s="2">
        <v>210082000</v>
      </c>
      <c r="E193" s="1">
        <v>158.979996</v>
      </c>
      <c r="F193" s="2">
        <v>2574900</v>
      </c>
    </row>
    <row r="194" spans="1:6" x14ac:dyDescent="0.2">
      <c r="A194" s="3">
        <v>44057</v>
      </c>
      <c r="B194" s="2">
        <v>193</v>
      </c>
      <c r="C194" s="1">
        <v>114.709602</v>
      </c>
      <c r="D194" s="2">
        <v>165565200</v>
      </c>
      <c r="E194" s="1">
        <v>160.279999</v>
      </c>
      <c r="F194" s="2">
        <v>2844700</v>
      </c>
    </row>
    <row r="195" spans="1:6" x14ac:dyDescent="0.2">
      <c r="A195" s="3">
        <v>44060</v>
      </c>
      <c r="B195" s="2">
        <v>194</v>
      </c>
      <c r="C195" s="1">
        <v>114.41011</v>
      </c>
      <c r="D195" s="2">
        <v>119561600</v>
      </c>
      <c r="E195" s="1">
        <v>158.759995</v>
      </c>
      <c r="F195" s="2">
        <v>2817200</v>
      </c>
    </row>
    <row r="196" spans="1:6" x14ac:dyDescent="0.2">
      <c r="A196" s="3">
        <v>44061</v>
      </c>
      <c r="B196" s="2">
        <v>195</v>
      </c>
      <c r="C196" s="1">
        <v>115.363472</v>
      </c>
      <c r="D196" s="2">
        <v>105633600</v>
      </c>
      <c r="E196" s="1">
        <v>157.38000500000001</v>
      </c>
      <c r="F196" s="2">
        <v>1869300</v>
      </c>
    </row>
    <row r="197" spans="1:6" x14ac:dyDescent="0.2">
      <c r="A197" s="3">
        <v>44062</v>
      </c>
      <c r="B197" s="2">
        <v>196</v>
      </c>
      <c r="C197" s="1">
        <v>115.508217</v>
      </c>
      <c r="D197" s="2">
        <v>145538000</v>
      </c>
      <c r="E197" s="1">
        <v>156.85000600000001</v>
      </c>
      <c r="F197" s="2">
        <v>2098100</v>
      </c>
    </row>
    <row r="198" spans="1:6" x14ac:dyDescent="0.2">
      <c r="A198" s="3">
        <v>44063</v>
      </c>
      <c r="B198" s="2">
        <v>197</v>
      </c>
      <c r="C198" s="1">
        <v>118.071297</v>
      </c>
      <c r="D198" s="2">
        <v>126907200</v>
      </c>
      <c r="E198" s="1">
        <v>156.16999799999999</v>
      </c>
      <c r="F198" s="2">
        <v>1600300</v>
      </c>
    </row>
    <row r="199" spans="1:6" x14ac:dyDescent="0.2">
      <c r="A199" s="3">
        <v>44064</v>
      </c>
      <c r="B199" s="2">
        <v>198</v>
      </c>
      <c r="C199" s="1">
        <v>124.1558</v>
      </c>
      <c r="D199" s="2">
        <v>338054800</v>
      </c>
      <c r="E199" s="1">
        <v>157.5</v>
      </c>
      <c r="F199" s="2">
        <v>2507800</v>
      </c>
    </row>
    <row r="200" spans="1:6" x14ac:dyDescent="0.2">
      <c r="A200" s="3">
        <v>44067</v>
      </c>
      <c r="B200" s="2">
        <v>199</v>
      </c>
      <c r="C200" s="1">
        <v>125.640739</v>
      </c>
      <c r="D200" s="2">
        <v>345937600</v>
      </c>
      <c r="E200" s="1">
        <v>159.36999499999999</v>
      </c>
      <c r="F200" s="2">
        <v>2087000</v>
      </c>
    </row>
    <row r="201" spans="1:6" x14ac:dyDescent="0.2">
      <c r="A201" s="3">
        <v>44068</v>
      </c>
      <c r="B201" s="2">
        <v>200</v>
      </c>
      <c r="C201" s="1">
        <v>124.610016</v>
      </c>
      <c r="D201" s="2">
        <v>211495600</v>
      </c>
      <c r="E201" s="1">
        <v>164.529999</v>
      </c>
      <c r="F201" s="2">
        <v>7400500</v>
      </c>
    </row>
    <row r="202" spans="1:6" x14ac:dyDescent="0.2">
      <c r="A202" s="3">
        <v>44069</v>
      </c>
      <c r="B202" s="2">
        <v>201</v>
      </c>
      <c r="C202" s="1">
        <v>126.304596</v>
      </c>
      <c r="D202" s="2">
        <v>163022400</v>
      </c>
      <c r="E202" s="1">
        <v>165.30999800000001</v>
      </c>
      <c r="F202" s="2">
        <v>3466600</v>
      </c>
    </row>
    <row r="203" spans="1:6" x14ac:dyDescent="0.2">
      <c r="A203" s="3">
        <v>44070</v>
      </c>
      <c r="B203" s="2">
        <v>202</v>
      </c>
      <c r="C203" s="1">
        <v>124.794701</v>
      </c>
      <c r="D203" s="2">
        <v>155552400</v>
      </c>
      <c r="E203" s="1">
        <v>165.990005</v>
      </c>
      <c r="F203" s="2">
        <v>4281100</v>
      </c>
    </row>
    <row r="204" spans="1:6" x14ac:dyDescent="0.2">
      <c r="A204" s="3">
        <v>44071</v>
      </c>
      <c r="B204" s="2">
        <v>203</v>
      </c>
      <c r="C204" s="1">
        <v>124.592552</v>
      </c>
      <c r="D204" s="2">
        <v>187630000</v>
      </c>
      <c r="E204" s="1">
        <v>168.38000500000001</v>
      </c>
      <c r="F204" s="2">
        <v>13011800</v>
      </c>
    </row>
    <row r="205" spans="1:6" x14ac:dyDescent="0.2">
      <c r="A205" s="3">
        <v>44074</v>
      </c>
      <c r="B205" s="2">
        <v>204</v>
      </c>
      <c r="C205" s="1">
        <v>128.81774899999999</v>
      </c>
      <c r="D205" s="2">
        <v>225702700</v>
      </c>
      <c r="E205" s="1">
        <v>165.550003</v>
      </c>
      <c r="F205" s="2">
        <v>4561900</v>
      </c>
    </row>
    <row r="206" spans="1:6" x14ac:dyDescent="0.2">
      <c r="A206" s="3">
        <v>44075</v>
      </c>
      <c r="B206" s="2">
        <v>205</v>
      </c>
      <c r="C206" s="1">
        <v>133.94889800000001</v>
      </c>
      <c r="D206" s="2">
        <v>152470100</v>
      </c>
      <c r="E206" s="1">
        <v>167.970001</v>
      </c>
      <c r="F206" s="2">
        <v>3975100</v>
      </c>
    </row>
    <row r="207" spans="1:6" x14ac:dyDescent="0.2">
      <c r="A207" s="3">
        <v>44076</v>
      </c>
      <c r="B207" s="2">
        <v>206</v>
      </c>
      <c r="C207" s="1">
        <v>131.17369099999999</v>
      </c>
      <c r="D207" s="2">
        <v>200119000</v>
      </c>
      <c r="E207" s="1">
        <v>172.470001</v>
      </c>
      <c r="F207" s="2">
        <v>4111900</v>
      </c>
    </row>
    <row r="208" spans="1:6" x14ac:dyDescent="0.2">
      <c r="A208" s="3">
        <v>44077</v>
      </c>
      <c r="B208" s="2">
        <v>207</v>
      </c>
      <c r="C208" s="1">
        <v>120.671806</v>
      </c>
      <c r="D208" s="2">
        <v>257599600</v>
      </c>
      <c r="E208" s="1">
        <v>166.300003</v>
      </c>
      <c r="F208" s="2">
        <v>3527700</v>
      </c>
    </row>
    <row r="209" spans="1:6" x14ac:dyDescent="0.2">
      <c r="A209" s="3">
        <v>44078</v>
      </c>
      <c r="B209" s="2">
        <v>208</v>
      </c>
      <c r="C209" s="1">
        <v>120.751671</v>
      </c>
      <c r="D209" s="2">
        <v>332607200</v>
      </c>
      <c r="E209" s="1">
        <v>166.69000199999999</v>
      </c>
      <c r="F209" s="2">
        <v>3326500</v>
      </c>
    </row>
    <row r="210" spans="1:6" x14ac:dyDescent="0.2">
      <c r="A210" s="3">
        <v>44082</v>
      </c>
      <c r="B210" s="2">
        <v>209</v>
      </c>
      <c r="C210" s="1">
        <v>112.625694</v>
      </c>
      <c r="D210" s="2">
        <v>231366600</v>
      </c>
      <c r="E210" s="1">
        <v>164.270004</v>
      </c>
      <c r="F210" s="2">
        <v>2796800</v>
      </c>
    </row>
    <row r="211" spans="1:6" x14ac:dyDescent="0.2">
      <c r="A211" s="3">
        <v>44083</v>
      </c>
      <c r="B211" s="2">
        <v>210</v>
      </c>
      <c r="C211" s="1">
        <v>117.117943</v>
      </c>
      <c r="D211" s="2">
        <v>176940500</v>
      </c>
      <c r="E211" s="1">
        <v>165.75</v>
      </c>
      <c r="F211" s="2">
        <v>2807500</v>
      </c>
    </row>
    <row r="212" spans="1:6" x14ac:dyDescent="0.2">
      <c r="A212" s="3">
        <v>44084</v>
      </c>
      <c r="B212" s="2">
        <v>211</v>
      </c>
      <c r="C212" s="1">
        <v>113.29454</v>
      </c>
      <c r="D212" s="2">
        <v>182274400</v>
      </c>
      <c r="E212" s="1">
        <v>164.270004</v>
      </c>
      <c r="F212" s="2">
        <v>2814900</v>
      </c>
    </row>
    <row r="213" spans="1:6" x14ac:dyDescent="0.2">
      <c r="A213" s="3">
        <v>44085</v>
      </c>
      <c r="B213" s="2">
        <v>212</v>
      </c>
      <c r="C213" s="1">
        <v>111.807106</v>
      </c>
      <c r="D213" s="2">
        <v>180860300</v>
      </c>
      <c r="E213" s="1">
        <v>166.449997</v>
      </c>
      <c r="F213" s="2">
        <v>2116700</v>
      </c>
    </row>
    <row r="214" spans="1:6" x14ac:dyDescent="0.2">
      <c r="A214" s="3">
        <v>44088</v>
      </c>
      <c r="B214" s="2">
        <v>213</v>
      </c>
      <c r="C214" s="1">
        <v>115.161316</v>
      </c>
      <c r="D214" s="2">
        <v>140150100</v>
      </c>
      <c r="E214" s="1">
        <v>168.470001</v>
      </c>
      <c r="F214" s="2">
        <v>2134000</v>
      </c>
    </row>
    <row r="215" spans="1:6" x14ac:dyDescent="0.2">
      <c r="A215" s="3">
        <v>44089</v>
      </c>
      <c r="B215" s="2">
        <v>214</v>
      </c>
      <c r="C215" s="1">
        <v>115.34101099999999</v>
      </c>
      <c r="D215" s="2">
        <v>184642000</v>
      </c>
      <c r="E215" s="1">
        <v>168.300003</v>
      </c>
      <c r="F215" s="2">
        <v>1851200</v>
      </c>
    </row>
    <row r="216" spans="1:6" x14ac:dyDescent="0.2">
      <c r="A216" s="3">
        <v>44090</v>
      </c>
      <c r="B216" s="2">
        <v>215</v>
      </c>
      <c r="C216" s="1">
        <v>111.936882</v>
      </c>
      <c r="D216" s="2">
        <v>154679000</v>
      </c>
      <c r="E216" s="1">
        <v>170</v>
      </c>
      <c r="F216" s="2">
        <v>3152000</v>
      </c>
    </row>
    <row r="217" spans="1:6" x14ac:dyDescent="0.2">
      <c r="A217" s="3">
        <v>44091</v>
      </c>
      <c r="B217" s="2">
        <v>216</v>
      </c>
      <c r="C217" s="1">
        <v>110.149963</v>
      </c>
      <c r="D217" s="2">
        <v>178011000</v>
      </c>
      <c r="E217" s="1">
        <v>170.33999600000001</v>
      </c>
      <c r="F217" s="2">
        <v>2661400</v>
      </c>
    </row>
    <row r="218" spans="1:6" x14ac:dyDescent="0.2">
      <c r="A218" s="3">
        <v>44092</v>
      </c>
      <c r="B218" s="2">
        <v>217</v>
      </c>
      <c r="C218" s="1">
        <v>106.655991</v>
      </c>
      <c r="D218" s="2">
        <v>287104900</v>
      </c>
      <c r="E218" s="1">
        <v>168.699997</v>
      </c>
      <c r="F218" s="2">
        <v>4908000</v>
      </c>
    </row>
    <row r="219" spans="1:6" x14ac:dyDescent="0.2">
      <c r="A219" s="3">
        <v>44095</v>
      </c>
      <c r="B219" s="2">
        <v>218</v>
      </c>
      <c r="C219" s="1">
        <v>109.890411</v>
      </c>
      <c r="D219" s="2">
        <v>195713800</v>
      </c>
      <c r="E219" s="1">
        <v>161.36999499999999</v>
      </c>
      <c r="F219" s="2">
        <v>4459600</v>
      </c>
    </row>
    <row r="220" spans="1:6" x14ac:dyDescent="0.2">
      <c r="A220" s="3">
        <v>44096</v>
      </c>
      <c r="B220" s="2">
        <v>219</v>
      </c>
      <c r="C220" s="1">
        <v>111.61743199999999</v>
      </c>
      <c r="D220" s="2">
        <v>183055400</v>
      </c>
      <c r="E220" s="1">
        <v>162.679993</v>
      </c>
      <c r="F220" s="2">
        <v>2501000</v>
      </c>
    </row>
    <row r="221" spans="1:6" x14ac:dyDescent="0.2">
      <c r="A221" s="3">
        <v>44097</v>
      </c>
      <c r="B221" s="2">
        <v>220</v>
      </c>
      <c r="C221" s="1">
        <v>106.935509</v>
      </c>
      <c r="D221" s="2">
        <v>150718700</v>
      </c>
      <c r="E221" s="1">
        <v>158.78999300000001</v>
      </c>
      <c r="F221" s="2">
        <v>2507600</v>
      </c>
    </row>
    <row r="222" spans="1:6" x14ac:dyDescent="0.2">
      <c r="A222" s="3">
        <v>44098</v>
      </c>
      <c r="B222" s="2">
        <v>221</v>
      </c>
      <c r="C222" s="1">
        <v>108.033615</v>
      </c>
      <c r="D222" s="2">
        <v>167743300</v>
      </c>
      <c r="E222" s="1">
        <v>158.759995</v>
      </c>
      <c r="F222" s="2">
        <v>2238300</v>
      </c>
    </row>
    <row r="223" spans="1:6" x14ac:dyDescent="0.2">
      <c r="A223" s="3">
        <v>44099</v>
      </c>
      <c r="B223" s="2">
        <v>222</v>
      </c>
      <c r="C223" s="1">
        <v>112.086624</v>
      </c>
      <c r="D223" s="2">
        <v>149981400</v>
      </c>
      <c r="E223" s="1">
        <v>161.490005</v>
      </c>
      <c r="F223" s="2">
        <v>2593900</v>
      </c>
    </row>
    <row r="224" spans="1:6" x14ac:dyDescent="0.2">
      <c r="A224" s="3">
        <v>44102</v>
      </c>
      <c r="B224" s="2">
        <v>223</v>
      </c>
      <c r="C224" s="1">
        <v>114.76200900000001</v>
      </c>
      <c r="D224" s="2">
        <v>137672400</v>
      </c>
      <c r="E224" s="1">
        <v>164.63999899999999</v>
      </c>
      <c r="F224" s="2">
        <v>2512600</v>
      </c>
    </row>
    <row r="225" spans="1:6" x14ac:dyDescent="0.2">
      <c r="A225" s="3">
        <v>44103</v>
      </c>
      <c r="B225" s="2">
        <v>224</v>
      </c>
      <c r="C225" s="1">
        <v>113.893501</v>
      </c>
      <c r="D225" s="2">
        <v>99382200</v>
      </c>
      <c r="E225" s="1">
        <v>164.509995</v>
      </c>
      <c r="F225" s="2">
        <v>2169300</v>
      </c>
    </row>
    <row r="226" spans="1:6" x14ac:dyDescent="0.2">
      <c r="A226" s="3">
        <v>44104</v>
      </c>
      <c r="B226" s="2">
        <v>225</v>
      </c>
      <c r="C226" s="1">
        <v>115.610542</v>
      </c>
      <c r="D226" s="2">
        <v>142675200</v>
      </c>
      <c r="E226" s="1">
        <v>164.61000100000001</v>
      </c>
      <c r="F226" s="2">
        <v>2883400</v>
      </c>
    </row>
    <row r="227" spans="1:6" x14ac:dyDescent="0.2">
      <c r="A227" s="3">
        <v>44105</v>
      </c>
      <c r="B227" s="2">
        <v>226</v>
      </c>
      <c r="C227" s="1">
        <v>116.58886</v>
      </c>
      <c r="D227" s="2">
        <v>116120400</v>
      </c>
      <c r="E227" s="1">
        <v>163.679993</v>
      </c>
      <c r="F227" s="2">
        <v>2409300</v>
      </c>
    </row>
    <row r="228" spans="1:6" x14ac:dyDescent="0.2">
      <c r="A228" s="3">
        <v>44106</v>
      </c>
      <c r="B228" s="2">
        <v>227</v>
      </c>
      <c r="C228" s="1">
        <v>112.82534800000001</v>
      </c>
      <c r="D228" s="2">
        <v>144712000</v>
      </c>
      <c r="E228" s="1">
        <v>165.61000100000001</v>
      </c>
      <c r="F228" s="2">
        <v>2339900</v>
      </c>
    </row>
    <row r="229" spans="1:6" x14ac:dyDescent="0.2">
      <c r="A229" s="3">
        <v>44109</v>
      </c>
      <c r="B229" s="2">
        <v>228</v>
      </c>
      <c r="C229" s="1">
        <v>116.29935500000001</v>
      </c>
      <c r="D229" s="2">
        <v>106243800</v>
      </c>
      <c r="E229" s="1">
        <v>168.720001</v>
      </c>
      <c r="F229" s="2">
        <v>1750000</v>
      </c>
    </row>
    <row r="230" spans="1:6" x14ac:dyDescent="0.2">
      <c r="A230" s="3">
        <v>44110</v>
      </c>
      <c r="B230" s="2">
        <v>229</v>
      </c>
      <c r="C230" s="1">
        <v>112.96511099999999</v>
      </c>
      <c r="D230" s="2">
        <v>161498200</v>
      </c>
      <c r="E230" s="1">
        <v>166.88999899999999</v>
      </c>
      <c r="F230" s="2">
        <v>2345800</v>
      </c>
    </row>
    <row r="231" spans="1:6" x14ac:dyDescent="0.2">
      <c r="A231" s="3">
        <v>44111</v>
      </c>
      <c r="B231" s="2">
        <v>230</v>
      </c>
      <c r="C231" s="1">
        <v>114.881805</v>
      </c>
      <c r="D231" s="2">
        <v>96849000</v>
      </c>
      <c r="E231" s="1">
        <v>171.550003</v>
      </c>
      <c r="F231" s="2">
        <v>2030200</v>
      </c>
    </row>
    <row r="232" spans="1:6" x14ac:dyDescent="0.2">
      <c r="A232" s="3">
        <v>44112</v>
      </c>
      <c r="B232" s="2">
        <v>231</v>
      </c>
      <c r="C232" s="1">
        <v>114.77198799999999</v>
      </c>
      <c r="D232" s="2">
        <v>83477200</v>
      </c>
      <c r="E232" s="1">
        <v>173.779999</v>
      </c>
      <c r="F232" s="2">
        <v>1977900</v>
      </c>
    </row>
    <row r="233" spans="1:6" x14ac:dyDescent="0.2">
      <c r="A233" s="3">
        <v>44113</v>
      </c>
      <c r="B233" s="2">
        <v>232</v>
      </c>
      <c r="C233" s="1">
        <v>116.768547</v>
      </c>
      <c r="D233" s="2">
        <v>100506900</v>
      </c>
      <c r="E233" s="1">
        <v>174.38000500000001</v>
      </c>
      <c r="F233" s="2">
        <v>2636900</v>
      </c>
    </row>
    <row r="234" spans="1:6" x14ac:dyDescent="0.2">
      <c r="A234" s="3">
        <v>44116</v>
      </c>
      <c r="B234" s="2">
        <v>233</v>
      </c>
      <c r="C234" s="1">
        <v>124.18575300000001</v>
      </c>
      <c r="D234" s="2">
        <v>240226800</v>
      </c>
      <c r="E234" s="1">
        <v>175.36000100000001</v>
      </c>
      <c r="F234" s="2">
        <v>3396300</v>
      </c>
    </row>
    <row r="235" spans="1:6" x14ac:dyDescent="0.2">
      <c r="A235" s="3">
        <v>44117</v>
      </c>
      <c r="B235" s="2">
        <v>234</v>
      </c>
      <c r="C235" s="1">
        <v>120.891434</v>
      </c>
      <c r="D235" s="2">
        <v>262330500</v>
      </c>
      <c r="E235" s="1">
        <v>171.550003</v>
      </c>
      <c r="F235" s="2">
        <v>2315300</v>
      </c>
    </row>
    <row r="236" spans="1:6" x14ac:dyDescent="0.2">
      <c r="A236" s="3">
        <v>44118</v>
      </c>
      <c r="B236" s="2">
        <v>235</v>
      </c>
      <c r="C236" s="1">
        <v>120.98127700000001</v>
      </c>
      <c r="D236" s="2">
        <v>151062300</v>
      </c>
      <c r="E236" s="1">
        <v>173.470001</v>
      </c>
      <c r="F236" s="2">
        <v>2386400</v>
      </c>
    </row>
    <row r="237" spans="1:6" x14ac:dyDescent="0.2">
      <c r="A237" s="3">
        <v>44119</v>
      </c>
      <c r="B237" s="2">
        <v>236</v>
      </c>
      <c r="C237" s="1">
        <v>120.502106</v>
      </c>
      <c r="D237" s="2">
        <v>112559200</v>
      </c>
      <c r="E237" s="1">
        <v>172.61000100000001</v>
      </c>
      <c r="F237" s="2">
        <v>2436600</v>
      </c>
    </row>
    <row r="238" spans="1:6" x14ac:dyDescent="0.2">
      <c r="A238" s="3">
        <v>44120</v>
      </c>
      <c r="B238" s="2">
        <v>237</v>
      </c>
      <c r="C238" s="1">
        <v>118.81501</v>
      </c>
      <c r="D238" s="2">
        <v>115393800</v>
      </c>
      <c r="E238" s="1">
        <v>174.86000100000001</v>
      </c>
      <c r="F238" s="2">
        <v>3628800</v>
      </c>
    </row>
    <row r="239" spans="1:6" x14ac:dyDescent="0.2">
      <c r="A239" s="3">
        <v>44123</v>
      </c>
      <c r="B239" s="2">
        <v>238</v>
      </c>
      <c r="C239" s="1">
        <v>115.78025100000001</v>
      </c>
      <c r="D239" s="2">
        <v>120639300</v>
      </c>
      <c r="E239" s="1">
        <v>171.58999600000001</v>
      </c>
      <c r="F239" s="2">
        <v>2103500</v>
      </c>
    </row>
    <row r="240" spans="1:6" x14ac:dyDescent="0.2">
      <c r="A240" s="3">
        <v>44124</v>
      </c>
      <c r="B240" s="2">
        <v>239</v>
      </c>
      <c r="C240" s="1">
        <v>117.30761699999999</v>
      </c>
      <c r="D240" s="2">
        <v>124423700</v>
      </c>
      <c r="E240" s="1">
        <v>173.259995</v>
      </c>
      <c r="F240" s="2">
        <v>1580300</v>
      </c>
    </row>
    <row r="241" spans="1:6" x14ac:dyDescent="0.2">
      <c r="A241" s="3">
        <v>44125</v>
      </c>
      <c r="B241" s="2">
        <v>240</v>
      </c>
      <c r="C241" s="1">
        <v>116.668724</v>
      </c>
      <c r="D241" s="2">
        <v>89946000</v>
      </c>
      <c r="E241" s="1">
        <v>172.86999499999999</v>
      </c>
      <c r="F241" s="2">
        <v>1827000</v>
      </c>
    </row>
    <row r="242" spans="1:6" x14ac:dyDescent="0.2">
      <c r="A242" s="3">
        <v>44126</v>
      </c>
      <c r="B242" s="2">
        <v>241</v>
      </c>
      <c r="C242" s="1">
        <v>115.55064400000001</v>
      </c>
      <c r="D242" s="2">
        <v>101988000</v>
      </c>
      <c r="E242" s="1">
        <v>176.85000600000001</v>
      </c>
      <c r="F242" s="2">
        <v>1882100</v>
      </c>
    </row>
    <row r="243" spans="1:6" x14ac:dyDescent="0.2">
      <c r="A243" s="3">
        <v>44127</v>
      </c>
      <c r="B243" s="2">
        <v>242</v>
      </c>
      <c r="C243" s="1">
        <v>114.84187300000001</v>
      </c>
      <c r="D243" s="2">
        <v>82572600</v>
      </c>
      <c r="E243" s="1">
        <v>175.53999300000001</v>
      </c>
      <c r="F243" s="2">
        <v>1987900</v>
      </c>
    </row>
    <row r="244" spans="1:6" x14ac:dyDescent="0.2">
      <c r="A244" s="3">
        <v>44130</v>
      </c>
      <c r="B244" s="2">
        <v>243</v>
      </c>
      <c r="C244" s="1">
        <v>114.85185199999999</v>
      </c>
      <c r="D244" s="2">
        <v>111850700</v>
      </c>
      <c r="E244" s="1">
        <v>170.16999799999999</v>
      </c>
      <c r="F244" s="2">
        <v>2323700</v>
      </c>
    </row>
    <row r="245" spans="1:6" x14ac:dyDescent="0.2">
      <c r="A245" s="3">
        <v>44131</v>
      </c>
      <c r="B245" s="2">
        <v>244</v>
      </c>
      <c r="C245" s="1">
        <v>116.39917800000001</v>
      </c>
      <c r="D245" s="2">
        <v>92276800</v>
      </c>
      <c r="E245" s="1">
        <v>166.75</v>
      </c>
      <c r="F245" s="2">
        <v>2009300</v>
      </c>
    </row>
    <row r="246" spans="1:6" x14ac:dyDescent="0.2">
      <c r="A246" s="3">
        <v>44132</v>
      </c>
      <c r="B246" s="2">
        <v>245</v>
      </c>
      <c r="C246" s="1">
        <v>111.008476</v>
      </c>
      <c r="D246" s="2">
        <v>143937800</v>
      </c>
      <c r="E246" s="1">
        <v>161.16000399999999</v>
      </c>
      <c r="F246" s="2">
        <v>3233500</v>
      </c>
    </row>
    <row r="247" spans="1:6" x14ac:dyDescent="0.2">
      <c r="A247" s="3">
        <v>44133</v>
      </c>
      <c r="B247" s="2">
        <v>246</v>
      </c>
      <c r="C247" s="1">
        <v>115.12138400000001</v>
      </c>
      <c r="D247" s="2">
        <v>146129200</v>
      </c>
      <c r="E247" s="1">
        <v>164.60000600000001</v>
      </c>
      <c r="F247" s="2">
        <v>3113600</v>
      </c>
    </row>
    <row r="248" spans="1:6" x14ac:dyDescent="0.2">
      <c r="A248" s="3">
        <v>44134</v>
      </c>
      <c r="B248" s="2">
        <v>247</v>
      </c>
      <c r="C248" s="1">
        <v>108.672516</v>
      </c>
      <c r="D248" s="2">
        <v>190272600</v>
      </c>
      <c r="E248" s="1">
        <v>164.949997</v>
      </c>
      <c r="F248" s="2">
        <v>4389500</v>
      </c>
    </row>
    <row r="249" spans="1:6" x14ac:dyDescent="0.2">
      <c r="A249" s="3">
        <v>44137</v>
      </c>
      <c r="B249" s="2">
        <v>248</v>
      </c>
      <c r="C249" s="1">
        <v>108.58266399999999</v>
      </c>
      <c r="D249" s="2">
        <v>122866900</v>
      </c>
      <c r="E249" s="1">
        <v>173.61000100000001</v>
      </c>
      <c r="F249" s="2">
        <v>4198300</v>
      </c>
    </row>
    <row r="250" spans="1:6" x14ac:dyDescent="0.2">
      <c r="A250" s="3">
        <v>44138</v>
      </c>
      <c r="B250" s="2">
        <v>249</v>
      </c>
      <c r="C250" s="1">
        <v>110.24979399999999</v>
      </c>
      <c r="D250" s="2">
        <v>107624400</v>
      </c>
      <c r="E250" s="1">
        <v>179.21000699999999</v>
      </c>
      <c r="F250" s="2">
        <v>3719800</v>
      </c>
    </row>
    <row r="251" spans="1:6" x14ac:dyDescent="0.2">
      <c r="A251" s="3">
        <v>44139</v>
      </c>
      <c r="B251" s="2">
        <v>250</v>
      </c>
      <c r="C251" s="1">
        <v>114.752022</v>
      </c>
      <c r="D251" s="2">
        <v>138235500</v>
      </c>
      <c r="E251" s="1">
        <v>178.91000399999999</v>
      </c>
      <c r="F251" s="2">
        <v>4318600</v>
      </c>
    </row>
    <row r="252" spans="1:6" x14ac:dyDescent="0.2">
      <c r="A252" s="3">
        <v>44140</v>
      </c>
      <c r="B252" s="2">
        <v>251</v>
      </c>
      <c r="C252" s="1">
        <v>118.824997</v>
      </c>
      <c r="D252" s="2">
        <v>126387100</v>
      </c>
      <c r="E252" s="1">
        <v>183.279999</v>
      </c>
      <c r="F252" s="2">
        <v>4585100</v>
      </c>
    </row>
    <row r="253" spans="1:6" ht="17" thickBot="1" x14ac:dyDescent="0.25">
      <c r="A253" s="3">
        <v>44141</v>
      </c>
      <c r="B253" s="2">
        <v>252</v>
      </c>
      <c r="C253" s="1">
        <v>118.69000200000001</v>
      </c>
      <c r="D253" s="2">
        <v>114283600</v>
      </c>
      <c r="E253" s="1">
        <v>184.270004</v>
      </c>
      <c r="F253" s="2">
        <v>3080300</v>
      </c>
    </row>
    <row r="254" spans="1:6" ht="17" thickBot="1" x14ac:dyDescent="0.25">
      <c r="A254" s="3">
        <v>44144</v>
      </c>
      <c r="B254" s="2">
        <v>253</v>
      </c>
      <c r="C254" s="4"/>
      <c r="E254" s="4"/>
    </row>
    <row r="255" spans="1:6" x14ac:dyDescent="0.2">
      <c r="A255" s="3">
        <v>44145</v>
      </c>
      <c r="B255" s="2">
        <v>254</v>
      </c>
    </row>
    <row r="256" spans="1:6" x14ac:dyDescent="0.2">
      <c r="A256" s="3">
        <v>44146</v>
      </c>
      <c r="B256" s="2">
        <v>255</v>
      </c>
    </row>
    <row r="257" spans="1:2" x14ac:dyDescent="0.2">
      <c r="A257" s="3">
        <v>44147</v>
      </c>
      <c r="B257" s="2">
        <v>256</v>
      </c>
    </row>
    <row r="258" spans="1:2" x14ac:dyDescent="0.2">
      <c r="A258" s="3">
        <v>44148</v>
      </c>
      <c r="B258" s="2">
        <v>257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CD263"/>
  <sheetViews>
    <sheetView topLeftCell="K248" zoomScale="88" zoomScaleNormal="70" workbookViewId="0">
      <selection activeCell="S255" sqref="S255"/>
    </sheetView>
  </sheetViews>
  <sheetFormatPr baseColWidth="10" defaultColWidth="11" defaultRowHeight="16" x14ac:dyDescent="0.2"/>
  <cols>
    <col min="1" max="2" width="11" style="2"/>
    <col min="3" max="3" width="24.33203125" style="2" customWidth="1"/>
    <col min="4" max="4" width="29" style="2" customWidth="1"/>
    <col min="6" max="6" width="26.1640625" style="2" customWidth="1"/>
    <col min="14" max="14" width="35.1640625" customWidth="1"/>
    <col min="15" max="15" width="11.1640625" style="2" bestFit="1" customWidth="1"/>
    <col min="16" max="16" width="13.6640625" customWidth="1"/>
    <col min="17" max="17" width="14.33203125" customWidth="1"/>
    <col min="18" max="24" width="11.1640625" bestFit="1" customWidth="1"/>
    <col min="25" max="25" width="12.33203125" bestFit="1" customWidth="1"/>
    <col min="26" max="26" width="11.1640625" bestFit="1" customWidth="1"/>
    <col min="27" max="28" width="11.6640625" bestFit="1" customWidth="1"/>
    <col min="30" max="30" width="11.1640625" style="2" bestFit="1" customWidth="1"/>
    <col min="31" max="31" width="13.6640625" customWidth="1"/>
    <col min="32" max="32" width="14.33203125" customWidth="1"/>
    <col min="33" max="36" width="11.1640625" bestFit="1" customWidth="1"/>
    <col min="37" max="37" width="12.33203125" bestFit="1" customWidth="1"/>
    <col min="38" max="41" width="11.1640625" bestFit="1" customWidth="1"/>
    <col min="42" max="43" width="11.6640625" bestFit="1" customWidth="1"/>
    <col min="45" max="45" width="42.83203125" customWidth="1"/>
    <col min="47" max="47" width="11.1640625" bestFit="1" customWidth="1"/>
    <col min="48" max="48" width="16.33203125" customWidth="1"/>
    <col min="49" max="49" width="18.1640625" customWidth="1"/>
    <col min="50" max="50" width="16.5" customWidth="1"/>
    <col min="51" max="51" width="18.83203125" style="28" customWidth="1"/>
    <col min="53" max="53" width="16.5" customWidth="1"/>
    <col min="54" max="54" width="18.83203125" style="28" customWidth="1"/>
    <col min="56" max="56" width="16.5" customWidth="1"/>
    <col min="57" max="57" width="18.83203125" style="28" customWidth="1"/>
    <col min="58" max="58" width="12.1640625" bestFit="1" customWidth="1"/>
    <col min="59" max="59" width="16.5" customWidth="1"/>
    <col min="60" max="60" width="18.83203125" customWidth="1"/>
    <col min="64" max="64" width="22.83203125" customWidth="1"/>
    <col min="65" max="65" width="18.1640625" customWidth="1"/>
    <col min="66" max="66" width="16.5" customWidth="1"/>
    <col min="67" max="67" width="18.83203125" customWidth="1"/>
    <col min="69" max="69" width="16.5" customWidth="1"/>
    <col min="70" max="70" width="18.83203125" customWidth="1"/>
    <col min="72" max="72" width="16.5" customWidth="1"/>
    <col min="73" max="73" width="18.83203125" customWidth="1"/>
    <col min="75" max="75" width="16.5" customWidth="1"/>
    <col min="76" max="76" width="18.83203125" customWidth="1"/>
    <col min="77" max="77" width="12.1640625" bestFit="1" customWidth="1"/>
  </cols>
  <sheetData>
    <row r="1" spans="1:82" ht="25" thickBot="1" x14ac:dyDescent="0.35">
      <c r="A1" s="18" t="s">
        <v>0</v>
      </c>
      <c r="B1" s="18" t="s">
        <v>1</v>
      </c>
      <c r="C1" s="18" t="s">
        <v>12</v>
      </c>
      <c r="D1" s="18" t="s">
        <v>13</v>
      </c>
      <c r="F1" s="16" t="s">
        <v>166</v>
      </c>
      <c r="N1" s="5" t="s">
        <v>2</v>
      </c>
      <c r="O1" s="24" t="s">
        <v>1</v>
      </c>
      <c r="P1" s="25" t="s">
        <v>12</v>
      </c>
      <c r="Q1" s="26">
        <v>0.3</v>
      </c>
      <c r="R1" s="24" t="s">
        <v>11</v>
      </c>
      <c r="S1" s="25" t="s">
        <v>3</v>
      </c>
      <c r="T1" s="26">
        <v>0.45</v>
      </c>
      <c r="U1" s="24" t="s">
        <v>11</v>
      </c>
      <c r="V1" s="25" t="s">
        <v>3</v>
      </c>
      <c r="W1" s="26">
        <v>0.6</v>
      </c>
      <c r="X1" s="24" t="s">
        <v>11</v>
      </c>
      <c r="Y1" s="25" t="s">
        <v>3</v>
      </c>
      <c r="Z1" s="26">
        <v>0.75</v>
      </c>
      <c r="AA1" s="24" t="s">
        <v>11</v>
      </c>
      <c r="AB1" s="25" t="s">
        <v>3</v>
      </c>
      <c r="AD1" s="24" t="s">
        <v>1</v>
      </c>
      <c r="AE1" s="25" t="s">
        <v>13</v>
      </c>
      <c r="AF1" s="26">
        <v>0.3</v>
      </c>
      <c r="AG1" s="24" t="s">
        <v>11</v>
      </c>
      <c r="AH1" s="25" t="s">
        <v>3</v>
      </c>
      <c r="AI1" s="26">
        <v>0.45</v>
      </c>
      <c r="AJ1" s="24" t="s">
        <v>11</v>
      </c>
      <c r="AK1" s="25" t="s">
        <v>3</v>
      </c>
      <c r="AL1" s="6">
        <v>0.6</v>
      </c>
      <c r="AM1" s="24" t="s">
        <v>11</v>
      </c>
      <c r="AN1" s="25" t="s">
        <v>3</v>
      </c>
      <c r="AO1" s="24">
        <v>0.75</v>
      </c>
      <c r="AP1" s="24" t="s">
        <v>11</v>
      </c>
      <c r="AQ1" s="25" t="s">
        <v>3</v>
      </c>
      <c r="AS1" s="33" t="s">
        <v>4</v>
      </c>
      <c r="AU1" s="24" t="s">
        <v>1</v>
      </c>
      <c r="AV1" s="25" t="s">
        <v>12</v>
      </c>
      <c r="AW1" s="34" t="s">
        <v>165</v>
      </c>
      <c r="AX1" s="6">
        <v>0.3</v>
      </c>
      <c r="AY1" s="35" t="s">
        <v>5</v>
      </c>
      <c r="AZ1" s="25" t="s">
        <v>3</v>
      </c>
      <c r="BA1" s="6">
        <v>0.45</v>
      </c>
      <c r="BB1" s="35" t="s">
        <v>5</v>
      </c>
      <c r="BC1" s="25" t="s">
        <v>3</v>
      </c>
      <c r="BD1" s="6">
        <v>0.6</v>
      </c>
      <c r="BE1" s="35" t="s">
        <v>5</v>
      </c>
      <c r="BF1" s="25" t="s">
        <v>3</v>
      </c>
      <c r="BG1" s="6">
        <v>0.75</v>
      </c>
      <c r="BH1" s="35" t="s">
        <v>5</v>
      </c>
      <c r="BI1" s="25" t="s">
        <v>3</v>
      </c>
      <c r="BK1" s="24" t="s">
        <v>1</v>
      </c>
      <c r="BL1" s="24" t="s">
        <v>13</v>
      </c>
      <c r="BM1" s="34" t="s">
        <v>165</v>
      </c>
      <c r="BN1" s="6">
        <v>0.3</v>
      </c>
      <c r="BO1" s="35" t="s">
        <v>5</v>
      </c>
      <c r="BP1" s="25" t="s">
        <v>3</v>
      </c>
      <c r="BQ1" s="6">
        <v>0.45</v>
      </c>
      <c r="BR1" s="35" t="s">
        <v>5</v>
      </c>
      <c r="BS1" s="25" t="s">
        <v>3</v>
      </c>
      <c r="BT1" s="6">
        <v>0.6</v>
      </c>
      <c r="BU1" s="35" t="s">
        <v>5</v>
      </c>
      <c r="BV1" s="25" t="s">
        <v>3</v>
      </c>
      <c r="BW1" s="26">
        <v>0.75</v>
      </c>
      <c r="BX1" s="35" t="s">
        <v>5</v>
      </c>
      <c r="BY1" s="25" t="s">
        <v>3</v>
      </c>
      <c r="CA1" s="16"/>
      <c r="CB1" s="16"/>
      <c r="CC1" s="16"/>
      <c r="CD1" s="16"/>
    </row>
    <row r="2" spans="1:82" ht="25" thickTop="1" x14ac:dyDescent="0.3">
      <c r="A2" s="23">
        <v>43862</v>
      </c>
      <c r="B2" s="20">
        <v>1</v>
      </c>
      <c r="C2" s="20">
        <v>94.900497439999995</v>
      </c>
      <c r="D2" s="20">
        <v>329.80999759999997</v>
      </c>
      <c r="N2" s="5" t="s">
        <v>6</v>
      </c>
      <c r="O2" s="2">
        <v>1</v>
      </c>
      <c r="P2" s="20">
        <v>94.900497439999995</v>
      </c>
      <c r="Q2" s="27">
        <f>P2</f>
        <v>94.900497439999995</v>
      </c>
      <c r="R2" s="2"/>
      <c r="S2" s="7"/>
      <c r="T2" s="27">
        <f>P2</f>
        <v>94.900497439999995</v>
      </c>
      <c r="U2" s="2"/>
      <c r="V2" s="9"/>
      <c r="W2" s="27">
        <f>P2</f>
        <v>94.900497439999995</v>
      </c>
      <c r="X2" s="2"/>
      <c r="Y2" s="9"/>
      <c r="Z2" s="27">
        <f>P2</f>
        <v>94.900497439999995</v>
      </c>
      <c r="AA2" s="2"/>
      <c r="AB2" s="9"/>
      <c r="AD2" s="2">
        <v>1</v>
      </c>
      <c r="AE2" s="20">
        <v>329.80999759999997</v>
      </c>
      <c r="AF2" s="8">
        <f>AE2</f>
        <v>329.80999759999997</v>
      </c>
      <c r="AG2" s="2"/>
      <c r="AH2" s="9"/>
      <c r="AI2" s="8">
        <f>AE2</f>
        <v>329.80999759999997</v>
      </c>
      <c r="AJ2" s="2"/>
      <c r="AK2" s="9"/>
      <c r="AL2" s="8">
        <f>AE2</f>
        <v>329.80999759999997</v>
      </c>
      <c r="AM2" s="2"/>
      <c r="AN2" s="9"/>
      <c r="AO2" s="8">
        <f>AE2</f>
        <v>329.80999759999997</v>
      </c>
      <c r="AP2" s="2"/>
      <c r="AQ2" s="9"/>
      <c r="AS2" s="33" t="s">
        <v>7</v>
      </c>
      <c r="AU2" s="2">
        <v>1</v>
      </c>
      <c r="AV2" s="20">
        <v>94.900497439999995</v>
      </c>
      <c r="AW2" s="10">
        <f>AV2</f>
        <v>94.900497439999995</v>
      </c>
      <c r="AX2" s="2">
        <f>0</f>
        <v>0</v>
      </c>
      <c r="AY2" s="27">
        <f>AW2+AX2</f>
        <v>94.900497439999995</v>
      </c>
      <c r="AZ2" s="9"/>
      <c r="BA2" s="2">
        <f>0</f>
        <v>0</v>
      </c>
      <c r="BB2" s="27">
        <f>AW2+BA2</f>
        <v>94.900497439999995</v>
      </c>
      <c r="BC2" s="9"/>
      <c r="BD2" s="2">
        <f>0</f>
        <v>0</v>
      </c>
      <c r="BE2" s="27">
        <f>AW2+BD2</f>
        <v>94.900497439999995</v>
      </c>
      <c r="BF2" s="9"/>
      <c r="BG2" s="2">
        <f>0</f>
        <v>0</v>
      </c>
      <c r="BH2" s="27">
        <f>AW2+BG2</f>
        <v>94.900497439999995</v>
      </c>
      <c r="BI2" s="9"/>
      <c r="BK2" s="2">
        <v>1</v>
      </c>
      <c r="BL2" s="20">
        <v>329.80999759999997</v>
      </c>
      <c r="BM2" s="10">
        <f>BL2</f>
        <v>329.80999759999997</v>
      </c>
      <c r="BN2" s="2">
        <f>0</f>
        <v>0</v>
      </c>
      <c r="BO2" s="27">
        <f>BM2+BN2</f>
        <v>329.80999759999997</v>
      </c>
      <c r="BP2" s="9"/>
      <c r="BQ2" s="2">
        <f>0</f>
        <v>0</v>
      </c>
      <c r="BR2" s="27">
        <f>BM2+BQ2</f>
        <v>329.80999759999997</v>
      </c>
      <c r="BS2" s="9"/>
      <c r="BT2" s="2">
        <f>0</f>
        <v>0</v>
      </c>
      <c r="BU2" s="27">
        <f>BM2+BT2</f>
        <v>329.80999759999997</v>
      </c>
      <c r="BV2" s="9"/>
      <c r="BW2" s="2">
        <f>0</f>
        <v>0</v>
      </c>
      <c r="BX2" s="27">
        <f>BM2+BW2</f>
        <v>329.80999759999997</v>
      </c>
      <c r="BY2" s="9"/>
      <c r="CB2" s="2"/>
      <c r="CD2" s="22"/>
    </row>
    <row r="3" spans="1:82" x14ac:dyDescent="0.2">
      <c r="A3" s="23">
        <v>43891</v>
      </c>
      <c r="B3" s="20">
        <v>2</v>
      </c>
      <c r="C3" s="20">
        <v>93.748497009999994</v>
      </c>
      <c r="D3" s="20">
        <v>325.89999390000003</v>
      </c>
      <c r="O3" s="2">
        <v>2</v>
      </c>
      <c r="P3" s="20">
        <v>93.748497009999994</v>
      </c>
      <c r="Q3" s="27">
        <f t="shared" ref="Q3:Q10" si="0">$Q$1*P2+(1-$Q$1)*Q2</f>
        <v>94.900497439999995</v>
      </c>
      <c r="R3" s="1">
        <f>ABS(P3-Q3)</f>
        <v>1.1520004300000011</v>
      </c>
      <c r="S3" s="7">
        <f>ABS((P3-Q3)/P3)</f>
        <v>1.2288201589803826E-2</v>
      </c>
      <c r="T3" s="27">
        <f>$T$1*P2+(1-$T$1)*T2</f>
        <v>94.900497439999995</v>
      </c>
      <c r="U3" s="1">
        <f>ABS(P3-T3)</f>
        <v>1.1520004300000011</v>
      </c>
      <c r="V3" s="11">
        <f>ABS((P3-T3)/P3)</f>
        <v>1.2288201589803826E-2</v>
      </c>
      <c r="W3" s="27">
        <f>$W$1*P2+(1-$W$1)*W2</f>
        <v>94.900497439999995</v>
      </c>
      <c r="X3" s="1">
        <f>ABS(P3-W3)</f>
        <v>1.1520004300000011</v>
      </c>
      <c r="Y3" s="9">
        <f t="shared" ref="Y3:Y66" si="1">ABS((P3-W3)/P3)</f>
        <v>1.2288201589803826E-2</v>
      </c>
      <c r="Z3" s="27">
        <f>$Z$1*P2+(1-$Z$1)*Z2</f>
        <v>94.900497439999995</v>
      </c>
      <c r="AA3" s="1">
        <f>ABS(P3-Z3)</f>
        <v>1.1520004300000011</v>
      </c>
      <c r="AB3" s="9">
        <f t="shared" ref="AB3:AB66" si="2">ABS((P3-Z3)/P3)</f>
        <v>1.2288201589803826E-2</v>
      </c>
      <c r="AD3" s="2">
        <v>2</v>
      </c>
      <c r="AE3" s="20">
        <v>325.89999390000003</v>
      </c>
      <c r="AF3" s="8">
        <f>$AF$1*AE2+(1-$AF$1)*AF2</f>
        <v>329.80999759999997</v>
      </c>
      <c r="AG3" s="1">
        <f>ABS(AE3-AF3)</f>
        <v>3.9100036999999475</v>
      </c>
      <c r="AH3" s="9">
        <f t="shared" ref="AH3:AH66" si="3">ABS((AE3-AF3)/AE3)</f>
        <v>1.1997556837020694E-2</v>
      </c>
      <c r="AI3" s="8">
        <f>$AI$1*AE2+(1-$AI$1)*AI2</f>
        <v>329.80999759999997</v>
      </c>
      <c r="AJ3" s="1">
        <f>ABS(AE3-AI3)</f>
        <v>3.9100036999999475</v>
      </c>
      <c r="AK3" s="9">
        <f t="shared" ref="AK3:AK66" si="4">ABS((AE3-AI3)/AE3)</f>
        <v>1.1997556837020694E-2</v>
      </c>
      <c r="AL3" s="8">
        <f>$AL$1*AE2+(1-$AL$1)*AL2</f>
        <v>329.80999759999997</v>
      </c>
      <c r="AM3" s="1">
        <f>ABS(AE3-AL3)</f>
        <v>3.9100036999999475</v>
      </c>
      <c r="AN3" s="9">
        <f t="shared" ref="AN3:AN66" si="5">ABS((AE3-AL3)/AE3)</f>
        <v>1.1997556837020694E-2</v>
      </c>
      <c r="AO3" s="8">
        <f>$AO$1*AE2+(1-$AO$1)*AO2</f>
        <v>329.80999759999997</v>
      </c>
      <c r="AP3" s="1">
        <f>ABS(AE3-AO3)</f>
        <v>3.9100036999999475</v>
      </c>
      <c r="AQ3" s="9">
        <f t="shared" ref="AQ3:AQ66" si="6">ABS((AE3-AO3)/AE3)</f>
        <v>1.1997556837020694E-2</v>
      </c>
      <c r="AU3" s="2">
        <v>2</v>
      </c>
      <c r="AV3" s="20">
        <v>93.748497009999994</v>
      </c>
      <c r="AW3" s="10">
        <f>0.6*AV2+(1-0.6)*AW2</f>
        <v>94.900497439999995</v>
      </c>
      <c r="AX3" s="2">
        <f>$AX$1*(AW3-AW2)+(1-$AX$1)*AX2</f>
        <v>0</v>
      </c>
      <c r="AY3" s="27">
        <f t="shared" ref="AY3:AY66" si="7">AW3+AX3</f>
        <v>94.900497439999995</v>
      </c>
      <c r="AZ3" s="11">
        <f>ABS((AV3-AY3)/AV3)</f>
        <v>1.2288201589803826E-2</v>
      </c>
      <c r="BA3" s="2">
        <f>$BA$1*(AW3-AW2)+(1-$BA$1)*BA2</f>
        <v>0</v>
      </c>
      <c r="BB3" s="27">
        <f t="shared" ref="BB3:BB66" si="8">AW3+BA3</f>
        <v>94.900497439999995</v>
      </c>
      <c r="BC3" s="11">
        <f>ABS((AV3-BB3)/AV3)</f>
        <v>1.2288201589803826E-2</v>
      </c>
      <c r="BD3" s="2">
        <f>$BD$1*(AW3-AW2)+(1-$BD$1)*BD2</f>
        <v>0</v>
      </c>
      <c r="BE3" s="27">
        <f t="shared" ref="BE3:BE66" si="9">AW3+BD3</f>
        <v>94.900497439999995</v>
      </c>
      <c r="BF3" s="11">
        <f>ABS(AV3-BE3)/AV3</f>
        <v>1.2288201589803826E-2</v>
      </c>
      <c r="BG3" s="2">
        <f>$BG$1*(AW3-AW2)+(1-$BG$1)*BG2</f>
        <v>0</v>
      </c>
      <c r="BH3" s="27">
        <f t="shared" ref="BH3:BH66" si="10">AW3+BG3</f>
        <v>94.900497439999995</v>
      </c>
      <c r="BI3" s="11">
        <f>ABS(AV3-BH3)/AV3</f>
        <v>1.2288201589803826E-2</v>
      </c>
      <c r="BK3" s="2">
        <v>2</v>
      </c>
      <c r="BL3" s="20">
        <v>325.89999390000003</v>
      </c>
      <c r="BM3" s="10">
        <f>0.6*BL2+(1-0.6)*BM2</f>
        <v>329.80999759999997</v>
      </c>
      <c r="BN3" s="2">
        <f>$BN$1*(BM3-BM2)+(1-$BN$1)*BN2</f>
        <v>0</v>
      </c>
      <c r="BO3" s="27">
        <f t="shared" ref="BO3:BO66" si="11">BM3+BN3</f>
        <v>329.80999759999997</v>
      </c>
      <c r="BP3" s="11">
        <f>ABS((BL3-BO3)/BL3)</f>
        <v>1.1997556837020694E-2</v>
      </c>
      <c r="BQ3" s="2">
        <f>$BQ$1*(BM3-BM2)+(1-$BQ$1)*BQ2</f>
        <v>0</v>
      </c>
      <c r="BR3" s="27">
        <f t="shared" ref="BR3:BR66" si="12">BM3+BQ3</f>
        <v>329.80999759999997</v>
      </c>
      <c r="BS3" s="11">
        <f>ABS(BL3-BR3)/BL3</f>
        <v>1.1997556837020694E-2</v>
      </c>
      <c r="BT3" s="2">
        <f>$BT$1*(BM3-BM2)+(1-$BT$1)*BT2</f>
        <v>0</v>
      </c>
      <c r="BU3" s="27">
        <f t="shared" ref="BU3:BU66" si="13">BM3+BT3</f>
        <v>329.80999759999997</v>
      </c>
      <c r="BV3" s="11">
        <f>ABS((BL3-BU3)/BL3)</f>
        <v>1.1997556837020694E-2</v>
      </c>
      <c r="BW3" s="2">
        <f>$BW$1*(BM3-BM2)+(1-$BW$1)*BW2</f>
        <v>0</v>
      </c>
      <c r="BX3" s="27">
        <f t="shared" ref="BX3:BX66" si="14">BM3+BW3</f>
        <v>329.80999759999997</v>
      </c>
      <c r="BY3" s="11">
        <f>ABS((BL3-BX3)/BL3)</f>
        <v>1.1997556837020694E-2</v>
      </c>
      <c r="CB3" s="2"/>
      <c r="CD3" s="22"/>
    </row>
    <row r="4" spans="1:82" ht="25" x14ac:dyDescent="0.35">
      <c r="A4" s="23">
        <v>43983</v>
      </c>
      <c r="B4" s="20">
        <v>3</v>
      </c>
      <c r="C4" s="20">
        <v>95.143997189999993</v>
      </c>
      <c r="D4" s="20">
        <v>335.82998659999998</v>
      </c>
      <c r="N4" s="12" t="s">
        <v>8</v>
      </c>
      <c r="O4" s="2">
        <v>3</v>
      </c>
      <c r="P4" s="20">
        <v>95.143997189999993</v>
      </c>
      <c r="Q4" s="27">
        <f t="shared" si="0"/>
        <v>94.554897310999991</v>
      </c>
      <c r="R4" s="1">
        <f t="shared" ref="R4:R67" si="15">ABS(P4-Q4)</f>
        <v>0.5890998790000026</v>
      </c>
      <c r="S4" s="7">
        <f t="shared" ref="S4:S67" si="16">ABS((P4-Q4)/P4)</f>
        <v>6.1916662784682677E-3</v>
      </c>
      <c r="T4" s="27">
        <f t="shared" ref="T4:T67" si="17">$T$1*P3+(1-$T$1)*T3</f>
        <v>94.382097246499995</v>
      </c>
      <c r="U4" s="1">
        <f>ABS(P4-T4)</f>
        <v>0.76189994349999779</v>
      </c>
      <c r="V4" s="11">
        <f t="shared" ref="V4:V67" si="18">ABS((P4-T4)/P4)</f>
        <v>8.0078614100951018E-3</v>
      </c>
      <c r="W4" s="27">
        <f t="shared" ref="W4:W67" si="19">$W$1*P3+(1-$W$1)*W3</f>
        <v>94.209297182</v>
      </c>
      <c r="X4" s="1">
        <f t="shared" ref="X4:X67" si="20">ABS(P4-W4)</f>
        <v>0.93470000799999298</v>
      </c>
      <c r="Y4" s="9">
        <f t="shared" si="1"/>
        <v>9.8240565417219358E-3</v>
      </c>
      <c r="Z4" s="27">
        <f t="shared" ref="Z4:Z67" si="21">$Z$1*P3+(1-$Z$1)*Z3</f>
        <v>94.036497117499991</v>
      </c>
      <c r="AA4" s="1">
        <f t="shared" ref="AA4:AA67" si="22">ABS(P4-Z4)</f>
        <v>1.1075000725000024</v>
      </c>
      <c r="AB4" s="9">
        <f t="shared" si="2"/>
        <v>1.1640251673348921E-2</v>
      </c>
      <c r="AD4" s="2">
        <v>3</v>
      </c>
      <c r="AE4" s="20">
        <v>335.82998659999998</v>
      </c>
      <c r="AF4" s="8">
        <f t="shared" ref="AF4:AF67" si="23">$AF$1*AE3+(1-$AF$1)*AF3</f>
        <v>328.63699649</v>
      </c>
      <c r="AG4" s="1">
        <f t="shared" ref="AG4:AG67" si="24">ABS(AE4-AF4)</f>
        <v>7.1929901099999825</v>
      </c>
      <c r="AH4" s="9">
        <f t="shared" si="3"/>
        <v>2.1418546279392856E-2</v>
      </c>
      <c r="AI4" s="8">
        <f t="shared" ref="AI4:AI67" si="25">$AI$1*AE3+(1-$AI$1)*AI3</f>
        <v>328.05049593500001</v>
      </c>
      <c r="AJ4" s="1">
        <f t="shared" ref="AJ4:AJ67" si="26">ABS(AE4-AI4)</f>
        <v>7.7794906649999689</v>
      </c>
      <c r="AK4" s="9">
        <f t="shared" si="4"/>
        <v>2.3164967320997324E-2</v>
      </c>
      <c r="AL4" s="8">
        <f t="shared" ref="AL4:AL67" si="27">$AL$1*AE3+(1-$AL$1)*AL3</f>
        <v>327.46399538000003</v>
      </c>
      <c r="AM4" s="1">
        <f t="shared" ref="AM4:AM67" si="28">ABS(AE4-AL4)</f>
        <v>8.3659912199999553</v>
      </c>
      <c r="AN4" s="9">
        <f t="shared" si="5"/>
        <v>2.4911388362601792E-2</v>
      </c>
      <c r="AO4" s="8">
        <f t="shared" ref="AO4:AO67" si="29">$AO$1*AE3+(1-$AO$1)*AO3</f>
        <v>326.87749482499999</v>
      </c>
      <c r="AP4" s="1">
        <f t="shared" ref="AP4:AP67" si="30">ABS(AE4-AO4)</f>
        <v>8.9524917749999986</v>
      </c>
      <c r="AQ4" s="9">
        <f t="shared" si="6"/>
        <v>2.665780940420643E-2</v>
      </c>
      <c r="AS4" s="12" t="s">
        <v>9</v>
      </c>
      <c r="AU4" s="2">
        <v>3</v>
      </c>
      <c r="AV4" s="20">
        <v>95.143997189999993</v>
      </c>
      <c r="AW4" s="10">
        <f>0.6*AV3+(1-0.6)*AW3</f>
        <v>94.209297182</v>
      </c>
      <c r="AX4" s="2">
        <f>$AX$1*(AW4-AW3)+(1-$AX$1)*AX3</f>
        <v>-0.20736007739999848</v>
      </c>
      <c r="AY4" s="27">
        <f t="shared" si="7"/>
        <v>94.001937104600003</v>
      </c>
      <c r="AZ4" s="11">
        <f t="shared" ref="AZ4:AZ67" si="31">ABS((AV4-AY4)/AV4)</f>
        <v>1.2003490699674168E-2</v>
      </c>
      <c r="BA4" s="2">
        <f>$BA$1*(AW4-AW3)+(1-$BA$1)*BA3</f>
        <v>-0.31104011609999777</v>
      </c>
      <c r="BB4" s="27">
        <f t="shared" si="8"/>
        <v>93.898257065899998</v>
      </c>
      <c r="BC4" s="11">
        <f t="shared" ref="BC4:BC67" si="32">ABS((AV4-BB4)/AV4)</f>
        <v>1.3093207778650357E-2</v>
      </c>
      <c r="BD4" s="2">
        <f t="shared" ref="BD4:BD67" si="33">$BD$1*(AW4-AW3)+(1-$BD$1)*BD3</f>
        <v>-0.41472015479999697</v>
      </c>
      <c r="BE4" s="27">
        <f t="shared" si="9"/>
        <v>93.794577027200006</v>
      </c>
      <c r="BF4" s="11">
        <f t="shared" ref="BF4:BF67" si="34">ABS(AV4-BE4)/AV4</f>
        <v>1.4182924857626398E-2</v>
      </c>
      <c r="BG4" s="2">
        <f t="shared" ref="BG4:BG67" si="35">$BG$1*(AW4-AW3)+(1-$BG$1)*BG3</f>
        <v>-0.51840019349999622</v>
      </c>
      <c r="BH4" s="27">
        <f t="shared" si="10"/>
        <v>93.6908969885</v>
      </c>
      <c r="BI4" s="11">
        <f t="shared" ref="BI4:BI67" si="36">ABS(AV4-BH4)/AV4</f>
        <v>1.5272641936602589E-2</v>
      </c>
      <c r="BK4" s="2">
        <v>3</v>
      </c>
      <c r="BL4" s="20">
        <v>335.82998659999998</v>
      </c>
      <c r="BM4" s="10">
        <f t="shared" ref="BM4:BM67" si="37">0.6*BL3+(1-0.6)*BM3</f>
        <v>327.46399538000003</v>
      </c>
      <c r="BN4" s="2">
        <f t="shared" ref="BN4:BN67" si="38">$BN$1*(BM4-BM3)+(1-$BN$1)*BN3</f>
        <v>-0.7038006659999837</v>
      </c>
      <c r="BO4" s="27">
        <f t="shared" si="11"/>
        <v>326.76019471400002</v>
      </c>
      <c r="BP4" s="11">
        <f t="shared" ref="BP4:BP67" si="39">ABS((BL4-BO4)/BL4)</f>
        <v>2.7007093612527219E-2</v>
      </c>
      <c r="BQ4" s="2">
        <f t="shared" ref="BQ4:BQ67" si="40">$BQ$1*(BM4-BM3)+(1-$BQ$1)*BQ3</f>
        <v>-1.0557009989999757</v>
      </c>
      <c r="BR4" s="27">
        <f t="shared" si="12"/>
        <v>326.40829438100008</v>
      </c>
      <c r="BS4" s="11">
        <f t="shared" ref="BS4:BS67" si="41">ABS(BL4-BR4)/BL4</f>
        <v>2.8054946237489765E-2</v>
      </c>
      <c r="BT4" s="2">
        <f t="shared" ref="BT4:BT67" si="42">$BT$1*(BM4-BM3)+(1-$BT$1)*BT3</f>
        <v>-1.4076013319999674</v>
      </c>
      <c r="BU4" s="27">
        <f t="shared" si="13"/>
        <v>326.05639404800007</v>
      </c>
      <c r="BV4" s="11">
        <f t="shared" ref="BV4:BV67" si="43">ABS((BL4-BU4)/BL4)</f>
        <v>2.910279886245248E-2</v>
      </c>
      <c r="BW4" s="2">
        <f t="shared" ref="BW4:BW67" si="44">$BW$1*(BM4-BM3)+(1-$BW$1)*BW3</f>
        <v>-1.7595016649999593</v>
      </c>
      <c r="BX4" s="27">
        <f t="shared" si="14"/>
        <v>325.70449371500007</v>
      </c>
      <c r="BY4" s="11">
        <f t="shared" ref="BY4:BY67" si="45">ABS((BL4-BX4)/BL4)</f>
        <v>3.0150651487415196E-2</v>
      </c>
      <c r="CB4" s="2"/>
      <c r="CD4" s="22"/>
    </row>
    <row r="5" spans="1:82" ht="25" x14ac:dyDescent="0.35">
      <c r="A5" s="23">
        <v>44013</v>
      </c>
      <c r="B5" s="20">
        <v>4</v>
      </c>
      <c r="C5" s="20">
        <v>95.343002319999997</v>
      </c>
      <c r="D5" s="20">
        <v>330.75</v>
      </c>
      <c r="O5" s="2">
        <v>4</v>
      </c>
      <c r="P5" s="20">
        <v>95.343002319999997</v>
      </c>
      <c r="Q5" s="27">
        <f t="shared" si="0"/>
        <v>94.731627274699974</v>
      </c>
      <c r="R5" s="1">
        <f t="shared" si="15"/>
        <v>0.61137504530002218</v>
      </c>
      <c r="S5" s="7">
        <f t="shared" si="16"/>
        <v>6.4123745888351865E-3</v>
      </c>
      <c r="T5" s="27">
        <f t="shared" si="17"/>
        <v>94.724952221075</v>
      </c>
      <c r="U5" s="1">
        <f t="shared" ref="U5:U68" si="46">ABS(P5-T5)</f>
        <v>0.61805009892499641</v>
      </c>
      <c r="V5" s="11">
        <f t="shared" si="18"/>
        <v>6.4823855331368006E-3</v>
      </c>
      <c r="W5" s="27">
        <f t="shared" si="19"/>
        <v>94.770117186799993</v>
      </c>
      <c r="X5" s="1">
        <f t="shared" si="20"/>
        <v>0.57288513320000334</v>
      </c>
      <c r="Y5" s="9">
        <f t="shared" si="1"/>
        <v>6.0086751964997633E-3</v>
      </c>
      <c r="Z5" s="27">
        <f t="shared" si="21"/>
        <v>94.867122171874996</v>
      </c>
      <c r="AA5" s="1">
        <f t="shared" si="22"/>
        <v>0.47588014812500035</v>
      </c>
      <c r="AB5" s="9">
        <f t="shared" si="2"/>
        <v>4.9912435789236263E-3</v>
      </c>
      <c r="AD5" s="2">
        <v>4</v>
      </c>
      <c r="AE5" s="20">
        <v>330.75</v>
      </c>
      <c r="AF5" s="8">
        <f t="shared" si="23"/>
        <v>330.79489352299998</v>
      </c>
      <c r="AG5" s="1">
        <f t="shared" si="24"/>
        <v>4.4893522999984725E-2</v>
      </c>
      <c r="AH5" s="9">
        <f t="shared" si="3"/>
        <v>1.3573249584273537E-4</v>
      </c>
      <c r="AI5" s="8">
        <f t="shared" si="25"/>
        <v>331.55126673425002</v>
      </c>
      <c r="AJ5" s="1">
        <f t="shared" si="26"/>
        <v>0.80126673425002082</v>
      </c>
      <c r="AK5" s="9">
        <f t="shared" si="4"/>
        <v>2.4225751602419375E-3</v>
      </c>
      <c r="AL5" s="8">
        <f t="shared" si="27"/>
        <v>332.483590112</v>
      </c>
      <c r="AM5" s="1">
        <f t="shared" si="28"/>
        <v>1.7335901120000017</v>
      </c>
      <c r="AN5" s="9">
        <f t="shared" si="5"/>
        <v>5.2413911171579793E-3</v>
      </c>
      <c r="AO5" s="8">
        <f t="shared" si="29"/>
        <v>333.59186365624998</v>
      </c>
      <c r="AP5" s="1">
        <f t="shared" si="30"/>
        <v>2.8418636562499842</v>
      </c>
      <c r="AQ5" s="9">
        <f t="shared" si="6"/>
        <v>8.5921803665910332E-3</v>
      </c>
      <c r="AS5" s="12" t="s">
        <v>10</v>
      </c>
      <c r="AU5" s="2">
        <v>4</v>
      </c>
      <c r="AV5" s="20">
        <v>95.343002319999997</v>
      </c>
      <c r="AW5" s="10">
        <f t="shared" ref="AW5:AW67" si="47">0.6*AV4+(1-0.6)*AW4</f>
        <v>94.770117186799993</v>
      </c>
      <c r="AX5" s="2">
        <f>$AX$1*(AW5-AW4)+(1-$AX$1)*AX4</f>
        <v>2.3093947259998943E-2</v>
      </c>
      <c r="AY5" s="27">
        <f t="shared" si="7"/>
        <v>94.793211134059987</v>
      </c>
      <c r="AZ5" s="11">
        <f t="shared" si="31"/>
        <v>5.7664555610986877E-3</v>
      </c>
      <c r="BA5" s="2">
        <f>$BA$1*(AW5-AW4)+(1-$BA$1)*BA4</f>
        <v>8.1296938304998068E-2</v>
      </c>
      <c r="BB5" s="27">
        <f t="shared" si="8"/>
        <v>94.851414125104995</v>
      </c>
      <c r="BC5" s="11">
        <f t="shared" si="32"/>
        <v>5.1559965905529463E-3</v>
      </c>
      <c r="BD5" s="2">
        <f t="shared" si="33"/>
        <v>0.17060394095999695</v>
      </c>
      <c r="BE5" s="27">
        <f t="shared" si="9"/>
        <v>94.940721127759986</v>
      </c>
      <c r="BF5" s="11">
        <f t="shared" si="34"/>
        <v>4.2193048514439831E-3</v>
      </c>
      <c r="BG5" s="2">
        <f t="shared" si="35"/>
        <v>0.29101495522499565</v>
      </c>
      <c r="BH5" s="27">
        <f t="shared" si="10"/>
        <v>95.061132142024988</v>
      </c>
      <c r="BI5" s="11">
        <f t="shared" si="36"/>
        <v>2.9563803437715006E-3</v>
      </c>
      <c r="BK5" s="2">
        <v>4</v>
      </c>
      <c r="BL5" s="20">
        <v>330.75</v>
      </c>
      <c r="BM5" s="10">
        <f t="shared" si="37"/>
        <v>332.483590112</v>
      </c>
      <c r="BN5" s="2">
        <f t="shared" si="38"/>
        <v>1.0132179534000034</v>
      </c>
      <c r="BO5" s="27">
        <f t="shared" si="11"/>
        <v>333.49680806539999</v>
      </c>
      <c r="BP5" s="11">
        <f t="shared" si="39"/>
        <v>8.3047862899470574E-3</v>
      </c>
      <c r="BQ5" s="2">
        <f t="shared" si="40"/>
        <v>1.6781820799500013</v>
      </c>
      <c r="BR5" s="27">
        <f t="shared" si="12"/>
        <v>334.16177219194998</v>
      </c>
      <c r="BS5" s="11">
        <f t="shared" si="41"/>
        <v>1.0315259839606889E-2</v>
      </c>
      <c r="BT5" s="2">
        <f t="shared" si="42"/>
        <v>2.448716306399997</v>
      </c>
      <c r="BU5" s="27">
        <f t="shared" si="13"/>
        <v>334.9323064184</v>
      </c>
      <c r="BV5" s="11">
        <f t="shared" si="43"/>
        <v>1.2644917364777032E-2</v>
      </c>
      <c r="BW5" s="2">
        <f t="shared" si="44"/>
        <v>3.3248206327499901</v>
      </c>
      <c r="BX5" s="27">
        <f t="shared" si="14"/>
        <v>335.80841074475001</v>
      </c>
      <c r="BY5" s="11">
        <f t="shared" si="45"/>
        <v>1.5293758865457313E-2</v>
      </c>
      <c r="CB5" s="2"/>
      <c r="CD5" s="22"/>
    </row>
    <row r="6" spans="1:82" x14ac:dyDescent="0.2">
      <c r="A6" s="23">
        <v>44044</v>
      </c>
      <c r="B6" s="20">
        <v>5</v>
      </c>
      <c r="C6" s="20">
        <v>94.598503109999996</v>
      </c>
      <c r="D6" s="20">
        <v>339.26000979999998</v>
      </c>
      <c r="O6" s="2">
        <v>5</v>
      </c>
      <c r="P6" s="20">
        <v>94.598503109999996</v>
      </c>
      <c r="Q6" s="27">
        <f t="shared" si="0"/>
        <v>94.915039788289988</v>
      </c>
      <c r="R6" s="1">
        <f t="shared" si="15"/>
        <v>0.31653667828999232</v>
      </c>
      <c r="S6" s="7">
        <f t="shared" si="16"/>
        <v>3.3461066283672651E-3</v>
      </c>
      <c r="T6" s="27">
        <f t="shared" si="17"/>
        <v>95.003074765591265</v>
      </c>
      <c r="U6" s="1">
        <f t="shared" si="46"/>
        <v>0.40457165559126906</v>
      </c>
      <c r="V6" s="11">
        <f t="shared" si="18"/>
        <v>4.276723650910517E-3</v>
      </c>
      <c r="W6" s="27">
        <f t="shared" si="19"/>
        <v>95.113848266719998</v>
      </c>
      <c r="X6" s="1">
        <f t="shared" si="20"/>
        <v>0.51534515672000225</v>
      </c>
      <c r="Y6" s="9">
        <f t="shared" si="1"/>
        <v>5.447709422217329E-3</v>
      </c>
      <c r="Z6" s="27">
        <f t="shared" si="21"/>
        <v>95.22403228296875</v>
      </c>
      <c r="AA6" s="1">
        <f t="shared" si="22"/>
        <v>0.62552917296875421</v>
      </c>
      <c r="AB6" s="9">
        <f t="shared" si="2"/>
        <v>6.6124637536957983E-3</v>
      </c>
      <c r="AD6" s="2">
        <v>5</v>
      </c>
      <c r="AE6" s="20">
        <v>339.26000979999998</v>
      </c>
      <c r="AF6" s="8">
        <f t="shared" si="23"/>
        <v>330.78142546609996</v>
      </c>
      <c r="AG6" s="1">
        <f t="shared" si="24"/>
        <v>8.4785843339000166</v>
      </c>
      <c r="AH6" s="9">
        <f t="shared" si="3"/>
        <v>2.4991405084549452E-2</v>
      </c>
      <c r="AI6" s="8">
        <f t="shared" si="25"/>
        <v>331.19069670383755</v>
      </c>
      <c r="AJ6" s="1">
        <f t="shared" si="26"/>
        <v>8.069313096162432</v>
      </c>
      <c r="AK6" s="9">
        <f t="shared" si="4"/>
        <v>2.3785040567909671E-2</v>
      </c>
      <c r="AL6" s="8">
        <f t="shared" si="27"/>
        <v>331.44343604480002</v>
      </c>
      <c r="AM6" s="1">
        <f t="shared" si="28"/>
        <v>7.8165737551999541</v>
      </c>
      <c r="AN6" s="9">
        <f t="shared" si="5"/>
        <v>2.304006817605166E-2</v>
      </c>
      <c r="AO6" s="8">
        <f t="shared" si="29"/>
        <v>331.46046591406252</v>
      </c>
      <c r="AP6" s="1">
        <f t="shared" si="30"/>
        <v>7.7995438859374531</v>
      </c>
      <c r="AQ6" s="9">
        <f t="shared" si="6"/>
        <v>2.2989871074210685E-2</v>
      </c>
      <c r="AU6" s="2">
        <v>5</v>
      </c>
      <c r="AV6" s="20">
        <v>94.598503109999996</v>
      </c>
      <c r="AW6" s="10">
        <f t="shared" si="47"/>
        <v>95.113848266719998</v>
      </c>
      <c r="AX6" s="2">
        <f t="shared" ref="AX6:AX69" si="48">$AX$1*(AW6-AW5)+(1-$AX$1)*AX5</f>
        <v>0.1192850870580007</v>
      </c>
      <c r="AY6" s="27">
        <f t="shared" si="7"/>
        <v>95.233133353778001</v>
      </c>
      <c r="AZ6" s="11">
        <f t="shared" si="31"/>
        <v>6.7086710985273367E-3</v>
      </c>
      <c r="BA6" s="2">
        <f>$BA$1*(AW6-AW5)+(1-$BA$1)*BA5</f>
        <v>0.19939230203175112</v>
      </c>
      <c r="BB6" s="27">
        <f t="shared" si="8"/>
        <v>95.313240568751752</v>
      </c>
      <c r="BC6" s="11">
        <f t="shared" si="32"/>
        <v>7.5554838105699506E-3</v>
      </c>
      <c r="BD6" s="2">
        <f t="shared" si="33"/>
        <v>0.27448022433600167</v>
      </c>
      <c r="BE6" s="27">
        <f t="shared" si="9"/>
        <v>95.388328491056001</v>
      </c>
      <c r="BF6" s="11">
        <f t="shared" si="34"/>
        <v>8.3492376209969073E-3</v>
      </c>
      <c r="BG6" s="2">
        <f t="shared" si="35"/>
        <v>0.33055204874625255</v>
      </c>
      <c r="BH6" s="27">
        <f t="shared" si="10"/>
        <v>95.444400315466254</v>
      </c>
      <c r="BI6" s="11">
        <f t="shared" si="36"/>
        <v>8.9419724166527378E-3</v>
      </c>
      <c r="BK6" s="2">
        <v>5</v>
      </c>
      <c r="BL6" s="20">
        <v>339.26000979999998</v>
      </c>
      <c r="BM6" s="10">
        <f t="shared" si="37"/>
        <v>331.44343604480002</v>
      </c>
      <c r="BN6" s="2">
        <f t="shared" si="38"/>
        <v>0.39720634722000886</v>
      </c>
      <c r="BO6" s="27">
        <f t="shared" si="11"/>
        <v>331.84064239202002</v>
      </c>
      <c r="BP6" s="11">
        <f t="shared" si="39"/>
        <v>2.186926603095312E-2</v>
      </c>
      <c r="BQ6" s="2">
        <f t="shared" si="40"/>
        <v>0.4549308137325106</v>
      </c>
      <c r="BR6" s="27">
        <f t="shared" si="12"/>
        <v>331.89836685853254</v>
      </c>
      <c r="BS6" s="11">
        <f t="shared" si="41"/>
        <v>2.1699117870707076E-2</v>
      </c>
      <c r="BT6" s="2">
        <f t="shared" si="42"/>
        <v>0.35539408224001201</v>
      </c>
      <c r="BU6" s="27">
        <f t="shared" si="13"/>
        <v>331.79883012704005</v>
      </c>
      <c r="BV6" s="11">
        <f t="shared" si="43"/>
        <v>2.1992511517518472E-2</v>
      </c>
      <c r="BW6" s="2">
        <f t="shared" si="44"/>
        <v>5.1089607787513813E-2</v>
      </c>
      <c r="BX6" s="27">
        <f t="shared" si="14"/>
        <v>331.49452565258753</v>
      </c>
      <c r="BY6" s="11">
        <f t="shared" si="45"/>
        <v>2.2889476870528735E-2</v>
      </c>
      <c r="CB6" s="2"/>
      <c r="CD6" s="22"/>
    </row>
    <row r="7" spans="1:82" x14ac:dyDescent="0.2">
      <c r="A7" s="23">
        <v>44075</v>
      </c>
      <c r="B7" s="20">
        <v>6</v>
      </c>
      <c r="C7" s="20">
        <v>95.052497860000003</v>
      </c>
      <c r="D7" s="20">
        <v>335.6600037</v>
      </c>
      <c r="O7" s="2">
        <v>6</v>
      </c>
      <c r="P7" s="20">
        <v>95.052497860000003</v>
      </c>
      <c r="Q7" s="27">
        <f t="shared" si="0"/>
        <v>94.820078784802973</v>
      </c>
      <c r="R7" s="1">
        <f t="shared" si="15"/>
        <v>0.2324190751970292</v>
      </c>
      <c r="S7" s="7">
        <f t="shared" si="16"/>
        <v>2.445165360507962E-3</v>
      </c>
      <c r="T7" s="27">
        <f t="shared" si="17"/>
        <v>94.821017520575197</v>
      </c>
      <c r="U7" s="1">
        <f t="shared" si="46"/>
        <v>0.23148033942480595</v>
      </c>
      <c r="V7" s="11">
        <f t="shared" si="18"/>
        <v>2.4352893888779908E-3</v>
      </c>
      <c r="W7" s="27">
        <f t="shared" si="19"/>
        <v>94.804641172687994</v>
      </c>
      <c r="X7" s="1">
        <f t="shared" si="20"/>
        <v>0.24785668731200872</v>
      </c>
      <c r="Y7" s="9">
        <f t="shared" si="1"/>
        <v>2.6075767906391001E-3</v>
      </c>
      <c r="Z7" s="27">
        <f t="shared" si="21"/>
        <v>94.754885403242184</v>
      </c>
      <c r="AA7" s="1">
        <f t="shared" si="22"/>
        <v>0.29761245675781822</v>
      </c>
      <c r="AB7" s="9">
        <f t="shared" si="2"/>
        <v>3.1310324658291753E-3</v>
      </c>
      <c r="AD7" s="2">
        <v>6</v>
      </c>
      <c r="AE7" s="20">
        <v>335.6600037</v>
      </c>
      <c r="AF7" s="8">
        <f t="shared" si="23"/>
        <v>333.32500076626991</v>
      </c>
      <c r="AG7" s="1">
        <f t="shared" si="24"/>
        <v>2.3350029337300953</v>
      </c>
      <c r="AH7" s="9">
        <f t="shared" si="3"/>
        <v>6.9564526842376823E-3</v>
      </c>
      <c r="AI7" s="8">
        <f t="shared" si="25"/>
        <v>334.82188759711067</v>
      </c>
      <c r="AJ7" s="1">
        <f t="shared" si="26"/>
        <v>0.83811610288933025</v>
      </c>
      <c r="AK7" s="9">
        <f t="shared" si="4"/>
        <v>2.4969197808816274E-3</v>
      </c>
      <c r="AL7" s="8">
        <f t="shared" si="27"/>
        <v>336.13338029791998</v>
      </c>
      <c r="AM7" s="1">
        <f t="shared" si="28"/>
        <v>0.47337659791998021</v>
      </c>
      <c r="AN7" s="9">
        <f t="shared" si="5"/>
        <v>1.4102859819517431E-3</v>
      </c>
      <c r="AO7" s="8">
        <f t="shared" si="29"/>
        <v>337.3101238285156</v>
      </c>
      <c r="AP7" s="1">
        <f t="shared" si="30"/>
        <v>1.6501201285155958</v>
      </c>
      <c r="AQ7" s="9">
        <f t="shared" si="6"/>
        <v>4.9160463276119414E-3</v>
      </c>
      <c r="AU7" s="2">
        <v>6</v>
      </c>
      <c r="AV7" s="20">
        <v>95.052497860000003</v>
      </c>
      <c r="AW7" s="10">
        <f t="shared" si="47"/>
        <v>94.804641172687994</v>
      </c>
      <c r="AX7" s="2">
        <f t="shared" si="48"/>
        <v>-9.2625672690007654E-3</v>
      </c>
      <c r="AY7" s="27">
        <f t="shared" si="7"/>
        <v>94.795378605418989</v>
      </c>
      <c r="AZ7" s="11">
        <f t="shared" si="31"/>
        <v>2.7050236487179621E-3</v>
      </c>
      <c r="BA7" s="2">
        <f t="shared" ref="BA7:BA70" si="49">$BA$1*(AW7-AW6)+(1-$BA$1)*BA6</f>
        <v>-2.9477426196938772E-2</v>
      </c>
      <c r="BB7" s="27">
        <f t="shared" si="8"/>
        <v>94.77516374649106</v>
      </c>
      <c r="BC7" s="11">
        <f t="shared" si="32"/>
        <v>2.9176941138087673E-3</v>
      </c>
      <c r="BD7" s="2">
        <f t="shared" si="33"/>
        <v>-7.573216668480183E-2</v>
      </c>
      <c r="BE7" s="27">
        <f t="shared" si="9"/>
        <v>94.728909006003192</v>
      </c>
      <c r="BF7" s="11">
        <f t="shared" si="34"/>
        <v>3.4043172066179107E-3</v>
      </c>
      <c r="BG7" s="2">
        <f t="shared" si="35"/>
        <v>-0.14926730833744001</v>
      </c>
      <c r="BH7" s="27">
        <f t="shared" si="10"/>
        <v>94.655373864350551</v>
      </c>
      <c r="BI7" s="11">
        <f t="shared" si="36"/>
        <v>4.1779438162094758E-3</v>
      </c>
      <c r="BK7" s="2">
        <v>6</v>
      </c>
      <c r="BL7" s="20">
        <v>335.6600037</v>
      </c>
      <c r="BM7" s="10">
        <f t="shared" si="37"/>
        <v>336.13338029791998</v>
      </c>
      <c r="BN7" s="2">
        <f t="shared" si="38"/>
        <v>1.6850277189899945</v>
      </c>
      <c r="BO7" s="27">
        <f t="shared" si="11"/>
        <v>337.81840801690998</v>
      </c>
      <c r="BP7" s="11">
        <f t="shared" si="39"/>
        <v>6.4303291816652629E-3</v>
      </c>
      <c r="BQ7" s="2">
        <f t="shared" si="40"/>
        <v>2.3606868614568635</v>
      </c>
      <c r="BR7" s="27">
        <f t="shared" si="12"/>
        <v>338.49406715937687</v>
      </c>
      <c r="BS7" s="11">
        <f t="shared" si="41"/>
        <v>8.4432563550521818E-3</v>
      </c>
      <c r="BT7" s="2">
        <f t="shared" si="42"/>
        <v>2.9561241847679813</v>
      </c>
      <c r="BU7" s="27">
        <f t="shared" si="13"/>
        <v>339.08950448268797</v>
      </c>
      <c r="BV7" s="11">
        <f t="shared" si="43"/>
        <v>1.021718627445742E-2</v>
      </c>
      <c r="BW7" s="2">
        <f t="shared" si="44"/>
        <v>3.5302305917868493</v>
      </c>
      <c r="BX7" s="27">
        <f t="shared" si="14"/>
        <v>339.66361088970683</v>
      </c>
      <c r="BY7" s="11">
        <f t="shared" si="45"/>
        <v>1.1927567018932338E-2</v>
      </c>
      <c r="CB7" s="2"/>
      <c r="CD7" s="22"/>
    </row>
    <row r="8" spans="1:82" x14ac:dyDescent="0.2">
      <c r="A8" s="23">
        <v>44105</v>
      </c>
      <c r="B8" s="20">
        <v>7</v>
      </c>
      <c r="C8" s="20">
        <v>94.157997129999998</v>
      </c>
      <c r="D8" s="20">
        <v>329.0499878</v>
      </c>
      <c r="O8" s="2">
        <v>7</v>
      </c>
      <c r="P8" s="20">
        <v>94.157997129999998</v>
      </c>
      <c r="Q8" s="27">
        <f t="shared" si="0"/>
        <v>94.889804507362072</v>
      </c>
      <c r="R8" s="1">
        <f t="shared" si="15"/>
        <v>0.73180737736207391</v>
      </c>
      <c r="S8" s="7">
        <f t="shared" si="16"/>
        <v>7.7721213244553002E-3</v>
      </c>
      <c r="T8" s="27">
        <f t="shared" si="17"/>
        <v>94.925183673316369</v>
      </c>
      <c r="U8" s="1">
        <f t="shared" si="46"/>
        <v>0.76718654331637026</v>
      </c>
      <c r="V8" s="11">
        <f t="shared" si="18"/>
        <v>8.1478638745591404E-3</v>
      </c>
      <c r="W8" s="27">
        <f t="shared" si="19"/>
        <v>94.953355185075196</v>
      </c>
      <c r="X8" s="1">
        <f t="shared" si="20"/>
        <v>0.79535805507519797</v>
      </c>
      <c r="Y8" s="9">
        <f t="shared" si="1"/>
        <v>8.4470579166746763E-3</v>
      </c>
      <c r="Z8" s="27">
        <f t="shared" si="21"/>
        <v>94.978094745810552</v>
      </c>
      <c r="AA8" s="1">
        <f t="shared" si="22"/>
        <v>0.82009761581055329</v>
      </c>
      <c r="AB8" s="9">
        <f t="shared" si="2"/>
        <v>8.7098031055002044E-3</v>
      </c>
      <c r="AD8" s="2">
        <v>7</v>
      </c>
      <c r="AE8" s="20">
        <v>329.0499878</v>
      </c>
      <c r="AF8" s="8">
        <f t="shared" si="23"/>
        <v>334.02550164638893</v>
      </c>
      <c r="AG8" s="1">
        <f t="shared" si="24"/>
        <v>4.9755138463889352</v>
      </c>
      <c r="AH8" s="9">
        <f t="shared" si="3"/>
        <v>1.5120844950199799E-2</v>
      </c>
      <c r="AI8" s="8">
        <f t="shared" si="25"/>
        <v>335.1990398434109</v>
      </c>
      <c r="AJ8" s="1">
        <f t="shared" si="26"/>
        <v>6.1490520434109044</v>
      </c>
      <c r="AK8" s="9">
        <f t="shared" si="4"/>
        <v>1.8687288471040338E-2</v>
      </c>
      <c r="AL8" s="8">
        <f t="shared" si="27"/>
        <v>335.84935433916797</v>
      </c>
      <c r="AM8" s="1">
        <f t="shared" si="28"/>
        <v>6.799366539167977</v>
      </c>
      <c r="AN8" s="9">
        <f t="shared" si="5"/>
        <v>2.066362799350931E-2</v>
      </c>
      <c r="AO8" s="8">
        <f t="shared" si="29"/>
        <v>336.07253373212887</v>
      </c>
      <c r="AP8" s="1">
        <f t="shared" si="30"/>
        <v>7.0225459321288781</v>
      </c>
      <c r="AQ8" s="9">
        <f t="shared" si="6"/>
        <v>2.1341881758090975E-2</v>
      </c>
      <c r="AU8" s="2">
        <v>7</v>
      </c>
      <c r="AV8" s="20">
        <v>94.157997129999998</v>
      </c>
      <c r="AW8" s="10">
        <f t="shared" si="47"/>
        <v>94.953355185075196</v>
      </c>
      <c r="AX8" s="2">
        <f t="shared" si="48"/>
        <v>3.8130406627860179E-2</v>
      </c>
      <c r="AY8" s="27">
        <f t="shared" si="7"/>
        <v>94.991485591703054</v>
      </c>
      <c r="AZ8" s="11">
        <f t="shared" si="31"/>
        <v>8.852019872006121E-3</v>
      </c>
      <c r="BA8" s="2">
        <f t="shared" si="49"/>
        <v>5.0708721165924744E-2</v>
      </c>
      <c r="BB8" s="27">
        <f t="shared" si="8"/>
        <v>95.004063906241115</v>
      </c>
      <c r="BC8" s="11">
        <f t="shared" si="32"/>
        <v>8.9856071924829424E-3</v>
      </c>
      <c r="BD8" s="2">
        <f t="shared" si="33"/>
        <v>5.8935540758400691E-2</v>
      </c>
      <c r="BE8" s="27">
        <f t="shared" si="9"/>
        <v>95.012290725833594</v>
      </c>
      <c r="BF8" s="11">
        <f t="shared" si="34"/>
        <v>9.0729796923580339E-3</v>
      </c>
      <c r="BG8" s="2">
        <f t="shared" si="35"/>
        <v>7.4218682206041789E-2</v>
      </c>
      <c r="BH8" s="27">
        <f t="shared" si="10"/>
        <v>95.027573867281234</v>
      </c>
      <c r="BI8" s="11">
        <f t="shared" si="36"/>
        <v>9.2352934831509571E-3</v>
      </c>
      <c r="BK8" s="2">
        <v>7</v>
      </c>
      <c r="BL8" s="20">
        <v>329.0499878</v>
      </c>
      <c r="BM8" s="10">
        <f t="shared" si="37"/>
        <v>335.84935433916797</v>
      </c>
      <c r="BN8" s="2">
        <f t="shared" si="38"/>
        <v>1.0943116156673929</v>
      </c>
      <c r="BO8" s="27">
        <f t="shared" si="11"/>
        <v>336.94366595483535</v>
      </c>
      <c r="BP8" s="11">
        <f t="shared" si="39"/>
        <v>2.3989297819494878E-2</v>
      </c>
      <c r="BQ8" s="2">
        <f t="shared" si="40"/>
        <v>1.17056609236287</v>
      </c>
      <c r="BR8" s="27">
        <f t="shared" si="12"/>
        <v>337.01992043153086</v>
      </c>
      <c r="BS8" s="11">
        <f t="shared" si="41"/>
        <v>2.4221039133953941E-2</v>
      </c>
      <c r="BT8" s="2">
        <f t="shared" si="42"/>
        <v>1.0120340986559861</v>
      </c>
      <c r="BU8" s="27">
        <f t="shared" si="13"/>
        <v>336.86138843782396</v>
      </c>
      <c r="BV8" s="11">
        <f t="shared" si="43"/>
        <v>2.3739252172748342E-2</v>
      </c>
      <c r="BW8" s="2">
        <f t="shared" si="44"/>
        <v>0.66953817888270417</v>
      </c>
      <c r="BX8" s="27">
        <f t="shared" si="14"/>
        <v>336.51889251805068</v>
      </c>
      <c r="BY8" s="11">
        <f t="shared" si="45"/>
        <v>2.2698389287254307E-2</v>
      </c>
      <c r="CB8" s="2"/>
      <c r="CD8" s="22"/>
    </row>
    <row r="9" spans="1:82" x14ac:dyDescent="0.2">
      <c r="A9" s="23" t="s">
        <v>167</v>
      </c>
      <c r="B9" s="20">
        <v>8</v>
      </c>
      <c r="C9" s="20">
        <v>94.565002440000001</v>
      </c>
      <c r="D9" s="20">
        <v>338.92001340000002</v>
      </c>
      <c r="O9" s="2">
        <v>8</v>
      </c>
      <c r="P9" s="20">
        <v>94.565002440000001</v>
      </c>
      <c r="Q9" s="27">
        <f t="shared" si="0"/>
        <v>94.670262294153446</v>
      </c>
      <c r="R9" s="1">
        <f t="shared" si="15"/>
        <v>0.10525985415344508</v>
      </c>
      <c r="S9" s="7">
        <f t="shared" si="16"/>
        <v>1.1130952407073726E-3</v>
      </c>
      <c r="T9" s="27">
        <f t="shared" si="17"/>
        <v>94.579949728824005</v>
      </c>
      <c r="U9" s="1">
        <f t="shared" si="46"/>
        <v>1.494728882400409E-2</v>
      </c>
      <c r="V9" s="11">
        <f t="shared" si="18"/>
        <v>1.5806364340219744E-4</v>
      </c>
      <c r="W9" s="27">
        <f t="shared" si="19"/>
        <v>94.476140352030086</v>
      </c>
      <c r="X9" s="1">
        <f t="shared" si="20"/>
        <v>8.8862087969914683E-2</v>
      </c>
      <c r="Y9" s="9">
        <f t="shared" si="1"/>
        <v>9.3969318116706303E-4</v>
      </c>
      <c r="Z9" s="27">
        <f t="shared" si="21"/>
        <v>94.363021533952633</v>
      </c>
      <c r="AA9" s="1">
        <f t="shared" si="22"/>
        <v>0.20198090604736763</v>
      </c>
      <c r="AB9" s="9">
        <f t="shared" si="2"/>
        <v>2.1358948959528798E-3</v>
      </c>
      <c r="AD9" s="2">
        <v>8</v>
      </c>
      <c r="AE9" s="20">
        <v>338.92001340000002</v>
      </c>
      <c r="AF9" s="8">
        <f t="shared" si="23"/>
        <v>332.53284749247223</v>
      </c>
      <c r="AG9" s="1">
        <f t="shared" si="24"/>
        <v>6.3871659075277876</v>
      </c>
      <c r="AH9" s="9">
        <f t="shared" si="3"/>
        <v>1.8845643972017462E-2</v>
      </c>
      <c r="AI9" s="8">
        <f t="shared" si="25"/>
        <v>332.43196642387602</v>
      </c>
      <c r="AJ9" s="1">
        <f t="shared" si="26"/>
        <v>6.4880469761239965</v>
      </c>
      <c r="AK9" s="9">
        <f t="shared" si="4"/>
        <v>1.9143298476347801E-2</v>
      </c>
      <c r="AL9" s="8">
        <f t="shared" si="27"/>
        <v>331.76973441566719</v>
      </c>
      <c r="AM9" s="1">
        <f t="shared" si="28"/>
        <v>7.1502789843328287</v>
      </c>
      <c r="AN9" s="9">
        <f t="shared" si="5"/>
        <v>2.1097246257611616E-2</v>
      </c>
      <c r="AO9" s="8">
        <f t="shared" si="29"/>
        <v>330.80562428303222</v>
      </c>
      <c r="AP9" s="1">
        <f t="shared" si="30"/>
        <v>8.1143891169678</v>
      </c>
      <c r="AQ9" s="9">
        <f t="shared" si="6"/>
        <v>2.3941900142058117E-2</v>
      </c>
      <c r="AU9" s="2">
        <v>8</v>
      </c>
      <c r="AV9" s="20">
        <v>94.565002440000001</v>
      </c>
      <c r="AW9" s="10">
        <f t="shared" si="47"/>
        <v>94.476140352030086</v>
      </c>
      <c r="AX9" s="2">
        <f t="shared" si="48"/>
        <v>-0.11647316527403095</v>
      </c>
      <c r="AY9" s="27">
        <f t="shared" si="7"/>
        <v>94.359667186756056</v>
      </c>
      <c r="AZ9" s="11">
        <f t="shared" si="31"/>
        <v>2.1713662342918746E-3</v>
      </c>
      <c r="BA9" s="2">
        <f t="shared" si="49"/>
        <v>-0.18685687822904101</v>
      </c>
      <c r="BB9" s="27">
        <f t="shared" si="8"/>
        <v>94.289283473801049</v>
      </c>
      <c r="BC9" s="11">
        <f t="shared" si="32"/>
        <v>2.9156554653915518E-3</v>
      </c>
      <c r="BD9" s="2">
        <f t="shared" si="33"/>
        <v>-0.2627546835237059</v>
      </c>
      <c r="BE9" s="27">
        <f t="shared" si="9"/>
        <v>94.213385668506376</v>
      </c>
      <c r="BF9" s="11">
        <f t="shared" si="34"/>
        <v>3.7182547710155217E-3</v>
      </c>
      <c r="BG9" s="2">
        <f t="shared" si="35"/>
        <v>-0.33935645423232225</v>
      </c>
      <c r="BH9" s="27">
        <f t="shared" si="10"/>
        <v>94.13678389779777</v>
      </c>
      <c r="BI9" s="11">
        <f t="shared" si="36"/>
        <v>4.5282983255240626E-3</v>
      </c>
      <c r="BK9" s="2">
        <v>8</v>
      </c>
      <c r="BL9" s="20">
        <v>338.92001340000002</v>
      </c>
      <c r="BM9" s="10">
        <f t="shared" si="37"/>
        <v>331.76973441566719</v>
      </c>
      <c r="BN9" s="2">
        <f t="shared" si="38"/>
        <v>-0.45786784608306075</v>
      </c>
      <c r="BO9" s="27">
        <f t="shared" si="11"/>
        <v>331.31186656958414</v>
      </c>
      <c r="BP9" s="11">
        <f t="shared" si="39"/>
        <v>2.2448207628968174E-2</v>
      </c>
      <c r="BQ9" s="2">
        <f t="shared" si="40"/>
        <v>-1.1920176147757755</v>
      </c>
      <c r="BR9" s="27">
        <f t="shared" si="12"/>
        <v>330.57771680089144</v>
      </c>
      <c r="BS9" s="11">
        <f t="shared" si="41"/>
        <v>2.4614352263886044E-2</v>
      </c>
      <c r="BT9" s="2">
        <f t="shared" si="42"/>
        <v>-2.042958314638077</v>
      </c>
      <c r="BU9" s="27">
        <f t="shared" si="13"/>
        <v>329.72677610102909</v>
      </c>
      <c r="BV9" s="11">
        <f t="shared" si="43"/>
        <v>2.7125094227235528E-2</v>
      </c>
      <c r="BW9" s="2">
        <f t="shared" si="44"/>
        <v>-2.8923303979049138</v>
      </c>
      <c r="BX9" s="27">
        <f t="shared" si="14"/>
        <v>328.87740401776227</v>
      </c>
      <c r="BY9" s="11">
        <f t="shared" si="45"/>
        <v>2.9631207910951127E-2</v>
      </c>
      <c r="CB9" s="2"/>
      <c r="CD9" s="22"/>
    </row>
    <row r="10" spans="1:82" x14ac:dyDescent="0.2">
      <c r="A10" s="23" t="s">
        <v>168</v>
      </c>
      <c r="B10" s="20">
        <v>9</v>
      </c>
      <c r="C10" s="20">
        <v>93.472000120000004</v>
      </c>
      <c r="D10" s="20">
        <v>338.69000240000003</v>
      </c>
      <c r="O10" s="2">
        <v>9</v>
      </c>
      <c r="P10" s="20">
        <v>93.472000120000004</v>
      </c>
      <c r="Q10" s="27">
        <f t="shared" si="0"/>
        <v>94.638684337907421</v>
      </c>
      <c r="R10" s="1">
        <f t="shared" si="15"/>
        <v>1.1666842179074166</v>
      </c>
      <c r="S10" s="7">
        <f t="shared" si="16"/>
        <v>1.2481643876343925E-2</v>
      </c>
      <c r="T10" s="27">
        <f t="shared" si="17"/>
        <v>94.573223448853213</v>
      </c>
      <c r="U10" s="1">
        <f t="shared" si="46"/>
        <v>1.1012233288532087</v>
      </c>
      <c r="V10" s="11">
        <f t="shared" si="18"/>
        <v>1.178131769342103E-2</v>
      </c>
      <c r="W10" s="27">
        <f t="shared" si="19"/>
        <v>94.529457604812023</v>
      </c>
      <c r="X10" s="1">
        <f t="shared" si="20"/>
        <v>1.0574574848120193</v>
      </c>
      <c r="Y10" s="9">
        <f t="shared" si="1"/>
        <v>1.1313093583687607E-2</v>
      </c>
      <c r="Z10" s="27">
        <f t="shared" si="21"/>
        <v>94.514507213488159</v>
      </c>
      <c r="AA10" s="1">
        <f t="shared" si="22"/>
        <v>1.0425070934881546</v>
      </c>
      <c r="AB10" s="9">
        <f t="shared" si="2"/>
        <v>1.1153148452475359E-2</v>
      </c>
      <c r="AD10" s="2">
        <v>9</v>
      </c>
      <c r="AE10" s="20">
        <v>338.69000240000003</v>
      </c>
      <c r="AF10" s="8">
        <f t="shared" si="23"/>
        <v>334.44899726473056</v>
      </c>
      <c r="AG10" s="1">
        <f t="shared" si="24"/>
        <v>4.2410051352694609</v>
      </c>
      <c r="AH10" s="9">
        <f t="shared" si="3"/>
        <v>1.2521790147973557E-2</v>
      </c>
      <c r="AI10" s="8">
        <f t="shared" si="25"/>
        <v>335.35158756313183</v>
      </c>
      <c r="AJ10" s="1">
        <f t="shared" si="26"/>
        <v>3.3384148368681963</v>
      </c>
      <c r="AK10" s="9">
        <f t="shared" si="4"/>
        <v>9.8568449414265791E-3</v>
      </c>
      <c r="AL10" s="8">
        <f t="shared" si="27"/>
        <v>336.05990180626691</v>
      </c>
      <c r="AM10" s="1">
        <f t="shared" si="28"/>
        <v>2.6301005937331183</v>
      </c>
      <c r="AN10" s="9">
        <f t="shared" si="5"/>
        <v>7.7655099799105202E-3</v>
      </c>
      <c r="AO10" s="8">
        <f t="shared" si="29"/>
        <v>336.89141612075809</v>
      </c>
      <c r="AP10" s="1">
        <f t="shared" si="30"/>
        <v>1.7985862792419312</v>
      </c>
      <c r="AQ10" s="9">
        <f t="shared" si="6"/>
        <v>5.3104203445537871E-3</v>
      </c>
      <c r="AU10" s="2">
        <v>9</v>
      </c>
      <c r="AV10" s="20">
        <v>93.472000120000004</v>
      </c>
      <c r="AW10" s="10">
        <f t="shared" si="47"/>
        <v>94.529457604812023</v>
      </c>
      <c r="AX10" s="2">
        <f t="shared" si="48"/>
        <v>-6.5536039857240436E-2</v>
      </c>
      <c r="AY10" s="27">
        <f t="shared" si="7"/>
        <v>94.463921564954788</v>
      </c>
      <c r="AZ10" s="11">
        <f t="shared" si="31"/>
        <v>1.0611963408093847E-2</v>
      </c>
      <c r="BA10" s="2">
        <f t="shared" si="49"/>
        <v>-7.8778519274100706E-2</v>
      </c>
      <c r="BB10" s="27">
        <f t="shared" si="8"/>
        <v>94.450679085537928</v>
      </c>
      <c r="BC10" s="11">
        <f t="shared" si="32"/>
        <v>1.0470290186167932E-2</v>
      </c>
      <c r="BD10" s="2">
        <f t="shared" si="33"/>
        <v>-7.3111521740319901E-2</v>
      </c>
      <c r="BE10" s="27">
        <f t="shared" si="9"/>
        <v>94.456346083071708</v>
      </c>
      <c r="BF10" s="11">
        <f t="shared" si="34"/>
        <v>1.0530917941287158E-2</v>
      </c>
      <c r="BG10" s="2">
        <f t="shared" si="35"/>
        <v>-4.4851173971627481E-2</v>
      </c>
      <c r="BH10" s="27">
        <f t="shared" si="10"/>
        <v>94.484606430840401</v>
      </c>
      <c r="BI10" s="11">
        <f t="shared" si="36"/>
        <v>1.0833258190050559E-2</v>
      </c>
      <c r="BK10" s="2">
        <v>9</v>
      </c>
      <c r="BL10" s="20">
        <v>338.69000240000003</v>
      </c>
      <c r="BM10" s="10">
        <f t="shared" si="37"/>
        <v>336.05990180626691</v>
      </c>
      <c r="BN10" s="2">
        <f t="shared" si="38"/>
        <v>0.96654272492177329</v>
      </c>
      <c r="BO10" s="27">
        <f t="shared" si="11"/>
        <v>337.0264445311887</v>
      </c>
      <c r="BP10" s="11">
        <f t="shared" si="39"/>
        <v>4.911741879072732E-3</v>
      </c>
      <c r="BQ10" s="2">
        <f t="shared" si="40"/>
        <v>1.2749656376431977</v>
      </c>
      <c r="BR10" s="27">
        <f t="shared" si="12"/>
        <v>337.33486744391013</v>
      </c>
      <c r="BS10" s="11">
        <f t="shared" si="41"/>
        <v>4.0011070491813797E-3</v>
      </c>
      <c r="BT10" s="2">
        <f t="shared" si="42"/>
        <v>1.7569171085046009</v>
      </c>
      <c r="BU10" s="27">
        <f t="shared" si="13"/>
        <v>337.81681891477149</v>
      </c>
      <c r="BV10" s="11">
        <f t="shared" si="43"/>
        <v>2.5781200479525501E-3</v>
      </c>
      <c r="BW10" s="2">
        <f t="shared" si="44"/>
        <v>2.4945429434735615</v>
      </c>
      <c r="BX10" s="27">
        <f t="shared" si="14"/>
        <v>338.55444474974047</v>
      </c>
      <c r="BY10" s="11">
        <f t="shared" si="45"/>
        <v>4.0024107384032065E-4</v>
      </c>
      <c r="CB10" s="2"/>
      <c r="CD10" s="22"/>
    </row>
    <row r="11" spans="1:82" x14ac:dyDescent="0.2">
      <c r="A11" s="23" t="s">
        <v>169</v>
      </c>
      <c r="B11" s="20">
        <v>10</v>
      </c>
      <c r="C11" s="20">
        <v>93.100997919999998</v>
      </c>
      <c r="D11" s="20">
        <v>339.07000729999999</v>
      </c>
      <c r="O11" s="2">
        <v>10</v>
      </c>
      <c r="P11" s="20">
        <v>93.100997919999998</v>
      </c>
      <c r="Q11" s="27">
        <f t="shared" ref="Q11:Q67" si="50">$Q$1*P10+(1-$Q$1)*Q10</f>
        <v>94.288679072535203</v>
      </c>
      <c r="R11" s="1">
        <f t="shared" si="15"/>
        <v>1.1876811525352053</v>
      </c>
      <c r="S11" s="7">
        <f t="shared" si="16"/>
        <v>1.2756911086557399E-2</v>
      </c>
      <c r="T11" s="27">
        <f t="shared" si="17"/>
        <v>94.077672950869271</v>
      </c>
      <c r="U11" s="1">
        <f t="shared" si="46"/>
        <v>0.97667503086927354</v>
      </c>
      <c r="V11" s="11">
        <f t="shared" si="18"/>
        <v>1.0490489389904422E-2</v>
      </c>
      <c r="W11" s="27">
        <f t="shared" si="19"/>
        <v>93.894983113924809</v>
      </c>
      <c r="X11" s="1">
        <f t="shared" si="20"/>
        <v>0.79398519392481148</v>
      </c>
      <c r="Y11" s="9">
        <f t="shared" si="1"/>
        <v>8.5282135708907077E-3</v>
      </c>
      <c r="Z11" s="27">
        <f t="shared" si="21"/>
        <v>93.732626893372043</v>
      </c>
      <c r="AA11" s="1">
        <f t="shared" si="22"/>
        <v>0.63162897337204527</v>
      </c>
      <c r="AB11" s="9">
        <f t="shared" si="2"/>
        <v>6.7843416019535323E-3</v>
      </c>
      <c r="AD11" s="2">
        <v>10</v>
      </c>
      <c r="AE11" s="20">
        <v>339.07000729999999</v>
      </c>
      <c r="AF11" s="8">
        <f t="shared" si="23"/>
        <v>335.72129880531139</v>
      </c>
      <c r="AG11" s="1">
        <f t="shared" si="24"/>
        <v>3.3487084946885943</v>
      </c>
      <c r="AH11" s="9">
        <f t="shared" si="3"/>
        <v>9.8761566124772205E-3</v>
      </c>
      <c r="AI11" s="8">
        <f t="shared" si="25"/>
        <v>336.85387423972253</v>
      </c>
      <c r="AJ11" s="1">
        <f t="shared" si="26"/>
        <v>2.2161330602774569</v>
      </c>
      <c r="AK11" s="9">
        <f t="shared" si="4"/>
        <v>6.5359159246328805E-3</v>
      </c>
      <c r="AL11" s="8">
        <f t="shared" si="27"/>
        <v>337.63796216250677</v>
      </c>
      <c r="AM11" s="1">
        <f t="shared" si="28"/>
        <v>1.432045137493219</v>
      </c>
      <c r="AN11" s="9">
        <f t="shared" si="5"/>
        <v>4.2234497497921847E-3</v>
      </c>
      <c r="AO11" s="8">
        <f t="shared" si="29"/>
        <v>338.24035583018951</v>
      </c>
      <c r="AP11" s="1">
        <f t="shared" si="30"/>
        <v>0.82965146981047155</v>
      </c>
      <c r="AQ11" s="9">
        <f t="shared" si="6"/>
        <v>2.4468441677190822E-3</v>
      </c>
      <c r="AU11" s="2">
        <v>10</v>
      </c>
      <c r="AV11" s="20">
        <v>93.100997919999998</v>
      </c>
      <c r="AW11" s="10">
        <f t="shared" si="47"/>
        <v>93.894983113924809</v>
      </c>
      <c r="AX11" s="2">
        <f t="shared" si="48"/>
        <v>-0.2362175751662326</v>
      </c>
      <c r="AY11" s="27">
        <f t="shared" si="7"/>
        <v>93.658765538758573</v>
      </c>
      <c r="AZ11" s="11">
        <f t="shared" si="31"/>
        <v>5.9909950614906917E-3</v>
      </c>
      <c r="BA11" s="2">
        <f t="shared" si="49"/>
        <v>-0.32884170650000188</v>
      </c>
      <c r="BB11" s="27">
        <f t="shared" si="8"/>
        <v>93.566141407424809</v>
      </c>
      <c r="BC11" s="11">
        <f t="shared" si="32"/>
        <v>4.9961170966663585E-3</v>
      </c>
      <c r="BD11" s="2">
        <f t="shared" si="33"/>
        <v>-0.40992930322845655</v>
      </c>
      <c r="BE11" s="27">
        <f t="shared" si="9"/>
        <v>93.485053810696357</v>
      </c>
      <c r="BF11" s="11">
        <f t="shared" si="34"/>
        <v>4.1251533203368199E-3</v>
      </c>
      <c r="BG11" s="2">
        <f t="shared" si="35"/>
        <v>-0.48706866165831769</v>
      </c>
      <c r="BH11" s="27">
        <f t="shared" si="10"/>
        <v>93.407914452266496</v>
      </c>
      <c r="BI11" s="11">
        <f t="shared" si="36"/>
        <v>3.2965976640790301E-3</v>
      </c>
      <c r="BK11" s="2">
        <v>10</v>
      </c>
      <c r="BL11" s="20">
        <v>339.07000729999999</v>
      </c>
      <c r="BM11" s="10">
        <f t="shared" si="37"/>
        <v>337.63796216250677</v>
      </c>
      <c r="BN11" s="2">
        <f t="shared" si="38"/>
        <v>1.1499980143171991</v>
      </c>
      <c r="BO11" s="27">
        <f t="shared" si="11"/>
        <v>338.78796017682396</v>
      </c>
      <c r="BP11" s="11">
        <f t="shared" si="39"/>
        <v>8.3182563218126308E-4</v>
      </c>
      <c r="BQ11" s="2">
        <f t="shared" si="40"/>
        <v>1.4113582610116957</v>
      </c>
      <c r="BR11" s="27">
        <f t="shared" si="12"/>
        <v>339.04932042351845</v>
      </c>
      <c r="BS11" s="11">
        <f t="shared" si="41"/>
        <v>6.1010635078763572E-5</v>
      </c>
      <c r="BT11" s="2">
        <f t="shared" si="42"/>
        <v>1.6496030571457561</v>
      </c>
      <c r="BU11" s="27">
        <f t="shared" si="13"/>
        <v>339.28756521965255</v>
      </c>
      <c r="BV11" s="11">
        <f t="shared" si="43"/>
        <v>6.4163127073658813E-4</v>
      </c>
      <c r="BW11" s="2">
        <f t="shared" si="44"/>
        <v>1.8071810030482851</v>
      </c>
      <c r="BX11" s="27">
        <f t="shared" si="14"/>
        <v>339.44514316555507</v>
      </c>
      <c r="BY11" s="11">
        <f t="shared" si="45"/>
        <v>1.10636699642729E-3</v>
      </c>
      <c r="CB11" s="2"/>
      <c r="CD11" s="22"/>
    </row>
    <row r="12" spans="1:82" x14ac:dyDescent="0.2">
      <c r="A12" s="23" t="s">
        <v>170</v>
      </c>
      <c r="B12" s="20">
        <v>11</v>
      </c>
      <c r="C12" s="20">
        <v>93.897003170000005</v>
      </c>
      <c r="D12" s="20">
        <v>338.61999509999998</v>
      </c>
      <c r="O12" s="2">
        <v>11</v>
      </c>
      <c r="P12" s="20">
        <v>93.897003170000005</v>
      </c>
      <c r="Q12" s="27">
        <f t="shared" si="50"/>
        <v>93.932374726774626</v>
      </c>
      <c r="R12" s="1">
        <f t="shared" si="15"/>
        <v>3.5371556774620672E-2</v>
      </c>
      <c r="S12" s="7">
        <f t="shared" si="16"/>
        <v>3.7670591797888016E-4</v>
      </c>
      <c r="T12" s="27">
        <f t="shared" si="17"/>
        <v>93.638169186978104</v>
      </c>
      <c r="U12" s="1">
        <f t="shared" si="46"/>
        <v>0.2588339830219013</v>
      </c>
      <c r="V12" s="11">
        <f t="shared" si="18"/>
        <v>2.7565734185710251E-3</v>
      </c>
      <c r="W12" s="27">
        <f t="shared" si="19"/>
        <v>93.418591997569919</v>
      </c>
      <c r="X12" s="1">
        <f t="shared" si="20"/>
        <v>0.47841117243008568</v>
      </c>
      <c r="Y12" s="9">
        <f t="shared" si="1"/>
        <v>5.0950632744255417E-3</v>
      </c>
      <c r="Z12" s="27">
        <f t="shared" si="21"/>
        <v>93.258905163343002</v>
      </c>
      <c r="AA12" s="1">
        <f t="shared" si="22"/>
        <v>0.63809800665700322</v>
      </c>
      <c r="AB12" s="9">
        <f t="shared" si="2"/>
        <v>6.7957228145154999E-3</v>
      </c>
      <c r="AD12" s="2">
        <v>11</v>
      </c>
      <c r="AE12" s="20">
        <v>338.61999509999998</v>
      </c>
      <c r="AF12" s="8">
        <f t="shared" si="23"/>
        <v>336.72591135371795</v>
      </c>
      <c r="AG12" s="1">
        <f t="shared" si="24"/>
        <v>1.8940837462820355</v>
      </c>
      <c r="AH12" s="9">
        <f t="shared" si="3"/>
        <v>5.5935378113825844E-3</v>
      </c>
      <c r="AI12" s="8">
        <f t="shared" si="25"/>
        <v>337.85113411684739</v>
      </c>
      <c r="AJ12" s="1">
        <f t="shared" si="26"/>
        <v>0.76886098315259233</v>
      </c>
      <c r="AK12" s="9">
        <f t="shared" si="4"/>
        <v>2.2705717154284854E-3</v>
      </c>
      <c r="AL12" s="8">
        <f t="shared" si="27"/>
        <v>338.49718924500269</v>
      </c>
      <c r="AM12" s="1">
        <f t="shared" si="28"/>
        <v>0.12280585499729568</v>
      </c>
      <c r="AN12" s="9">
        <f t="shared" si="5"/>
        <v>3.6266569244095914E-4</v>
      </c>
      <c r="AO12" s="8">
        <f t="shared" si="29"/>
        <v>338.86259443254733</v>
      </c>
      <c r="AP12" s="1">
        <f t="shared" si="30"/>
        <v>0.24259933254734278</v>
      </c>
      <c r="AQ12" s="9">
        <f t="shared" si="6"/>
        <v>7.1643534362375518E-4</v>
      </c>
      <c r="AU12" s="2">
        <v>11</v>
      </c>
      <c r="AV12" s="20">
        <v>93.897003170000005</v>
      </c>
      <c r="AW12" s="10">
        <f t="shared" si="47"/>
        <v>93.418591997569919</v>
      </c>
      <c r="AX12" s="2">
        <f t="shared" si="48"/>
        <v>-0.30826963752282971</v>
      </c>
      <c r="AY12" s="27">
        <f t="shared" si="7"/>
        <v>93.110322360047093</v>
      </c>
      <c r="AZ12" s="11">
        <f t="shared" si="31"/>
        <v>8.3781247898682253E-3</v>
      </c>
      <c r="BA12" s="2">
        <f t="shared" si="49"/>
        <v>-0.39523894093470147</v>
      </c>
      <c r="BB12" s="27">
        <f t="shared" si="8"/>
        <v>93.023353056635216</v>
      </c>
      <c r="BC12" s="11">
        <f t="shared" si="32"/>
        <v>9.3043450149633677E-3</v>
      </c>
      <c r="BD12" s="2">
        <f t="shared" si="33"/>
        <v>-0.44980639110431642</v>
      </c>
      <c r="BE12" s="27">
        <f t="shared" si="9"/>
        <v>92.968785606465602</v>
      </c>
      <c r="BF12" s="11">
        <f t="shared" si="34"/>
        <v>9.8854865671683945E-3</v>
      </c>
      <c r="BG12" s="2">
        <f t="shared" si="35"/>
        <v>-0.47906050268074674</v>
      </c>
      <c r="BH12" s="27">
        <f t="shared" si="10"/>
        <v>92.939531494889167</v>
      </c>
      <c r="BI12" s="11">
        <f t="shared" si="36"/>
        <v>1.0197041894695415E-2</v>
      </c>
      <c r="BK12" s="2">
        <v>11</v>
      </c>
      <c r="BL12" s="20">
        <v>338.61999509999998</v>
      </c>
      <c r="BM12" s="10">
        <f t="shared" si="37"/>
        <v>338.49718924500269</v>
      </c>
      <c r="BN12" s="2">
        <f t="shared" si="38"/>
        <v>1.0627667347708154</v>
      </c>
      <c r="BO12" s="27">
        <f t="shared" si="11"/>
        <v>339.55995597977352</v>
      </c>
      <c r="BP12" s="11">
        <f t="shared" si="39"/>
        <v>2.7758575789239826E-3</v>
      </c>
      <c r="BQ12" s="2">
        <f t="shared" si="40"/>
        <v>1.1628992306795967</v>
      </c>
      <c r="BR12" s="27">
        <f t="shared" si="12"/>
        <v>339.6600884756823</v>
      </c>
      <c r="BS12" s="11">
        <f t="shared" si="41"/>
        <v>3.0715651489368234E-3</v>
      </c>
      <c r="BT12" s="2">
        <f t="shared" si="42"/>
        <v>1.1753774723558545</v>
      </c>
      <c r="BU12" s="27">
        <f t="shared" si="13"/>
        <v>339.67256671735856</v>
      </c>
      <c r="BV12" s="11">
        <f t="shared" si="43"/>
        <v>3.108415429064486E-3</v>
      </c>
      <c r="BW12" s="2">
        <f t="shared" si="44"/>
        <v>1.0962155626340113</v>
      </c>
      <c r="BX12" s="27">
        <f t="shared" si="14"/>
        <v>339.59340480763672</v>
      </c>
      <c r="BY12" s="11">
        <f t="shared" si="45"/>
        <v>2.8746374157535195E-3</v>
      </c>
      <c r="CB12" s="2"/>
      <c r="CD12" s="22"/>
    </row>
    <row r="13" spans="1:82" x14ac:dyDescent="0.2">
      <c r="A13" s="23" t="s">
        <v>171</v>
      </c>
      <c r="B13" s="20">
        <v>12</v>
      </c>
      <c r="C13" s="20">
        <v>93.236000059999995</v>
      </c>
      <c r="D13" s="20">
        <v>339.67001340000002</v>
      </c>
      <c r="O13" s="2">
        <v>12</v>
      </c>
      <c r="P13" s="20">
        <v>93.236000059999995</v>
      </c>
      <c r="Q13" s="27">
        <f t="shared" si="50"/>
        <v>93.921763259742235</v>
      </c>
      <c r="R13" s="1">
        <f t="shared" si="15"/>
        <v>0.6857631997422402</v>
      </c>
      <c r="S13" s="7">
        <f t="shared" si="16"/>
        <v>7.3551332028501037E-3</v>
      </c>
      <c r="T13" s="27">
        <f t="shared" si="17"/>
        <v>93.754644479337969</v>
      </c>
      <c r="U13" s="1">
        <f t="shared" si="46"/>
        <v>0.51864441933797423</v>
      </c>
      <c r="V13" s="11">
        <f t="shared" si="18"/>
        <v>5.5627055965958632E-3</v>
      </c>
      <c r="W13" s="27">
        <f t="shared" si="19"/>
        <v>93.705638701027965</v>
      </c>
      <c r="X13" s="1">
        <f t="shared" si="20"/>
        <v>0.46963864102797004</v>
      </c>
      <c r="Y13" s="9">
        <f t="shared" si="1"/>
        <v>5.0370955502782649E-3</v>
      </c>
      <c r="Z13" s="27">
        <f t="shared" si="21"/>
        <v>93.737478668335754</v>
      </c>
      <c r="AA13" s="1">
        <f t="shared" si="22"/>
        <v>0.50147860833575919</v>
      </c>
      <c r="AB13" s="9">
        <f t="shared" si="2"/>
        <v>5.3785941912248871E-3</v>
      </c>
      <c r="AD13" s="2">
        <v>12</v>
      </c>
      <c r="AE13" s="20">
        <v>339.67001340000002</v>
      </c>
      <c r="AF13" s="8">
        <f t="shared" si="23"/>
        <v>337.29413647760254</v>
      </c>
      <c r="AG13" s="1">
        <f t="shared" si="24"/>
        <v>2.3758769223974809</v>
      </c>
      <c r="AH13" s="9">
        <f t="shared" si="3"/>
        <v>6.9946619621073704E-3</v>
      </c>
      <c r="AI13" s="8">
        <f t="shared" si="25"/>
        <v>338.19712155926607</v>
      </c>
      <c r="AJ13" s="1">
        <f t="shared" si="26"/>
        <v>1.4728918407339506</v>
      </c>
      <c r="AK13" s="9">
        <f t="shared" si="4"/>
        <v>4.3362433615812095E-3</v>
      </c>
      <c r="AL13" s="8">
        <f t="shared" si="27"/>
        <v>338.57087275800109</v>
      </c>
      <c r="AM13" s="1">
        <f t="shared" si="28"/>
        <v>1.0991406419989289</v>
      </c>
      <c r="AN13" s="9">
        <f t="shared" si="5"/>
        <v>3.2359072000405463E-3</v>
      </c>
      <c r="AO13" s="8">
        <f t="shared" si="29"/>
        <v>338.68064493313682</v>
      </c>
      <c r="AP13" s="1">
        <f t="shared" si="30"/>
        <v>0.98936846686319768</v>
      </c>
      <c r="AQ13" s="9">
        <f t="shared" si="6"/>
        <v>2.9127342062371104E-3</v>
      </c>
      <c r="AU13" s="2">
        <v>12</v>
      </c>
      <c r="AV13" s="20">
        <v>93.236000059999995</v>
      </c>
      <c r="AW13" s="10">
        <f t="shared" si="47"/>
        <v>93.705638701027965</v>
      </c>
      <c r="AX13" s="2">
        <f t="shared" si="48"/>
        <v>-0.1296747352285671</v>
      </c>
      <c r="AY13" s="27">
        <f t="shared" si="7"/>
        <v>93.575963965799403</v>
      </c>
      <c r="AZ13" s="11">
        <f t="shared" si="31"/>
        <v>3.6462729587351623E-3</v>
      </c>
      <c r="BA13" s="2">
        <f t="shared" si="49"/>
        <v>-8.8210400957965229E-2</v>
      </c>
      <c r="BB13" s="27">
        <f t="shared" si="8"/>
        <v>93.617428300070003</v>
      </c>
      <c r="BC13" s="11">
        <f t="shared" si="32"/>
        <v>4.0909974669070762E-3</v>
      </c>
      <c r="BD13" s="2">
        <f t="shared" si="33"/>
        <v>-7.6945343668991528E-3</v>
      </c>
      <c r="BE13" s="27">
        <f t="shared" si="9"/>
        <v>93.69794416666106</v>
      </c>
      <c r="BF13" s="11">
        <f t="shared" si="34"/>
        <v>4.954568046288888E-3</v>
      </c>
      <c r="BG13" s="2">
        <f t="shared" si="35"/>
        <v>9.5519901923347611E-2</v>
      </c>
      <c r="BH13" s="27">
        <f t="shared" si="10"/>
        <v>93.801158602951318</v>
      </c>
      <c r="BI13" s="11">
        <f t="shared" si="36"/>
        <v>6.0615914731179787E-3</v>
      </c>
      <c r="BK13" s="2">
        <v>12</v>
      </c>
      <c r="BL13" s="20">
        <v>339.67001340000002</v>
      </c>
      <c r="BM13" s="10">
        <f t="shared" si="37"/>
        <v>338.57087275800109</v>
      </c>
      <c r="BN13" s="2">
        <f t="shared" si="38"/>
        <v>0.76604176823909076</v>
      </c>
      <c r="BO13" s="27">
        <f t="shared" si="11"/>
        <v>339.33691452624015</v>
      </c>
      <c r="BP13" s="11">
        <f t="shared" si="39"/>
        <v>9.8065434280065274E-4</v>
      </c>
      <c r="BQ13" s="2">
        <f t="shared" si="40"/>
        <v>0.6727521577230583</v>
      </c>
      <c r="BR13" s="27">
        <f t="shared" si="12"/>
        <v>339.24362491572413</v>
      </c>
      <c r="BS13" s="11">
        <f t="shared" si="41"/>
        <v>1.2553021092673524E-3</v>
      </c>
      <c r="BT13" s="2">
        <f t="shared" si="42"/>
        <v>0.51436109674138197</v>
      </c>
      <c r="BU13" s="27">
        <f t="shared" si="13"/>
        <v>339.08523385474246</v>
      </c>
      <c r="BV13" s="11">
        <f t="shared" si="43"/>
        <v>1.7216107462772014E-3</v>
      </c>
      <c r="BW13" s="2">
        <f t="shared" si="44"/>
        <v>0.32931652540730294</v>
      </c>
      <c r="BX13" s="27">
        <f t="shared" si="14"/>
        <v>338.90018928340839</v>
      </c>
      <c r="BY13" s="11">
        <f t="shared" si="45"/>
        <v>2.2663882186299035E-3</v>
      </c>
      <c r="CB13" s="2"/>
      <c r="CD13" s="22"/>
    </row>
    <row r="14" spans="1:82" x14ac:dyDescent="0.2">
      <c r="A14" s="23" t="s">
        <v>172</v>
      </c>
      <c r="B14" s="20">
        <v>13</v>
      </c>
      <c r="C14" s="20">
        <v>94.599998470000003</v>
      </c>
      <c r="D14" s="20">
        <v>338.10998540000003</v>
      </c>
      <c r="O14" s="2">
        <v>13</v>
      </c>
      <c r="P14" s="20">
        <v>94.599998470000003</v>
      </c>
      <c r="Q14" s="27">
        <f t="shared" si="50"/>
        <v>93.716034299819569</v>
      </c>
      <c r="R14" s="1">
        <f t="shared" si="15"/>
        <v>0.88396417018043394</v>
      </c>
      <c r="S14" s="7">
        <f t="shared" si="16"/>
        <v>9.3442302798848447E-3</v>
      </c>
      <c r="T14" s="27">
        <f t="shared" si="17"/>
        <v>93.521254490635897</v>
      </c>
      <c r="U14" s="1">
        <f t="shared" si="46"/>
        <v>1.0787439793641056</v>
      </c>
      <c r="V14" s="11">
        <f t="shared" si="18"/>
        <v>1.1403213496945267E-2</v>
      </c>
      <c r="W14" s="27">
        <f t="shared" si="19"/>
        <v>93.42385551641118</v>
      </c>
      <c r="X14" s="1">
        <f t="shared" si="20"/>
        <v>1.1761429535888226</v>
      </c>
      <c r="Y14" s="9">
        <f t="shared" si="1"/>
        <v>1.2432800978974715E-2</v>
      </c>
      <c r="Z14" s="27">
        <f t="shared" si="21"/>
        <v>93.361369712083942</v>
      </c>
      <c r="AA14" s="1">
        <f t="shared" si="22"/>
        <v>1.2386287579160609</v>
      </c>
      <c r="AB14" s="9">
        <f t="shared" si="2"/>
        <v>1.3093327462461436E-2</v>
      </c>
      <c r="AD14" s="2">
        <v>13</v>
      </c>
      <c r="AE14" s="20">
        <v>338.10998540000003</v>
      </c>
      <c r="AF14" s="8">
        <f t="shared" si="23"/>
        <v>338.00689955432176</v>
      </c>
      <c r="AG14" s="1">
        <f t="shared" si="24"/>
        <v>0.10308584567826529</v>
      </c>
      <c r="AH14" s="9">
        <f t="shared" si="3"/>
        <v>3.0488849820956894E-4</v>
      </c>
      <c r="AI14" s="8">
        <f t="shared" si="25"/>
        <v>338.85992288759638</v>
      </c>
      <c r="AJ14" s="1">
        <f t="shared" si="26"/>
        <v>0.74993748759635537</v>
      </c>
      <c r="AK14" s="9">
        <f t="shared" si="4"/>
        <v>2.2180282156090245E-3</v>
      </c>
      <c r="AL14" s="8">
        <f t="shared" si="27"/>
        <v>339.23035714320042</v>
      </c>
      <c r="AM14" s="1">
        <f t="shared" si="28"/>
        <v>1.1203717432003941</v>
      </c>
      <c r="AN14" s="9">
        <f t="shared" si="5"/>
        <v>3.3136310419076844E-3</v>
      </c>
      <c r="AO14" s="8">
        <f t="shared" si="29"/>
        <v>339.42267128328422</v>
      </c>
      <c r="AP14" s="1">
        <f t="shared" si="30"/>
        <v>1.312685883284189</v>
      </c>
      <c r="AQ14" s="9">
        <f t="shared" si="6"/>
        <v>3.8824227025747843E-3</v>
      </c>
      <c r="AU14" s="2">
        <v>13</v>
      </c>
      <c r="AV14" s="20">
        <v>94.599998470000003</v>
      </c>
      <c r="AW14" s="10">
        <f t="shared" si="47"/>
        <v>93.42385551641118</v>
      </c>
      <c r="AX14" s="2">
        <f t="shared" si="48"/>
        <v>-0.17530727004503244</v>
      </c>
      <c r="AY14" s="27">
        <f t="shared" si="7"/>
        <v>93.248548246366141</v>
      </c>
      <c r="AZ14" s="11">
        <f t="shared" si="31"/>
        <v>1.4285943398428699E-2</v>
      </c>
      <c r="BA14" s="2">
        <f t="shared" si="49"/>
        <v>-0.17531815360443409</v>
      </c>
      <c r="BB14" s="27">
        <f t="shared" si="8"/>
        <v>93.248537362806744</v>
      </c>
      <c r="BC14" s="11">
        <f t="shared" si="32"/>
        <v>1.4286058446627153E-2</v>
      </c>
      <c r="BD14" s="2">
        <f t="shared" si="33"/>
        <v>-0.17214772451683058</v>
      </c>
      <c r="BE14" s="27">
        <f t="shared" si="9"/>
        <v>93.251707791894347</v>
      </c>
      <c r="BF14" s="11">
        <f t="shared" si="34"/>
        <v>1.4252544396533283E-2</v>
      </c>
      <c r="BG14" s="2">
        <f t="shared" si="35"/>
        <v>-0.18745741298175175</v>
      </c>
      <c r="BH14" s="27">
        <f t="shared" si="10"/>
        <v>93.236398103429423</v>
      </c>
      <c r="BI14" s="11">
        <f t="shared" si="36"/>
        <v>1.4414380429435329E-2</v>
      </c>
      <c r="BK14" s="2">
        <v>13</v>
      </c>
      <c r="BL14" s="20">
        <v>338.10998540000003</v>
      </c>
      <c r="BM14" s="10">
        <f t="shared" si="37"/>
        <v>339.23035714320042</v>
      </c>
      <c r="BN14" s="2">
        <f t="shared" si="38"/>
        <v>0.73407455332716387</v>
      </c>
      <c r="BO14" s="27">
        <f t="shared" si="11"/>
        <v>339.96443169652758</v>
      </c>
      <c r="BP14" s="11">
        <f t="shared" si="39"/>
        <v>5.4847427659779355E-3</v>
      </c>
      <c r="BQ14" s="2">
        <f t="shared" si="40"/>
        <v>0.6667816600873826</v>
      </c>
      <c r="BR14" s="27">
        <f t="shared" si="12"/>
        <v>339.89713880328782</v>
      </c>
      <c r="BS14" s="11">
        <f t="shared" si="41"/>
        <v>5.285716129245643E-3</v>
      </c>
      <c r="BT14" s="2">
        <f t="shared" si="42"/>
        <v>0.60143506981615347</v>
      </c>
      <c r="BU14" s="27">
        <f t="shared" si="13"/>
        <v>339.83179221301657</v>
      </c>
      <c r="BV14" s="11">
        <f t="shared" si="43"/>
        <v>5.0924459121772566E-3</v>
      </c>
      <c r="BW14" s="2">
        <f t="shared" si="44"/>
        <v>0.57694242025132669</v>
      </c>
      <c r="BX14" s="27">
        <f t="shared" si="14"/>
        <v>339.80729956345175</v>
      </c>
      <c r="BY14" s="11">
        <f t="shared" si="45"/>
        <v>5.0200060239088155E-3</v>
      </c>
      <c r="CB14" s="2"/>
      <c r="CD14" s="22"/>
    </row>
    <row r="15" spans="1:82" x14ac:dyDescent="0.2">
      <c r="A15" s="23" t="s">
        <v>14</v>
      </c>
      <c r="B15" s="20">
        <v>14</v>
      </c>
      <c r="C15" s="20">
        <v>94.373001099999996</v>
      </c>
      <c r="D15" s="20">
        <v>326</v>
      </c>
      <c r="O15" s="2">
        <v>14</v>
      </c>
      <c r="P15" s="20">
        <v>94.373001099999996</v>
      </c>
      <c r="Q15" s="27">
        <f t="shared" si="50"/>
        <v>93.981223550873693</v>
      </c>
      <c r="R15" s="1">
        <f t="shared" si="15"/>
        <v>0.39177754912630292</v>
      </c>
      <c r="S15" s="7">
        <f t="shared" si="16"/>
        <v>4.1513732164898051E-3</v>
      </c>
      <c r="T15" s="27">
        <f t="shared" si="17"/>
        <v>94.00668928134975</v>
      </c>
      <c r="U15" s="1">
        <f t="shared" si="46"/>
        <v>0.36631181865024587</v>
      </c>
      <c r="V15" s="11">
        <f t="shared" si="18"/>
        <v>3.8815319464312963E-3</v>
      </c>
      <c r="W15" s="27">
        <f t="shared" si="19"/>
        <v>94.129541288564468</v>
      </c>
      <c r="X15" s="1">
        <f t="shared" si="20"/>
        <v>0.2434598114355282</v>
      </c>
      <c r="Y15" s="9">
        <f t="shared" si="1"/>
        <v>2.5797612516057647E-3</v>
      </c>
      <c r="Z15" s="27">
        <f t="shared" si="21"/>
        <v>94.290341280520991</v>
      </c>
      <c r="AA15" s="1">
        <f t="shared" si="22"/>
        <v>8.2659819479005137E-2</v>
      </c>
      <c r="AB15" s="9">
        <f t="shared" si="2"/>
        <v>8.7588418843877517E-4</v>
      </c>
      <c r="AD15" s="2">
        <v>14</v>
      </c>
      <c r="AE15" s="20">
        <v>326</v>
      </c>
      <c r="AF15" s="8">
        <f t="shared" si="23"/>
        <v>338.03782530802522</v>
      </c>
      <c r="AG15" s="1">
        <f t="shared" si="24"/>
        <v>12.037825308025219</v>
      </c>
      <c r="AH15" s="9">
        <f t="shared" si="3"/>
        <v>3.6925844503144845E-2</v>
      </c>
      <c r="AI15" s="8">
        <f t="shared" si="25"/>
        <v>338.522451018178</v>
      </c>
      <c r="AJ15" s="1">
        <f t="shared" si="26"/>
        <v>12.522451018178003</v>
      </c>
      <c r="AK15" s="9">
        <f t="shared" si="4"/>
        <v>3.8412426436128848E-2</v>
      </c>
      <c r="AL15" s="8">
        <f t="shared" si="27"/>
        <v>338.55813409728017</v>
      </c>
      <c r="AM15" s="1">
        <f t="shared" si="28"/>
        <v>12.558134097280174</v>
      </c>
      <c r="AN15" s="9">
        <f t="shared" si="5"/>
        <v>3.8521883733988266E-2</v>
      </c>
      <c r="AO15" s="8">
        <f t="shared" si="29"/>
        <v>338.4381568708211</v>
      </c>
      <c r="AP15" s="1">
        <f t="shared" si="30"/>
        <v>12.438156870821103</v>
      </c>
      <c r="AQ15" s="9">
        <f t="shared" si="6"/>
        <v>3.8153855431966574E-2</v>
      </c>
      <c r="AU15" s="2">
        <v>14</v>
      </c>
      <c r="AV15" s="20">
        <v>94.373001099999996</v>
      </c>
      <c r="AW15" s="10">
        <f t="shared" si="47"/>
        <v>94.129541288564468</v>
      </c>
      <c r="AX15" s="2">
        <f t="shared" si="48"/>
        <v>8.8990642614463655E-2</v>
      </c>
      <c r="AY15" s="27">
        <f t="shared" si="7"/>
        <v>94.21853193117893</v>
      </c>
      <c r="AZ15" s="11">
        <f t="shared" si="31"/>
        <v>1.6367940726753705E-3</v>
      </c>
      <c r="BA15" s="2">
        <f t="shared" si="49"/>
        <v>0.22113361298654083</v>
      </c>
      <c r="BB15" s="27">
        <f t="shared" si="8"/>
        <v>94.350674901551002</v>
      </c>
      <c r="BC15" s="11">
        <f t="shared" si="32"/>
        <v>2.3657400091935566E-4</v>
      </c>
      <c r="BD15" s="2">
        <f t="shared" si="33"/>
        <v>0.35455237348524049</v>
      </c>
      <c r="BE15" s="27">
        <f t="shared" si="9"/>
        <v>94.484093662049702</v>
      </c>
      <c r="BF15" s="11">
        <f t="shared" si="34"/>
        <v>1.1771646631433196E-3</v>
      </c>
      <c r="BG15" s="2">
        <f t="shared" si="35"/>
        <v>0.48239997586952799</v>
      </c>
      <c r="BH15" s="27">
        <f t="shared" si="10"/>
        <v>94.611941264433995</v>
      </c>
      <c r="BI15" s="11">
        <f t="shared" si="36"/>
        <v>2.5318699378947518E-3</v>
      </c>
      <c r="BK15" s="2">
        <v>14</v>
      </c>
      <c r="BL15" s="20">
        <v>326</v>
      </c>
      <c r="BM15" s="10">
        <f t="shared" si="37"/>
        <v>338.55813409728017</v>
      </c>
      <c r="BN15" s="2">
        <f t="shared" si="38"/>
        <v>0.31218527355294035</v>
      </c>
      <c r="BO15" s="27">
        <f t="shared" si="11"/>
        <v>338.8703193708331</v>
      </c>
      <c r="BP15" s="11">
        <f t="shared" si="39"/>
        <v>3.9479507272494177E-2</v>
      </c>
      <c r="BQ15" s="2">
        <f t="shared" si="40"/>
        <v>6.4229542383948901E-2</v>
      </c>
      <c r="BR15" s="27">
        <f t="shared" si="12"/>
        <v>338.62236363966412</v>
      </c>
      <c r="BS15" s="11">
        <f t="shared" si="41"/>
        <v>3.8718906870135322E-2</v>
      </c>
      <c r="BT15" s="2">
        <f t="shared" si="42"/>
        <v>-0.16275979962568729</v>
      </c>
      <c r="BU15" s="27">
        <f t="shared" si="13"/>
        <v>338.39537429765448</v>
      </c>
      <c r="BV15" s="11">
        <f t="shared" si="43"/>
        <v>3.802262054495241E-2</v>
      </c>
      <c r="BW15" s="2">
        <f t="shared" si="44"/>
        <v>-0.35993167937735421</v>
      </c>
      <c r="BX15" s="27">
        <f t="shared" si="14"/>
        <v>338.19820241790279</v>
      </c>
      <c r="BY15" s="11">
        <f t="shared" si="45"/>
        <v>3.7417798827922677E-2</v>
      </c>
      <c r="CB15" s="2"/>
      <c r="CD15" s="22"/>
    </row>
    <row r="16" spans="1:82" x14ac:dyDescent="0.2">
      <c r="A16" s="23" t="s">
        <v>15</v>
      </c>
      <c r="B16" s="20">
        <v>15</v>
      </c>
      <c r="C16" s="20">
        <v>94.228996280000004</v>
      </c>
      <c r="D16" s="20">
        <v>349.60000609999997</v>
      </c>
      <c r="O16" s="2">
        <v>15</v>
      </c>
      <c r="P16" s="20">
        <v>94.228996280000004</v>
      </c>
      <c r="Q16" s="27">
        <f t="shared" si="50"/>
        <v>94.09875681561158</v>
      </c>
      <c r="R16" s="1">
        <f t="shared" si="15"/>
        <v>0.13023946438842415</v>
      </c>
      <c r="S16" s="7">
        <f t="shared" si="16"/>
        <v>1.3821590967754724E-3</v>
      </c>
      <c r="T16" s="27">
        <f t="shared" si="17"/>
        <v>94.171529599742371</v>
      </c>
      <c r="U16" s="1">
        <f t="shared" si="46"/>
        <v>5.7466680257633129E-2</v>
      </c>
      <c r="V16" s="11">
        <f t="shared" si="18"/>
        <v>6.0986195891200813E-4</v>
      </c>
      <c r="W16" s="27">
        <f t="shared" si="19"/>
        <v>94.275617175425779</v>
      </c>
      <c r="X16" s="1">
        <f t="shared" si="20"/>
        <v>4.6620895425775188E-2</v>
      </c>
      <c r="Y16" s="9">
        <f t="shared" si="1"/>
        <v>4.9476166855520688E-4</v>
      </c>
      <c r="Z16" s="27">
        <f t="shared" si="21"/>
        <v>94.352336145130238</v>
      </c>
      <c r="AA16" s="1">
        <f t="shared" si="22"/>
        <v>0.12333986513023376</v>
      </c>
      <c r="AB16" s="9">
        <f t="shared" si="2"/>
        <v>1.3089374820859946E-3</v>
      </c>
      <c r="AD16" s="2">
        <v>15</v>
      </c>
      <c r="AE16" s="20">
        <v>349.60000609999997</v>
      </c>
      <c r="AF16" s="8">
        <f t="shared" si="23"/>
        <v>334.42647771561764</v>
      </c>
      <c r="AG16" s="1">
        <f t="shared" si="24"/>
        <v>15.173528384382337</v>
      </c>
      <c r="AH16" s="9">
        <f t="shared" si="3"/>
        <v>4.3402540387948635E-2</v>
      </c>
      <c r="AI16" s="8">
        <f t="shared" si="25"/>
        <v>332.88734805999798</v>
      </c>
      <c r="AJ16" s="1">
        <f t="shared" si="26"/>
        <v>16.712658040001998</v>
      </c>
      <c r="AK16" s="9">
        <f t="shared" si="4"/>
        <v>4.7805085092651543E-2</v>
      </c>
      <c r="AL16" s="8">
        <f t="shared" si="27"/>
        <v>331.02325363891208</v>
      </c>
      <c r="AM16" s="1">
        <f t="shared" si="28"/>
        <v>18.576752461087892</v>
      </c>
      <c r="AN16" s="9">
        <f t="shared" si="5"/>
        <v>5.3137162863132727E-2</v>
      </c>
      <c r="AO16" s="8">
        <f t="shared" si="29"/>
        <v>329.10953921770528</v>
      </c>
      <c r="AP16" s="1">
        <f t="shared" si="30"/>
        <v>20.490466882294697</v>
      </c>
      <c r="AQ16" s="9">
        <f t="shared" si="6"/>
        <v>5.8611174269927159E-2</v>
      </c>
      <c r="AU16" s="2">
        <v>15</v>
      </c>
      <c r="AV16" s="20">
        <v>94.228996280000004</v>
      </c>
      <c r="AW16" s="10">
        <f t="shared" si="47"/>
        <v>94.275617175425779</v>
      </c>
      <c r="AX16" s="2">
        <f t="shared" si="48"/>
        <v>0.10611621588851791</v>
      </c>
      <c r="AY16" s="27">
        <f t="shared" si="7"/>
        <v>94.381733391314299</v>
      </c>
      <c r="AZ16" s="11">
        <f t="shared" si="31"/>
        <v>1.6209141277536145E-3</v>
      </c>
      <c r="BA16" s="2">
        <f t="shared" si="49"/>
        <v>0.18735763623018753</v>
      </c>
      <c r="BB16" s="27">
        <f t="shared" si="8"/>
        <v>94.462974811655968</v>
      </c>
      <c r="BC16" s="11">
        <f t="shared" si="32"/>
        <v>2.483084197996767E-3</v>
      </c>
      <c r="BD16" s="2">
        <f t="shared" si="33"/>
        <v>0.22946648151088295</v>
      </c>
      <c r="BE16" s="27">
        <f t="shared" si="9"/>
        <v>94.505083656936662</v>
      </c>
      <c r="BF16" s="11">
        <f t="shared" si="34"/>
        <v>2.929961984485847E-3</v>
      </c>
      <c r="BG16" s="2">
        <f t="shared" si="35"/>
        <v>0.23015690911336542</v>
      </c>
      <c r="BH16" s="27">
        <f t="shared" si="10"/>
        <v>94.505774084539141</v>
      </c>
      <c r="BI16" s="11">
        <f t="shared" si="36"/>
        <v>2.9372891091474194E-3</v>
      </c>
      <c r="BK16" s="2">
        <v>15</v>
      </c>
      <c r="BL16" s="20">
        <v>349.60000609999997</v>
      </c>
      <c r="BM16" s="10">
        <f t="shared" si="37"/>
        <v>331.02325363891208</v>
      </c>
      <c r="BN16" s="2">
        <f t="shared" si="38"/>
        <v>-2.0419344460233697</v>
      </c>
      <c r="BO16" s="27">
        <f t="shared" si="11"/>
        <v>328.98131919288869</v>
      </c>
      <c r="BP16" s="11">
        <f t="shared" si="39"/>
        <v>5.8977936348243339E-2</v>
      </c>
      <c r="BQ16" s="2">
        <f t="shared" si="40"/>
        <v>-3.35536995795447</v>
      </c>
      <c r="BR16" s="27">
        <f t="shared" si="12"/>
        <v>327.66788368095763</v>
      </c>
      <c r="BS16" s="11">
        <f t="shared" si="41"/>
        <v>6.2734902849998386E-2</v>
      </c>
      <c r="BT16" s="2">
        <f t="shared" si="42"/>
        <v>-4.5860321948711302</v>
      </c>
      <c r="BU16" s="27">
        <f t="shared" si="13"/>
        <v>326.43722144404097</v>
      </c>
      <c r="BV16" s="11">
        <f t="shared" si="43"/>
        <v>6.6255103695088302E-2</v>
      </c>
      <c r="BW16" s="2">
        <f t="shared" si="44"/>
        <v>-5.7411432636204083</v>
      </c>
      <c r="BX16" s="27">
        <f t="shared" si="14"/>
        <v>325.28211037529167</v>
      </c>
      <c r="BY16" s="11">
        <f t="shared" si="45"/>
        <v>6.9559197083516044E-2</v>
      </c>
      <c r="CB16" s="2"/>
      <c r="CD16" s="22"/>
    </row>
    <row r="17" spans="1:82" x14ac:dyDescent="0.2">
      <c r="A17" s="23" t="s">
        <v>16</v>
      </c>
      <c r="B17" s="20">
        <v>16</v>
      </c>
      <c r="C17" s="20">
        <v>93.082000730000004</v>
      </c>
      <c r="D17" s="20">
        <v>353.1600037</v>
      </c>
      <c r="O17" s="2">
        <v>16</v>
      </c>
      <c r="P17" s="20">
        <v>93.082000730000004</v>
      </c>
      <c r="Q17" s="27">
        <f t="shared" si="50"/>
        <v>94.1378286549281</v>
      </c>
      <c r="R17" s="1">
        <f t="shared" si="15"/>
        <v>1.0558279249280957</v>
      </c>
      <c r="S17" s="7">
        <f t="shared" si="16"/>
        <v>1.1342987007667596E-2</v>
      </c>
      <c r="T17" s="27">
        <f t="shared" si="17"/>
        <v>94.197389605858319</v>
      </c>
      <c r="U17" s="1">
        <f t="shared" si="46"/>
        <v>1.115388875858315</v>
      </c>
      <c r="V17" s="11">
        <f t="shared" si="18"/>
        <v>1.1982863143366333E-2</v>
      </c>
      <c r="W17" s="27">
        <f t="shared" si="19"/>
        <v>94.247644638170314</v>
      </c>
      <c r="X17" s="1">
        <f t="shared" si="20"/>
        <v>1.1656439081703098</v>
      </c>
      <c r="Y17" s="9">
        <f t="shared" si="1"/>
        <v>1.2522763789225545E-2</v>
      </c>
      <c r="Z17" s="27">
        <f t="shared" si="21"/>
        <v>94.259831246282573</v>
      </c>
      <c r="AA17" s="1">
        <f t="shared" si="22"/>
        <v>1.1778305162825689</v>
      </c>
      <c r="AB17" s="9">
        <f t="shared" si="2"/>
        <v>1.2653687147304282E-2</v>
      </c>
      <c r="AD17" s="2">
        <v>16</v>
      </c>
      <c r="AE17" s="20">
        <v>353.1600037</v>
      </c>
      <c r="AF17" s="8">
        <f t="shared" si="23"/>
        <v>338.97853623093232</v>
      </c>
      <c r="AG17" s="1">
        <f t="shared" si="24"/>
        <v>14.181467469067684</v>
      </c>
      <c r="AH17" s="9">
        <f t="shared" si="3"/>
        <v>4.0155927399735961E-2</v>
      </c>
      <c r="AI17" s="8">
        <f t="shared" si="25"/>
        <v>340.40804417799887</v>
      </c>
      <c r="AJ17" s="1">
        <f t="shared" si="26"/>
        <v>12.75195952200113</v>
      </c>
      <c r="AK17" s="9">
        <f t="shared" si="4"/>
        <v>3.6108164538455431E-2</v>
      </c>
      <c r="AL17" s="8">
        <f t="shared" si="27"/>
        <v>342.16930511556484</v>
      </c>
      <c r="AM17" s="1">
        <f t="shared" si="28"/>
        <v>10.990698584435165</v>
      </c>
      <c r="AN17" s="9">
        <f t="shared" si="5"/>
        <v>3.1121017298922304E-2</v>
      </c>
      <c r="AO17" s="8">
        <f t="shared" si="29"/>
        <v>344.47738937942631</v>
      </c>
      <c r="AP17" s="1">
        <f t="shared" si="30"/>
        <v>8.6826143205736912</v>
      </c>
      <c r="AQ17" s="9">
        <f t="shared" si="6"/>
        <v>2.4585497308889318E-2</v>
      </c>
      <c r="AU17" s="2">
        <v>16</v>
      </c>
      <c r="AV17" s="20">
        <v>93.082000730000004</v>
      </c>
      <c r="AW17" s="10">
        <f t="shared" si="47"/>
        <v>94.247644638170314</v>
      </c>
      <c r="AX17" s="2">
        <f t="shared" si="48"/>
        <v>6.5889589945322999E-2</v>
      </c>
      <c r="AY17" s="27">
        <f t="shared" si="7"/>
        <v>94.313534228115643</v>
      </c>
      <c r="AZ17" s="11">
        <f t="shared" si="31"/>
        <v>1.3230629858160314E-2</v>
      </c>
      <c r="BA17" s="2">
        <f t="shared" si="49"/>
        <v>9.0459058161643846E-2</v>
      </c>
      <c r="BB17" s="27">
        <f t="shared" si="8"/>
        <v>94.338103696331956</v>
      </c>
      <c r="BC17" s="11">
        <f t="shared" si="32"/>
        <v>1.349458495177268E-2</v>
      </c>
      <c r="BD17" s="2">
        <f t="shared" si="33"/>
        <v>7.5003070251074111E-2</v>
      </c>
      <c r="BE17" s="27">
        <f t="shared" si="9"/>
        <v>94.322647708421385</v>
      </c>
      <c r="BF17" s="11">
        <f t="shared" si="34"/>
        <v>1.3328537941723947E-2</v>
      </c>
      <c r="BG17" s="2">
        <f t="shared" si="35"/>
        <v>3.655982433674252E-2</v>
      </c>
      <c r="BH17" s="27">
        <f t="shared" si="10"/>
        <v>94.284204462507063</v>
      </c>
      <c r="BI17" s="11">
        <f t="shared" si="36"/>
        <v>1.291553386346145E-2</v>
      </c>
      <c r="BK17" s="2">
        <v>16</v>
      </c>
      <c r="BL17" s="20">
        <v>353.1600037</v>
      </c>
      <c r="BM17" s="10">
        <f t="shared" si="37"/>
        <v>342.16930511556484</v>
      </c>
      <c r="BN17" s="2">
        <f t="shared" si="38"/>
        <v>1.9144613307794687</v>
      </c>
      <c r="BO17" s="27">
        <f t="shared" si="11"/>
        <v>344.08376644634433</v>
      </c>
      <c r="BP17" s="11">
        <f t="shared" si="39"/>
        <v>2.5700071238434173E-2</v>
      </c>
      <c r="BQ17" s="2">
        <f t="shared" si="40"/>
        <v>3.170269687618783</v>
      </c>
      <c r="BR17" s="27">
        <f t="shared" si="12"/>
        <v>345.33957480318361</v>
      </c>
      <c r="BS17" s="11">
        <f t="shared" si="41"/>
        <v>2.2144152267762576E-2</v>
      </c>
      <c r="BT17" s="2">
        <f t="shared" si="42"/>
        <v>4.8532180080432026</v>
      </c>
      <c r="BU17" s="27">
        <f t="shared" si="13"/>
        <v>347.02252312360804</v>
      </c>
      <c r="BV17" s="11">
        <f t="shared" si="43"/>
        <v>1.7378753290549831E-2</v>
      </c>
      <c r="BW17" s="2">
        <f t="shared" si="44"/>
        <v>6.9242527915844665</v>
      </c>
      <c r="BX17" s="27">
        <f t="shared" si="14"/>
        <v>349.09355790714932</v>
      </c>
      <c r="BY17" s="11">
        <f t="shared" si="45"/>
        <v>1.1514457328823179E-2</v>
      </c>
      <c r="CB17" s="2"/>
      <c r="CD17" s="22"/>
    </row>
    <row r="18" spans="1:82" x14ac:dyDescent="0.2">
      <c r="A18" s="23" t="s">
        <v>17</v>
      </c>
      <c r="B18" s="20">
        <v>17</v>
      </c>
      <c r="C18" s="20">
        <v>91.416999820000001</v>
      </c>
      <c r="D18" s="20">
        <v>342.88000490000002</v>
      </c>
      <c r="O18" s="2">
        <v>17</v>
      </c>
      <c r="P18" s="20">
        <v>91.416999820000001</v>
      </c>
      <c r="Q18" s="27">
        <f t="shared" si="50"/>
        <v>93.821080277449667</v>
      </c>
      <c r="R18" s="1">
        <f t="shared" si="15"/>
        <v>2.4040804574496661</v>
      </c>
      <c r="S18" s="7">
        <f t="shared" si="16"/>
        <v>2.6297958390488624E-2</v>
      </c>
      <c r="T18" s="27">
        <f t="shared" si="17"/>
        <v>93.695464611722088</v>
      </c>
      <c r="U18" s="1">
        <f t="shared" si="46"/>
        <v>2.2784647917220866</v>
      </c>
      <c r="V18" s="11">
        <f t="shared" si="18"/>
        <v>2.4923863134957196E-2</v>
      </c>
      <c r="W18" s="27">
        <f t="shared" si="19"/>
        <v>93.548258293268134</v>
      </c>
      <c r="X18" s="1">
        <f t="shared" si="20"/>
        <v>2.131258473268133</v>
      </c>
      <c r="Y18" s="9">
        <f t="shared" si="1"/>
        <v>2.3313590223531501E-2</v>
      </c>
      <c r="Z18" s="27">
        <f t="shared" si="21"/>
        <v>93.376458359070654</v>
      </c>
      <c r="AA18" s="1">
        <f t="shared" si="22"/>
        <v>1.9594585390706527</v>
      </c>
      <c r="AB18" s="9">
        <f t="shared" si="2"/>
        <v>2.1434290590686907E-2</v>
      </c>
      <c r="AD18" s="2">
        <v>17</v>
      </c>
      <c r="AE18" s="20">
        <v>342.88000490000002</v>
      </c>
      <c r="AF18" s="8">
        <f t="shared" si="23"/>
        <v>343.23297647165259</v>
      </c>
      <c r="AG18" s="1">
        <f t="shared" si="24"/>
        <v>0.35297157165257431</v>
      </c>
      <c r="AH18" s="9">
        <f t="shared" si="3"/>
        <v>1.0294317738227911E-3</v>
      </c>
      <c r="AI18" s="8">
        <f t="shared" si="25"/>
        <v>346.1464259628994</v>
      </c>
      <c r="AJ18" s="1">
        <f t="shared" si="26"/>
        <v>3.2664210628993828</v>
      </c>
      <c r="AK18" s="9">
        <f t="shared" si="4"/>
        <v>9.5264262022278761E-3</v>
      </c>
      <c r="AL18" s="8">
        <f t="shared" si="27"/>
        <v>348.76372426622595</v>
      </c>
      <c r="AM18" s="1">
        <f t="shared" si="28"/>
        <v>5.8837193662259324</v>
      </c>
      <c r="AN18" s="9">
        <f t="shared" si="5"/>
        <v>1.7159703925989801E-2</v>
      </c>
      <c r="AO18" s="8">
        <f t="shared" si="29"/>
        <v>350.98935011985657</v>
      </c>
      <c r="AP18" s="1">
        <f t="shared" si="30"/>
        <v>8.1093452198565501</v>
      </c>
      <c r="AQ18" s="9">
        <f t="shared" si="6"/>
        <v>2.3650679841251219E-2</v>
      </c>
      <c r="AU18" s="2">
        <v>17</v>
      </c>
      <c r="AV18" s="20">
        <v>91.416999820000001</v>
      </c>
      <c r="AW18" s="10">
        <f t="shared" si="47"/>
        <v>93.548258293268134</v>
      </c>
      <c r="AX18" s="2">
        <f t="shared" si="48"/>
        <v>-0.16369319050892797</v>
      </c>
      <c r="AY18" s="27">
        <f t="shared" si="7"/>
        <v>93.384565102759211</v>
      </c>
      <c r="AZ18" s="11">
        <f t="shared" si="31"/>
        <v>2.1522969323357195E-2</v>
      </c>
      <c r="BA18" s="2">
        <f t="shared" si="49"/>
        <v>-0.26497137321707698</v>
      </c>
      <c r="BB18" s="27">
        <f t="shared" si="8"/>
        <v>93.283286920051054</v>
      </c>
      <c r="BC18" s="11">
        <f t="shared" si="32"/>
        <v>2.0415098982965656E-2</v>
      </c>
      <c r="BD18" s="2">
        <f t="shared" si="33"/>
        <v>-0.38963057884087848</v>
      </c>
      <c r="BE18" s="27">
        <f t="shared" si="9"/>
        <v>93.158627714427254</v>
      </c>
      <c r="BF18" s="11">
        <f t="shared" si="34"/>
        <v>1.9051466334013556E-2</v>
      </c>
      <c r="BG18" s="2">
        <f t="shared" si="35"/>
        <v>-0.51539980259244955</v>
      </c>
      <c r="BH18" s="27">
        <f t="shared" si="10"/>
        <v>93.032858490675679</v>
      </c>
      <c r="BI18" s="11">
        <f t="shared" si="36"/>
        <v>1.7675691324997564E-2</v>
      </c>
      <c r="BK18" s="2">
        <v>17</v>
      </c>
      <c r="BL18" s="20">
        <v>342.88000490000002</v>
      </c>
      <c r="BM18" s="10">
        <f t="shared" si="37"/>
        <v>348.76372426622595</v>
      </c>
      <c r="BN18" s="2">
        <f t="shared" si="38"/>
        <v>3.3184486767439614</v>
      </c>
      <c r="BO18" s="27">
        <f t="shared" si="11"/>
        <v>352.08217294296992</v>
      </c>
      <c r="BP18" s="11">
        <f t="shared" si="39"/>
        <v>2.6837867217289875E-2</v>
      </c>
      <c r="BQ18" s="2">
        <f t="shared" si="40"/>
        <v>4.7111369459878301</v>
      </c>
      <c r="BR18" s="27">
        <f t="shared" si="12"/>
        <v>353.4748612122138</v>
      </c>
      <c r="BS18" s="11">
        <f t="shared" si="41"/>
        <v>3.0899603828761429E-2</v>
      </c>
      <c r="BT18" s="2">
        <f t="shared" si="42"/>
        <v>5.8979386936139475</v>
      </c>
      <c r="BU18" s="27">
        <f t="shared" si="13"/>
        <v>354.66166295983987</v>
      </c>
      <c r="BV18" s="11">
        <f t="shared" si="43"/>
        <v>3.4360878124917033E-2</v>
      </c>
      <c r="BW18" s="2">
        <f t="shared" si="44"/>
        <v>6.6768775608919491</v>
      </c>
      <c r="BX18" s="27">
        <f t="shared" si="14"/>
        <v>355.44060182711792</v>
      </c>
      <c r="BY18" s="11">
        <f t="shared" si="45"/>
        <v>3.6632631671774392E-2</v>
      </c>
      <c r="CB18" s="2"/>
      <c r="CD18" s="22"/>
    </row>
    <row r="19" spans="1:82" x14ac:dyDescent="0.2">
      <c r="A19" s="23" t="s">
        <v>18</v>
      </c>
      <c r="B19" s="20">
        <v>18</v>
      </c>
      <c r="C19" s="20">
        <v>92.662498470000003</v>
      </c>
      <c r="D19" s="20">
        <v>348.51998900000001</v>
      </c>
      <c r="O19" s="2">
        <v>18</v>
      </c>
      <c r="P19" s="20">
        <v>92.662498470000003</v>
      </c>
      <c r="Q19" s="27">
        <f t="shared" si="50"/>
        <v>93.099856140214769</v>
      </c>
      <c r="R19" s="1">
        <f t="shared" si="15"/>
        <v>0.4373576702147659</v>
      </c>
      <c r="S19" s="7">
        <f t="shared" si="16"/>
        <v>4.7198993922699254E-3</v>
      </c>
      <c r="T19" s="27">
        <f t="shared" si="17"/>
        <v>92.670155455447158</v>
      </c>
      <c r="U19" s="1">
        <f t="shared" si="46"/>
        <v>7.6569854471557619E-3</v>
      </c>
      <c r="V19" s="11">
        <f t="shared" si="18"/>
        <v>8.2633056237251719E-5</v>
      </c>
      <c r="W19" s="27">
        <f t="shared" si="19"/>
        <v>92.26950320930726</v>
      </c>
      <c r="X19" s="1">
        <f t="shared" si="20"/>
        <v>0.39299526069274293</v>
      </c>
      <c r="Y19" s="9">
        <f t="shared" si="1"/>
        <v>4.2411468197134502E-3</v>
      </c>
      <c r="Z19" s="27">
        <f t="shared" si="21"/>
        <v>91.906864454767657</v>
      </c>
      <c r="AA19" s="1">
        <f t="shared" si="22"/>
        <v>0.75563401523234575</v>
      </c>
      <c r="AB19" s="9">
        <f t="shared" si="2"/>
        <v>8.1546907077730737E-3</v>
      </c>
      <c r="AD19" s="2">
        <v>18</v>
      </c>
      <c r="AE19" s="20">
        <v>348.51998900000001</v>
      </c>
      <c r="AF19" s="8">
        <f t="shared" si="23"/>
        <v>343.1270850001568</v>
      </c>
      <c r="AG19" s="1">
        <f t="shared" si="24"/>
        <v>5.3929039998432131</v>
      </c>
      <c r="AH19" s="9">
        <f t="shared" si="3"/>
        <v>1.5473729398755413E-2</v>
      </c>
      <c r="AI19" s="8">
        <f t="shared" si="25"/>
        <v>344.67653648459469</v>
      </c>
      <c r="AJ19" s="1">
        <f t="shared" si="26"/>
        <v>3.8434525154053176</v>
      </c>
      <c r="AK19" s="9">
        <f t="shared" si="4"/>
        <v>1.1027925618938653E-2</v>
      </c>
      <c r="AL19" s="8">
        <f t="shared" si="27"/>
        <v>345.23349264649039</v>
      </c>
      <c r="AM19" s="1">
        <f t="shared" si="28"/>
        <v>3.2864963535096194</v>
      </c>
      <c r="AN19" s="9">
        <f t="shared" si="5"/>
        <v>9.4298647344144716E-3</v>
      </c>
      <c r="AO19" s="8">
        <f t="shared" si="29"/>
        <v>344.90734120496415</v>
      </c>
      <c r="AP19" s="1">
        <f t="shared" si="30"/>
        <v>3.6126477950358549</v>
      </c>
      <c r="AQ19" s="9">
        <f t="shared" si="6"/>
        <v>1.0365683200557701E-2</v>
      </c>
      <c r="AU19" s="2">
        <v>18</v>
      </c>
      <c r="AV19" s="20">
        <v>92.662498470000003</v>
      </c>
      <c r="AW19" s="10">
        <f t="shared" si="47"/>
        <v>92.26950320930726</v>
      </c>
      <c r="AX19" s="2">
        <f t="shared" si="48"/>
        <v>-0.49821175854451183</v>
      </c>
      <c r="AY19" s="27">
        <f t="shared" si="7"/>
        <v>91.771291450762746</v>
      </c>
      <c r="AZ19" s="11">
        <f t="shared" si="31"/>
        <v>9.6177745469035666E-3</v>
      </c>
      <c r="BA19" s="2">
        <f t="shared" si="49"/>
        <v>-0.72117404305178567</v>
      </c>
      <c r="BB19" s="27">
        <f t="shared" si="8"/>
        <v>91.548329166255471</v>
      </c>
      <c r="BC19" s="11">
        <f t="shared" si="32"/>
        <v>1.2023950596424407E-2</v>
      </c>
      <c r="BD19" s="2">
        <f t="shared" si="33"/>
        <v>-0.92310528191287589</v>
      </c>
      <c r="BE19" s="27">
        <f t="shared" si="9"/>
        <v>91.346397927394378</v>
      </c>
      <c r="BF19" s="11">
        <f t="shared" si="34"/>
        <v>1.4203162706990033E-2</v>
      </c>
      <c r="BG19" s="2">
        <f t="shared" si="35"/>
        <v>-1.087916263618768</v>
      </c>
      <c r="BH19" s="27">
        <f t="shared" si="10"/>
        <v>91.181586945688494</v>
      </c>
      <c r="BI19" s="11">
        <f t="shared" si="36"/>
        <v>1.5981778483891863E-2</v>
      </c>
      <c r="BK19" s="2">
        <v>18</v>
      </c>
      <c r="BL19" s="20">
        <v>348.51998900000001</v>
      </c>
      <c r="BM19" s="10">
        <f t="shared" si="37"/>
        <v>345.23349264649039</v>
      </c>
      <c r="BN19" s="2">
        <f t="shared" si="38"/>
        <v>1.2638445878001052</v>
      </c>
      <c r="BO19" s="27">
        <f t="shared" si="11"/>
        <v>346.49733723429051</v>
      </c>
      <c r="BP19" s="11">
        <f t="shared" si="39"/>
        <v>5.8035459358100044E-3</v>
      </c>
      <c r="BQ19" s="2">
        <f t="shared" si="40"/>
        <v>1.0025210914123051</v>
      </c>
      <c r="BR19" s="27">
        <f t="shared" si="12"/>
        <v>346.23601373790268</v>
      </c>
      <c r="BS19" s="11">
        <f t="shared" si="41"/>
        <v>6.5533551422708456E-3</v>
      </c>
      <c r="BT19" s="2">
        <f t="shared" si="42"/>
        <v>0.24103650560424361</v>
      </c>
      <c r="BU19" s="27">
        <f t="shared" si="13"/>
        <v>345.47452915209465</v>
      </c>
      <c r="BV19" s="11">
        <f t="shared" si="43"/>
        <v>8.738264501395249E-3</v>
      </c>
      <c r="BW19" s="2">
        <f t="shared" si="44"/>
        <v>-0.97845432457868231</v>
      </c>
      <c r="BX19" s="27">
        <f t="shared" si="14"/>
        <v>344.25503832191168</v>
      </c>
      <c r="BY19" s="11">
        <f t="shared" si="45"/>
        <v>1.223732013284416E-2</v>
      </c>
      <c r="CB19" s="2"/>
      <c r="CD19" s="22"/>
    </row>
    <row r="20" spans="1:82" x14ac:dyDescent="0.2">
      <c r="A20" s="23" t="s">
        <v>19</v>
      </c>
      <c r="B20" s="20">
        <v>19</v>
      </c>
      <c r="C20" s="20">
        <v>92.900001529999997</v>
      </c>
      <c r="D20" s="20">
        <v>343.1600037</v>
      </c>
      <c r="O20" s="2">
        <v>19</v>
      </c>
      <c r="P20" s="20">
        <v>92.900001529999997</v>
      </c>
      <c r="Q20" s="27">
        <f t="shared" si="50"/>
        <v>92.968648839150347</v>
      </c>
      <c r="R20" s="1">
        <f t="shared" si="15"/>
        <v>6.8647309150350111E-2</v>
      </c>
      <c r="S20" s="7">
        <f t="shared" si="16"/>
        <v>7.389376536036114E-4</v>
      </c>
      <c r="T20" s="27">
        <f t="shared" si="17"/>
        <v>92.666709811995943</v>
      </c>
      <c r="U20" s="1">
        <f t="shared" si="46"/>
        <v>0.23329171800405391</v>
      </c>
      <c r="V20" s="11">
        <f t="shared" si="18"/>
        <v>2.511213284842816E-3</v>
      </c>
      <c r="W20" s="27">
        <f t="shared" si="19"/>
        <v>92.505300365722903</v>
      </c>
      <c r="X20" s="1">
        <f t="shared" si="20"/>
        <v>0.39470116427709456</v>
      </c>
      <c r="Y20" s="9">
        <f t="shared" si="1"/>
        <v>4.2486669297807766E-3</v>
      </c>
      <c r="Z20" s="27">
        <f t="shared" si="21"/>
        <v>92.473589966191923</v>
      </c>
      <c r="AA20" s="1">
        <f t="shared" si="22"/>
        <v>0.42641156380807388</v>
      </c>
      <c r="AB20" s="9">
        <f t="shared" si="2"/>
        <v>4.5900059933839041E-3</v>
      </c>
      <c r="AD20" s="2">
        <v>19</v>
      </c>
      <c r="AE20" s="20">
        <v>343.1600037</v>
      </c>
      <c r="AF20" s="8">
        <f t="shared" si="23"/>
        <v>344.74495620010975</v>
      </c>
      <c r="AG20" s="1">
        <f t="shared" si="24"/>
        <v>1.5849525001097504</v>
      </c>
      <c r="AH20" s="9">
        <f t="shared" si="3"/>
        <v>4.61869822537757E-3</v>
      </c>
      <c r="AI20" s="8">
        <f t="shared" si="25"/>
        <v>346.40609011652708</v>
      </c>
      <c r="AJ20" s="1">
        <f t="shared" si="26"/>
        <v>3.2460864165270777</v>
      </c>
      <c r="AK20" s="9">
        <f t="shared" si="4"/>
        <v>9.4593961461921904E-3</v>
      </c>
      <c r="AL20" s="8">
        <f t="shared" si="27"/>
        <v>347.20539045859618</v>
      </c>
      <c r="AM20" s="1">
        <f t="shared" si="28"/>
        <v>4.0453867585961802</v>
      </c>
      <c r="AN20" s="9">
        <f t="shared" si="5"/>
        <v>1.1788631294376514E-2</v>
      </c>
      <c r="AO20" s="8">
        <f t="shared" si="29"/>
        <v>347.6168270512411</v>
      </c>
      <c r="AP20" s="1">
        <f t="shared" si="30"/>
        <v>4.4568233512410984</v>
      </c>
      <c r="AQ20" s="9">
        <f t="shared" si="6"/>
        <v>1.2987595591522889E-2</v>
      </c>
      <c r="AU20" s="2">
        <v>19</v>
      </c>
      <c r="AV20" s="20">
        <v>92.900001529999997</v>
      </c>
      <c r="AW20" s="10">
        <f t="shared" si="47"/>
        <v>92.505300365722903</v>
      </c>
      <c r="AX20" s="2">
        <f t="shared" si="48"/>
        <v>-0.27800908405646541</v>
      </c>
      <c r="AY20" s="27">
        <f t="shared" si="7"/>
        <v>92.227291281666439</v>
      </c>
      <c r="AZ20" s="11">
        <f t="shared" si="31"/>
        <v>7.2412296798113791E-3</v>
      </c>
      <c r="BA20" s="2">
        <f t="shared" si="49"/>
        <v>-0.29053700329144283</v>
      </c>
      <c r="BB20" s="27">
        <f t="shared" si="8"/>
        <v>92.214763362431455</v>
      </c>
      <c r="BC20" s="11">
        <f t="shared" si="32"/>
        <v>7.3760834906688314E-3</v>
      </c>
      <c r="BD20" s="2">
        <f t="shared" si="33"/>
        <v>-0.22776381891576467</v>
      </c>
      <c r="BE20" s="27">
        <f t="shared" si="9"/>
        <v>92.277536546807141</v>
      </c>
      <c r="BF20" s="11">
        <f t="shared" si="34"/>
        <v>6.700376457925511E-3</v>
      </c>
      <c r="BG20" s="2">
        <f t="shared" si="35"/>
        <v>-9.513119859295982E-2</v>
      </c>
      <c r="BH20" s="27">
        <f t="shared" si="10"/>
        <v>92.410169167129936</v>
      </c>
      <c r="BI20" s="11">
        <f t="shared" si="36"/>
        <v>5.2726841205904653E-3</v>
      </c>
      <c r="BK20" s="2">
        <v>19</v>
      </c>
      <c r="BL20" s="20">
        <v>343.1600037</v>
      </c>
      <c r="BM20" s="10">
        <f t="shared" si="37"/>
        <v>347.20539045859618</v>
      </c>
      <c r="BN20" s="2">
        <f t="shared" si="38"/>
        <v>1.476260555091812</v>
      </c>
      <c r="BO20" s="27">
        <f t="shared" si="11"/>
        <v>348.681651013688</v>
      </c>
      <c r="BP20" s="11">
        <f t="shared" si="39"/>
        <v>1.6090591135775746E-2</v>
      </c>
      <c r="BQ20" s="2">
        <f t="shared" si="40"/>
        <v>1.4387406157243752</v>
      </c>
      <c r="BR20" s="27">
        <f t="shared" si="12"/>
        <v>348.64413107432057</v>
      </c>
      <c r="BS20" s="11">
        <f t="shared" si="41"/>
        <v>1.5981254561108296E-2</v>
      </c>
      <c r="BT20" s="2">
        <f t="shared" si="42"/>
        <v>1.279553289505174</v>
      </c>
      <c r="BU20" s="27">
        <f t="shared" si="13"/>
        <v>348.48494374810139</v>
      </c>
      <c r="BV20" s="11">
        <f t="shared" si="43"/>
        <v>1.5517367964468821E-2</v>
      </c>
      <c r="BW20" s="2">
        <f t="shared" si="44"/>
        <v>1.2343097779346752</v>
      </c>
      <c r="BX20" s="27">
        <f t="shared" si="14"/>
        <v>348.43970023653088</v>
      </c>
      <c r="BY20" s="11">
        <f t="shared" si="45"/>
        <v>1.5385524185815475E-2</v>
      </c>
      <c r="CB20" s="2"/>
      <c r="CD20" s="22"/>
    </row>
    <row r="21" spans="1:82" x14ac:dyDescent="0.2">
      <c r="A21" s="23" t="s">
        <v>20</v>
      </c>
      <c r="B21" s="20">
        <v>20</v>
      </c>
      <c r="C21" s="20">
        <v>93.533996579999993</v>
      </c>
      <c r="D21" s="20">
        <v>347.73999020000002</v>
      </c>
      <c r="O21" s="2">
        <v>20</v>
      </c>
      <c r="P21" s="20">
        <v>93.533996579999993</v>
      </c>
      <c r="Q21" s="27">
        <f t="shared" si="50"/>
        <v>92.94805464640524</v>
      </c>
      <c r="R21" s="1">
        <f t="shared" si="15"/>
        <v>0.58594193359475355</v>
      </c>
      <c r="S21" s="7">
        <f t="shared" si="16"/>
        <v>6.264480884162745E-3</v>
      </c>
      <c r="T21" s="27">
        <f t="shared" si="17"/>
        <v>92.771691085097771</v>
      </c>
      <c r="U21" s="1">
        <f t="shared" si="46"/>
        <v>0.76230549490222188</v>
      </c>
      <c r="V21" s="11">
        <f t="shared" si="18"/>
        <v>8.1500365939160841E-3</v>
      </c>
      <c r="W21" s="27">
        <f t="shared" si="19"/>
        <v>92.742121064289165</v>
      </c>
      <c r="X21" s="1">
        <f t="shared" si="20"/>
        <v>0.79187551571082793</v>
      </c>
      <c r="Y21" s="9">
        <f t="shared" si="1"/>
        <v>8.466178551811733E-3</v>
      </c>
      <c r="Z21" s="27">
        <f t="shared" si="21"/>
        <v>92.793398639047979</v>
      </c>
      <c r="AA21" s="1">
        <f t="shared" si="22"/>
        <v>0.74059794095201426</v>
      </c>
      <c r="AB21" s="9">
        <f t="shared" si="2"/>
        <v>7.9179546264611708E-3</v>
      </c>
      <c r="AD21" s="2">
        <v>20</v>
      </c>
      <c r="AE21" s="20">
        <v>347.73999020000002</v>
      </c>
      <c r="AF21" s="8">
        <f t="shared" si="23"/>
        <v>344.26947045007682</v>
      </c>
      <c r="AG21" s="1">
        <f t="shared" si="24"/>
        <v>3.4705197499231986</v>
      </c>
      <c r="AH21" s="9">
        <f t="shared" si="3"/>
        <v>9.9802146653514175E-3</v>
      </c>
      <c r="AI21" s="8">
        <f t="shared" si="25"/>
        <v>344.94535122908991</v>
      </c>
      <c r="AJ21" s="1">
        <f t="shared" si="26"/>
        <v>2.794638970910114</v>
      </c>
      <c r="AK21" s="9">
        <f t="shared" si="4"/>
        <v>8.0365763204364223E-3</v>
      </c>
      <c r="AL21" s="8">
        <f t="shared" si="27"/>
        <v>344.77815840343845</v>
      </c>
      <c r="AM21" s="1">
        <f t="shared" si="28"/>
        <v>2.9618317965615688</v>
      </c>
      <c r="AN21" s="9">
        <f t="shared" si="5"/>
        <v>8.5173747053311124E-3</v>
      </c>
      <c r="AO21" s="8">
        <f t="shared" si="29"/>
        <v>344.27420953781029</v>
      </c>
      <c r="AP21" s="1">
        <f t="shared" si="30"/>
        <v>3.4657806621897294</v>
      </c>
      <c r="AQ21" s="9">
        <f t="shared" si="6"/>
        <v>9.9665864147416919E-3</v>
      </c>
      <c r="AU21" s="2">
        <v>20</v>
      </c>
      <c r="AV21" s="20">
        <v>93.533996579999993</v>
      </c>
      <c r="AW21" s="10">
        <f t="shared" si="47"/>
        <v>92.742121064289165</v>
      </c>
      <c r="AX21" s="2">
        <f t="shared" si="48"/>
        <v>-0.12356014926964703</v>
      </c>
      <c r="AY21" s="27">
        <f t="shared" si="7"/>
        <v>92.618560915019515</v>
      </c>
      <c r="AZ21" s="11">
        <f t="shared" si="31"/>
        <v>9.7871971524011864E-3</v>
      </c>
      <c r="BA21" s="2">
        <f t="shared" si="49"/>
        <v>-5.3226037455475467E-2</v>
      </c>
      <c r="BB21" s="27">
        <f t="shared" si="8"/>
        <v>92.688895026833691</v>
      </c>
      <c r="BC21" s="11">
        <f t="shared" si="32"/>
        <v>9.0352340760237165E-3</v>
      </c>
      <c r="BD21" s="2">
        <f t="shared" si="33"/>
        <v>5.0986891573451584E-2</v>
      </c>
      <c r="BE21" s="27">
        <f t="shared" si="9"/>
        <v>92.793107955862624</v>
      </c>
      <c r="BF21" s="11">
        <f t="shared" si="34"/>
        <v>7.9210624075459497E-3</v>
      </c>
      <c r="BG21" s="2">
        <f t="shared" si="35"/>
        <v>0.15383272427645686</v>
      </c>
      <c r="BH21" s="27">
        <f t="shared" si="10"/>
        <v>92.89595378856562</v>
      </c>
      <c r="BI21" s="11">
        <f t="shared" si="36"/>
        <v>6.8215067757598936E-3</v>
      </c>
      <c r="BK21" s="2">
        <v>20</v>
      </c>
      <c r="BL21" s="20">
        <v>347.73999020000002</v>
      </c>
      <c r="BM21" s="10">
        <f t="shared" si="37"/>
        <v>344.77815840343845</v>
      </c>
      <c r="BN21" s="2">
        <f t="shared" si="38"/>
        <v>0.30521277201694907</v>
      </c>
      <c r="BO21" s="27">
        <f t="shared" si="11"/>
        <v>345.0833711754554</v>
      </c>
      <c r="BP21" s="11">
        <f t="shared" si="39"/>
        <v>7.6396707293190256E-3</v>
      </c>
      <c r="BQ21" s="2">
        <f t="shared" si="40"/>
        <v>-0.30094708617257249</v>
      </c>
      <c r="BR21" s="27">
        <f t="shared" si="12"/>
        <v>344.47721131726587</v>
      </c>
      <c r="BS21" s="11">
        <f t="shared" si="41"/>
        <v>9.3828117981414518E-3</v>
      </c>
      <c r="BT21" s="2">
        <f t="shared" si="42"/>
        <v>-0.94451791729256895</v>
      </c>
      <c r="BU21" s="27">
        <f t="shared" si="13"/>
        <v>343.8336404861459</v>
      </c>
      <c r="BV21" s="11">
        <f t="shared" si="43"/>
        <v>1.1233536044006382E-2</v>
      </c>
      <c r="BW21" s="2">
        <f t="shared" si="44"/>
        <v>-1.5118465968846293</v>
      </c>
      <c r="BX21" s="27">
        <f t="shared" si="14"/>
        <v>343.2663118065538</v>
      </c>
      <c r="BY21" s="11">
        <f t="shared" si="45"/>
        <v>1.2865009833563344E-2</v>
      </c>
      <c r="CB21" s="2"/>
      <c r="CD21" s="22"/>
    </row>
    <row r="22" spans="1:82" x14ac:dyDescent="0.2">
      <c r="A22" s="23" t="s">
        <v>21</v>
      </c>
      <c r="B22" s="20">
        <v>21</v>
      </c>
      <c r="C22" s="20">
        <v>100.435997</v>
      </c>
      <c r="D22" s="20">
        <v>345.0899963</v>
      </c>
      <c r="O22" s="2">
        <v>21</v>
      </c>
      <c r="P22" s="20">
        <v>100.435997</v>
      </c>
      <c r="Q22" s="27">
        <f t="shared" si="50"/>
        <v>93.123837226483673</v>
      </c>
      <c r="R22" s="1">
        <f t="shared" si="15"/>
        <v>7.3121597735163277</v>
      </c>
      <c r="S22" s="7">
        <f t="shared" si="16"/>
        <v>7.2804173721861168E-2</v>
      </c>
      <c r="T22" s="27">
        <f t="shared" si="17"/>
        <v>93.114728557803772</v>
      </c>
      <c r="U22" s="1">
        <f t="shared" si="46"/>
        <v>7.321268442196228</v>
      </c>
      <c r="V22" s="11">
        <f t="shared" si="18"/>
        <v>7.2894864997419484E-2</v>
      </c>
      <c r="W22" s="27">
        <f t="shared" si="19"/>
        <v>93.217246373715668</v>
      </c>
      <c r="X22" s="1">
        <f t="shared" si="20"/>
        <v>7.2187506262843328</v>
      </c>
      <c r="Y22" s="9">
        <f t="shared" si="1"/>
        <v>7.1874137180958461E-2</v>
      </c>
      <c r="Z22" s="27">
        <f t="shared" si="21"/>
        <v>93.348847094761993</v>
      </c>
      <c r="AA22" s="1">
        <f t="shared" si="22"/>
        <v>7.0871499052380074</v>
      </c>
      <c r="AB22" s="9">
        <f t="shared" si="2"/>
        <v>7.0563842814623592E-2</v>
      </c>
      <c r="AD22" s="2">
        <v>21</v>
      </c>
      <c r="AE22" s="20">
        <v>345.0899963</v>
      </c>
      <c r="AF22" s="8">
        <f t="shared" si="23"/>
        <v>345.31062637505374</v>
      </c>
      <c r="AG22" s="1">
        <f t="shared" si="24"/>
        <v>0.22063007505374799</v>
      </c>
      <c r="AH22" s="9">
        <f t="shared" si="3"/>
        <v>6.3934068625375561E-4</v>
      </c>
      <c r="AI22" s="8">
        <f t="shared" si="25"/>
        <v>346.20293876599948</v>
      </c>
      <c r="AJ22" s="1">
        <f t="shared" si="26"/>
        <v>1.1129424659994811</v>
      </c>
      <c r="AK22" s="9">
        <f t="shared" si="4"/>
        <v>3.2250789009599613E-3</v>
      </c>
      <c r="AL22" s="8">
        <f t="shared" si="27"/>
        <v>346.55525748137541</v>
      </c>
      <c r="AM22" s="1">
        <f t="shared" si="28"/>
        <v>1.4652611813754106</v>
      </c>
      <c r="AN22" s="9">
        <f t="shared" si="5"/>
        <v>4.2460262455756691E-3</v>
      </c>
      <c r="AO22" s="8">
        <f t="shared" si="29"/>
        <v>346.8735450344526</v>
      </c>
      <c r="AP22" s="1">
        <f t="shared" si="30"/>
        <v>1.7835487344526086</v>
      </c>
      <c r="AQ22" s="9">
        <f t="shared" si="6"/>
        <v>5.1683582647295903E-3</v>
      </c>
      <c r="AU22" s="2">
        <v>21</v>
      </c>
      <c r="AV22" s="20">
        <v>100.435997</v>
      </c>
      <c r="AW22" s="10">
        <f t="shared" si="47"/>
        <v>93.217246373715668</v>
      </c>
      <c r="AX22" s="2">
        <f t="shared" si="48"/>
        <v>5.6045488339197813E-2</v>
      </c>
      <c r="AY22" s="27">
        <f t="shared" si="7"/>
        <v>93.273291862054862</v>
      </c>
      <c r="AZ22" s="11">
        <f t="shared" si="31"/>
        <v>7.1316115256416873E-2</v>
      </c>
      <c r="BA22" s="2">
        <f t="shared" si="49"/>
        <v>0.18453206864141458</v>
      </c>
      <c r="BB22" s="27">
        <f t="shared" si="8"/>
        <v>93.401778442357084</v>
      </c>
      <c r="BC22" s="11">
        <f t="shared" si="32"/>
        <v>7.0036827111328581E-2</v>
      </c>
      <c r="BD22" s="2">
        <f t="shared" si="33"/>
        <v>0.30546994228528207</v>
      </c>
      <c r="BE22" s="27">
        <f t="shared" si="9"/>
        <v>93.522716316000952</v>
      </c>
      <c r="BF22" s="11">
        <f t="shared" si="34"/>
        <v>6.8832698340208123E-2</v>
      </c>
      <c r="BG22" s="2">
        <f t="shared" si="35"/>
        <v>0.39480216313899102</v>
      </c>
      <c r="BH22" s="27">
        <f t="shared" si="10"/>
        <v>93.612048536854658</v>
      </c>
      <c r="BI22" s="11">
        <f t="shared" si="36"/>
        <v>6.794325408195373E-2</v>
      </c>
      <c r="BK22" s="2">
        <v>21</v>
      </c>
      <c r="BL22" s="20">
        <v>345.0899963</v>
      </c>
      <c r="BM22" s="10">
        <f t="shared" si="37"/>
        <v>346.55525748137541</v>
      </c>
      <c r="BN22" s="2">
        <f t="shared" si="38"/>
        <v>0.7467786637929501</v>
      </c>
      <c r="BO22" s="27">
        <f t="shared" si="11"/>
        <v>347.30203614516836</v>
      </c>
      <c r="BP22" s="11">
        <f t="shared" si="39"/>
        <v>6.4100375811686856E-3</v>
      </c>
      <c r="BQ22" s="2">
        <f t="shared" si="40"/>
        <v>0.63417368767671389</v>
      </c>
      <c r="BR22" s="27">
        <f t="shared" si="12"/>
        <v>347.18943116905211</v>
      </c>
      <c r="BS22" s="11">
        <f t="shared" si="41"/>
        <v>6.0837314658840425E-3</v>
      </c>
      <c r="BT22" s="2">
        <f t="shared" si="42"/>
        <v>0.68845227984514401</v>
      </c>
      <c r="BU22" s="27">
        <f t="shared" si="13"/>
        <v>347.24370976122054</v>
      </c>
      <c r="BV22" s="11">
        <f t="shared" si="43"/>
        <v>6.2410196885227635E-3</v>
      </c>
      <c r="BW22" s="2">
        <f t="shared" si="44"/>
        <v>0.95486265923155722</v>
      </c>
      <c r="BX22" s="27">
        <f t="shared" si="14"/>
        <v>347.51012014060694</v>
      </c>
      <c r="BY22" s="11">
        <f t="shared" si="45"/>
        <v>7.013022303037267E-3</v>
      </c>
      <c r="CB22" s="2"/>
      <c r="CD22" s="22"/>
    </row>
    <row r="23" spans="1:82" x14ac:dyDescent="0.2">
      <c r="A23" s="19">
        <v>43892</v>
      </c>
      <c r="B23" s="20">
        <v>22</v>
      </c>
      <c r="C23" s="20">
        <v>100.2099991</v>
      </c>
      <c r="D23" s="20">
        <v>358</v>
      </c>
      <c r="O23" s="2">
        <v>22</v>
      </c>
      <c r="P23" s="20">
        <v>100.2099991</v>
      </c>
      <c r="Q23" s="27">
        <f t="shared" si="50"/>
        <v>95.317485158538574</v>
      </c>
      <c r="R23" s="1">
        <f t="shared" si="15"/>
        <v>4.8925139414614307</v>
      </c>
      <c r="S23" s="7">
        <f t="shared" si="16"/>
        <v>4.8822612368044922E-2</v>
      </c>
      <c r="T23" s="27">
        <f t="shared" si="17"/>
        <v>96.409299356792076</v>
      </c>
      <c r="U23" s="1">
        <f t="shared" si="46"/>
        <v>3.8006997432079288</v>
      </c>
      <c r="V23" s="11">
        <f t="shared" si="18"/>
        <v>3.7927350337716235E-2</v>
      </c>
      <c r="W23" s="27">
        <f t="shared" si="19"/>
        <v>97.548496749486262</v>
      </c>
      <c r="X23" s="1">
        <f t="shared" si="20"/>
        <v>2.661502350513743</v>
      </c>
      <c r="Y23" s="9">
        <f t="shared" si="1"/>
        <v>2.6559249320597417E-2</v>
      </c>
      <c r="Z23" s="27">
        <f t="shared" si="21"/>
        <v>98.664209523690502</v>
      </c>
      <c r="AA23" s="1">
        <f t="shared" si="22"/>
        <v>1.5457895763095024</v>
      </c>
      <c r="AB23" s="9">
        <f t="shared" si="2"/>
        <v>1.5425502346995853E-2</v>
      </c>
      <c r="AD23" s="2">
        <v>22</v>
      </c>
      <c r="AE23" s="20">
        <v>358</v>
      </c>
      <c r="AF23" s="8">
        <f t="shared" si="23"/>
        <v>345.2444373525376</v>
      </c>
      <c r="AG23" s="1">
        <f t="shared" si="24"/>
        <v>12.755562647462398</v>
      </c>
      <c r="AH23" s="9">
        <f t="shared" si="3"/>
        <v>3.563006326106815E-2</v>
      </c>
      <c r="AI23" s="8">
        <f t="shared" si="25"/>
        <v>345.70211465629973</v>
      </c>
      <c r="AJ23" s="1">
        <f t="shared" si="26"/>
        <v>12.297885343700273</v>
      </c>
      <c r="AK23" s="9">
        <f t="shared" si="4"/>
        <v>3.4351635038268921E-2</v>
      </c>
      <c r="AL23" s="8">
        <f t="shared" si="27"/>
        <v>345.67610077255017</v>
      </c>
      <c r="AM23" s="1">
        <f t="shared" si="28"/>
        <v>12.323899227449829</v>
      </c>
      <c r="AN23" s="9">
        <f t="shared" si="5"/>
        <v>3.4424299518016281E-2</v>
      </c>
      <c r="AO23" s="8">
        <f t="shared" si="29"/>
        <v>345.53588348361313</v>
      </c>
      <c r="AP23" s="1">
        <f t="shared" si="30"/>
        <v>12.464116516386866</v>
      </c>
      <c r="AQ23" s="9">
        <f t="shared" si="6"/>
        <v>3.4815967922868341E-2</v>
      </c>
      <c r="AU23" s="2">
        <v>22</v>
      </c>
      <c r="AV23" s="20">
        <v>100.2099991</v>
      </c>
      <c r="AW23" s="10">
        <f t="shared" si="47"/>
        <v>97.548496749486262</v>
      </c>
      <c r="AX23" s="2">
        <f t="shared" si="48"/>
        <v>1.3386069545686166</v>
      </c>
      <c r="AY23" s="27">
        <f t="shared" si="7"/>
        <v>98.88710370405488</v>
      </c>
      <c r="AZ23" s="11">
        <f t="shared" si="31"/>
        <v>1.3201231492128859E-2</v>
      </c>
      <c r="BA23" s="2">
        <f t="shared" si="49"/>
        <v>2.0505553068495455</v>
      </c>
      <c r="BB23" s="27">
        <f t="shared" si="8"/>
        <v>99.599052056335807</v>
      </c>
      <c r="BC23" s="11">
        <f t="shared" si="32"/>
        <v>6.0966674897834326E-3</v>
      </c>
      <c r="BD23" s="2">
        <f t="shared" si="33"/>
        <v>2.7209382023764692</v>
      </c>
      <c r="BE23" s="27">
        <f t="shared" si="9"/>
        <v>100.26943495186273</v>
      </c>
      <c r="BF23" s="11">
        <f t="shared" si="34"/>
        <v>5.9311298669326358E-4</v>
      </c>
      <c r="BG23" s="2">
        <f t="shared" si="35"/>
        <v>3.3471383226126932</v>
      </c>
      <c r="BH23" s="27">
        <f t="shared" si="10"/>
        <v>100.89563507209895</v>
      </c>
      <c r="BI23" s="11">
        <f t="shared" si="36"/>
        <v>6.8419916002069913E-3</v>
      </c>
      <c r="BK23" s="2">
        <v>22</v>
      </c>
      <c r="BL23" s="20">
        <v>358</v>
      </c>
      <c r="BM23" s="10">
        <f t="shared" si="37"/>
        <v>345.67610077255017</v>
      </c>
      <c r="BN23" s="2">
        <f t="shared" si="38"/>
        <v>0.25899805200749459</v>
      </c>
      <c r="BO23" s="27">
        <f t="shared" si="11"/>
        <v>345.93509882455766</v>
      </c>
      <c r="BP23" s="11">
        <f t="shared" si="39"/>
        <v>3.3700841272185318E-2</v>
      </c>
      <c r="BQ23" s="2">
        <f t="shared" si="40"/>
        <v>-4.6824990749163076E-2</v>
      </c>
      <c r="BR23" s="27">
        <f t="shared" si="12"/>
        <v>345.62927578180103</v>
      </c>
      <c r="BS23" s="11">
        <f t="shared" si="41"/>
        <v>3.4555095581561376E-2</v>
      </c>
      <c r="BT23" s="2">
        <f t="shared" si="42"/>
        <v>-0.25211311335708336</v>
      </c>
      <c r="BU23" s="27">
        <f t="shared" si="13"/>
        <v>345.42398765919307</v>
      </c>
      <c r="BV23" s="11">
        <f t="shared" si="43"/>
        <v>3.512852609163946E-2</v>
      </c>
      <c r="BW23" s="2">
        <f t="shared" si="44"/>
        <v>-0.42065186681103695</v>
      </c>
      <c r="BX23" s="27">
        <f t="shared" si="14"/>
        <v>345.25544890573912</v>
      </c>
      <c r="BY23" s="11">
        <f t="shared" si="45"/>
        <v>3.5599304732572307E-2</v>
      </c>
      <c r="CB23" s="2"/>
      <c r="CD23" s="22"/>
    </row>
    <row r="24" spans="1:82" x14ac:dyDescent="0.2">
      <c r="A24" s="19">
        <v>43923</v>
      </c>
      <c r="B24" s="20">
        <v>23</v>
      </c>
      <c r="C24" s="20">
        <v>102.48349760000001</v>
      </c>
      <c r="D24" s="20">
        <v>369.01000979999998</v>
      </c>
      <c r="O24" s="2">
        <v>23</v>
      </c>
      <c r="P24" s="20">
        <v>102.48349760000001</v>
      </c>
      <c r="Q24" s="27">
        <f t="shared" si="50"/>
        <v>96.785239340977</v>
      </c>
      <c r="R24" s="1">
        <f t="shared" si="15"/>
        <v>5.6982582590230066</v>
      </c>
      <c r="S24" s="7">
        <f t="shared" si="16"/>
        <v>5.560171532458516E-2</v>
      </c>
      <c r="T24" s="27">
        <f t="shared" si="17"/>
        <v>98.119614241235638</v>
      </c>
      <c r="U24" s="1">
        <f t="shared" si="46"/>
        <v>4.3638833587643688</v>
      </c>
      <c r="V24" s="11">
        <f t="shared" si="18"/>
        <v>4.2581327344982892E-2</v>
      </c>
      <c r="W24" s="27">
        <f t="shared" si="19"/>
        <v>99.14539815979451</v>
      </c>
      <c r="X24" s="1">
        <f t="shared" si="20"/>
        <v>3.3380994402054966</v>
      </c>
      <c r="Y24" s="9">
        <f t="shared" si="1"/>
        <v>3.2572067878033628E-2</v>
      </c>
      <c r="Z24" s="27">
        <f t="shared" si="21"/>
        <v>99.823551705922625</v>
      </c>
      <c r="AA24" s="1">
        <f t="shared" si="22"/>
        <v>2.6599458940773815</v>
      </c>
      <c r="AB24" s="9">
        <f t="shared" si="2"/>
        <v>2.5954870358341296E-2</v>
      </c>
      <c r="AD24" s="2">
        <v>23</v>
      </c>
      <c r="AE24" s="20">
        <v>369.01000979999998</v>
      </c>
      <c r="AF24" s="8">
        <f t="shared" si="23"/>
        <v>349.07110614677629</v>
      </c>
      <c r="AG24" s="1">
        <f t="shared" si="24"/>
        <v>19.93890365322369</v>
      </c>
      <c r="AH24" s="9">
        <f t="shared" si="3"/>
        <v>5.4033503492304701E-2</v>
      </c>
      <c r="AI24" s="8">
        <f t="shared" si="25"/>
        <v>351.23616306096483</v>
      </c>
      <c r="AJ24" s="1">
        <f t="shared" si="26"/>
        <v>17.77384673903515</v>
      </c>
      <c r="AK24" s="9">
        <f t="shared" si="4"/>
        <v>4.8166299739859121E-2</v>
      </c>
      <c r="AL24" s="8">
        <f t="shared" si="27"/>
        <v>353.07044030902006</v>
      </c>
      <c r="AM24" s="1">
        <f t="shared" si="28"/>
        <v>15.93956949097992</v>
      </c>
      <c r="AN24" s="9">
        <f t="shared" si="5"/>
        <v>4.3195493530430298E-2</v>
      </c>
      <c r="AO24" s="8">
        <f t="shared" si="29"/>
        <v>354.88397087090328</v>
      </c>
      <c r="AP24" s="1">
        <f t="shared" si="30"/>
        <v>14.126038929096694</v>
      </c>
      <c r="AQ24" s="9">
        <f t="shared" si="6"/>
        <v>3.8280909877628728E-2</v>
      </c>
      <c r="AU24" s="2">
        <v>23</v>
      </c>
      <c r="AV24" s="20">
        <v>102.48349760000001</v>
      </c>
      <c r="AW24" s="10">
        <f t="shared" si="47"/>
        <v>99.14539815979451</v>
      </c>
      <c r="AX24" s="2">
        <f t="shared" si="48"/>
        <v>1.416095291290506</v>
      </c>
      <c r="AY24" s="27">
        <f t="shared" si="7"/>
        <v>100.56149345108501</v>
      </c>
      <c r="AZ24" s="11">
        <f t="shared" si="31"/>
        <v>1.8754279410102739E-2</v>
      </c>
      <c r="BA24" s="2">
        <f t="shared" si="49"/>
        <v>1.8464110534059621</v>
      </c>
      <c r="BB24" s="27">
        <f t="shared" si="8"/>
        <v>100.99180921320047</v>
      </c>
      <c r="BC24" s="11">
        <f t="shared" si="32"/>
        <v>1.4555400837525065E-2</v>
      </c>
      <c r="BD24" s="2">
        <f t="shared" si="33"/>
        <v>2.0465161271355368</v>
      </c>
      <c r="BE24" s="27">
        <f t="shared" si="9"/>
        <v>101.19191428693004</v>
      </c>
      <c r="BF24" s="11">
        <f t="shared" si="34"/>
        <v>1.260284185568198E-2</v>
      </c>
      <c r="BG24" s="2">
        <f t="shared" si="35"/>
        <v>2.0344606383843598</v>
      </c>
      <c r="BH24" s="27">
        <f t="shared" si="10"/>
        <v>101.17985879817887</v>
      </c>
      <c r="BI24" s="11">
        <f t="shared" si="36"/>
        <v>1.2720475318956492E-2</v>
      </c>
      <c r="BK24" s="2">
        <v>23</v>
      </c>
      <c r="BL24" s="20">
        <v>369.01000979999998</v>
      </c>
      <c r="BM24" s="10">
        <f t="shared" si="37"/>
        <v>353.07044030902006</v>
      </c>
      <c r="BN24" s="2">
        <f t="shared" si="38"/>
        <v>2.3996004973462117</v>
      </c>
      <c r="BO24" s="27">
        <f t="shared" si="11"/>
        <v>355.47004080636628</v>
      </c>
      <c r="BP24" s="11">
        <f t="shared" si="39"/>
        <v>3.669268755330575E-2</v>
      </c>
      <c r="BQ24" s="2">
        <f t="shared" si="40"/>
        <v>3.3016990464994094</v>
      </c>
      <c r="BR24" s="27">
        <f t="shared" si="12"/>
        <v>356.37213935551949</v>
      </c>
      <c r="BS24" s="11">
        <f t="shared" si="41"/>
        <v>3.4248042353458359E-2</v>
      </c>
      <c r="BT24" s="2">
        <f t="shared" si="42"/>
        <v>4.3357584765390973</v>
      </c>
      <c r="BU24" s="27">
        <f t="shared" si="13"/>
        <v>357.40619878555913</v>
      </c>
      <c r="BV24" s="11">
        <f t="shared" si="43"/>
        <v>3.1445789291000559E-2</v>
      </c>
      <c r="BW24" s="2">
        <f t="shared" si="44"/>
        <v>5.4405916856496548</v>
      </c>
      <c r="BX24" s="27">
        <f t="shared" si="14"/>
        <v>358.51103199466974</v>
      </c>
      <c r="BY24" s="11">
        <f t="shared" si="45"/>
        <v>2.8451742572025596E-2</v>
      </c>
      <c r="CB24" s="2"/>
      <c r="CD24" s="22"/>
    </row>
    <row r="25" spans="1:82" x14ac:dyDescent="0.2">
      <c r="A25" s="19">
        <v>43953</v>
      </c>
      <c r="B25" s="20">
        <v>24</v>
      </c>
      <c r="C25" s="20">
        <v>101.9934998</v>
      </c>
      <c r="D25" s="20">
        <v>369.67001340000002</v>
      </c>
      <c r="O25" s="2">
        <v>24</v>
      </c>
      <c r="P25" s="20">
        <v>101.9934998</v>
      </c>
      <c r="Q25" s="27">
        <f t="shared" si="50"/>
        <v>98.494716818683898</v>
      </c>
      <c r="R25" s="1">
        <f t="shared" si="15"/>
        <v>3.4987829813160971</v>
      </c>
      <c r="S25" s="7">
        <f t="shared" si="16"/>
        <v>3.4303980039677953E-2</v>
      </c>
      <c r="T25" s="27">
        <f t="shared" si="17"/>
        <v>100.08336175267961</v>
      </c>
      <c r="U25" s="1">
        <f t="shared" si="46"/>
        <v>1.9101380473203875</v>
      </c>
      <c r="V25" s="11">
        <f t="shared" si="18"/>
        <v>1.8728037091245962E-2</v>
      </c>
      <c r="W25" s="27">
        <f t="shared" si="19"/>
        <v>101.14825782391782</v>
      </c>
      <c r="X25" s="1">
        <f t="shared" si="20"/>
        <v>0.84524197608217833</v>
      </c>
      <c r="Y25" s="9">
        <f t="shared" si="1"/>
        <v>8.2872141630556968E-3</v>
      </c>
      <c r="Z25" s="27">
        <f t="shared" si="21"/>
        <v>101.81851112648066</v>
      </c>
      <c r="AA25" s="1">
        <f t="shared" si="22"/>
        <v>0.17498867351933711</v>
      </c>
      <c r="AB25" s="9">
        <f t="shared" si="2"/>
        <v>1.7156845667858642E-3</v>
      </c>
      <c r="AD25" s="2">
        <v>24</v>
      </c>
      <c r="AE25" s="20">
        <v>369.67001340000002</v>
      </c>
      <c r="AF25" s="8">
        <f t="shared" si="23"/>
        <v>355.05277724274339</v>
      </c>
      <c r="AG25" s="1">
        <f t="shared" si="24"/>
        <v>14.617236157256627</v>
      </c>
      <c r="AH25" s="9">
        <f t="shared" si="3"/>
        <v>3.9541308808946053E-2</v>
      </c>
      <c r="AI25" s="8">
        <f t="shared" si="25"/>
        <v>359.23439409353068</v>
      </c>
      <c r="AJ25" s="1">
        <f t="shared" si="26"/>
        <v>10.435619306469334</v>
      </c>
      <c r="AK25" s="9">
        <f t="shared" si="4"/>
        <v>2.8229553191206538E-2</v>
      </c>
      <c r="AL25" s="8">
        <f t="shared" si="27"/>
        <v>362.63418200360798</v>
      </c>
      <c r="AM25" s="1">
        <f t="shared" si="28"/>
        <v>7.0358313963920409</v>
      </c>
      <c r="AN25" s="9">
        <f t="shared" si="5"/>
        <v>1.9032734983507972E-2</v>
      </c>
      <c r="AO25" s="8">
        <f t="shared" si="29"/>
        <v>365.4785000677258</v>
      </c>
      <c r="AP25" s="1">
        <f t="shared" si="30"/>
        <v>4.1915133322742122</v>
      </c>
      <c r="AQ25" s="9">
        <f t="shared" si="6"/>
        <v>1.1338526740979668E-2</v>
      </c>
      <c r="AU25" s="2">
        <v>24</v>
      </c>
      <c r="AV25" s="20">
        <v>101.9934998</v>
      </c>
      <c r="AW25" s="10">
        <f t="shared" si="47"/>
        <v>101.14825782391782</v>
      </c>
      <c r="AX25" s="2">
        <f t="shared" si="48"/>
        <v>1.5921246031403462</v>
      </c>
      <c r="AY25" s="27">
        <f t="shared" si="7"/>
        <v>102.74038242705817</v>
      </c>
      <c r="AZ25" s="11">
        <f t="shared" si="31"/>
        <v>7.3228453629176288E-3</v>
      </c>
      <c r="BA25" s="2">
        <f t="shared" si="49"/>
        <v>1.9168129282287671</v>
      </c>
      <c r="BB25" s="27">
        <f t="shared" si="8"/>
        <v>103.06507075214658</v>
      </c>
      <c r="BC25" s="11">
        <f t="shared" si="32"/>
        <v>1.050626710768667E-2</v>
      </c>
      <c r="BD25" s="2">
        <f t="shared" si="33"/>
        <v>2.0203222493281987</v>
      </c>
      <c r="BE25" s="27">
        <f t="shared" si="9"/>
        <v>103.16858007324602</v>
      </c>
      <c r="BF25" s="11">
        <f t="shared" si="34"/>
        <v>1.1521129047931978E-2</v>
      </c>
      <c r="BG25" s="2">
        <f t="shared" si="35"/>
        <v>2.0107599076885698</v>
      </c>
      <c r="BH25" s="27">
        <f t="shared" si="10"/>
        <v>103.15901773160638</v>
      </c>
      <c r="BI25" s="11">
        <f t="shared" si="36"/>
        <v>1.1427374625754218E-2</v>
      </c>
      <c r="BK25" s="2">
        <v>24</v>
      </c>
      <c r="BL25" s="20">
        <v>369.67001340000002</v>
      </c>
      <c r="BM25" s="10">
        <f t="shared" si="37"/>
        <v>362.63418200360798</v>
      </c>
      <c r="BN25" s="2">
        <f t="shared" si="38"/>
        <v>4.5488428565187231</v>
      </c>
      <c r="BO25" s="27">
        <f t="shared" si="11"/>
        <v>367.18302486012669</v>
      </c>
      <c r="BP25" s="11">
        <f t="shared" si="39"/>
        <v>6.7275906882452129E-3</v>
      </c>
      <c r="BQ25" s="2">
        <f t="shared" si="40"/>
        <v>6.1196182381392381</v>
      </c>
      <c r="BR25" s="27">
        <f t="shared" si="12"/>
        <v>368.75380024174723</v>
      </c>
      <c r="BS25" s="11">
        <f t="shared" si="41"/>
        <v>2.4784622096502124E-3</v>
      </c>
      <c r="BT25" s="2">
        <f t="shared" si="42"/>
        <v>7.4725484073683894</v>
      </c>
      <c r="BU25" s="27">
        <f t="shared" si="13"/>
        <v>370.10673041097635</v>
      </c>
      <c r="BV25" s="11">
        <f t="shared" si="43"/>
        <v>1.1813698572942942E-3</v>
      </c>
      <c r="BW25" s="2">
        <f t="shared" si="44"/>
        <v>8.532954192353353</v>
      </c>
      <c r="BX25" s="27">
        <f t="shared" si="14"/>
        <v>371.16713619596135</v>
      </c>
      <c r="BY25" s="11">
        <f t="shared" si="45"/>
        <v>4.0498897440766329E-3</v>
      </c>
      <c r="CB25" s="2"/>
      <c r="CD25" s="22"/>
    </row>
    <row r="26" spans="1:82" x14ac:dyDescent="0.2">
      <c r="A26" s="19">
        <v>43984</v>
      </c>
      <c r="B26" s="20">
        <v>25</v>
      </c>
      <c r="C26" s="20">
        <v>102.5114975</v>
      </c>
      <c r="D26" s="20">
        <v>366.9500122</v>
      </c>
      <c r="O26" s="2">
        <v>25</v>
      </c>
      <c r="P26" s="20">
        <v>102.5114975</v>
      </c>
      <c r="Q26" s="27">
        <f t="shared" si="50"/>
        <v>99.544351713078726</v>
      </c>
      <c r="R26" s="1">
        <f t="shared" si="15"/>
        <v>2.9671457869212787</v>
      </c>
      <c r="S26" s="7">
        <f t="shared" si="16"/>
        <v>2.8944517047185644E-2</v>
      </c>
      <c r="T26" s="27">
        <f t="shared" si="17"/>
        <v>100.9429238739738</v>
      </c>
      <c r="U26" s="1">
        <f t="shared" si="46"/>
        <v>1.5685736260262075</v>
      </c>
      <c r="V26" s="11">
        <f t="shared" si="18"/>
        <v>1.5301440953257047E-2</v>
      </c>
      <c r="W26" s="27">
        <f t="shared" si="19"/>
        <v>101.65540300956712</v>
      </c>
      <c r="X26" s="1">
        <f t="shared" si="20"/>
        <v>0.85609449043288066</v>
      </c>
      <c r="Y26" s="9">
        <f t="shared" si="1"/>
        <v>8.3512046093452159E-3</v>
      </c>
      <c r="Z26" s="27">
        <f t="shared" si="21"/>
        <v>101.94975263162016</v>
      </c>
      <c r="AA26" s="1">
        <f t="shared" si="22"/>
        <v>0.56174486837984716</v>
      </c>
      <c r="AB26" s="9">
        <f t="shared" si="2"/>
        <v>5.4798230645284165E-3</v>
      </c>
      <c r="AD26" s="2">
        <v>25</v>
      </c>
      <c r="AE26" s="20">
        <v>366.9500122</v>
      </c>
      <c r="AF26" s="8">
        <f t="shared" si="23"/>
        <v>359.43794808992038</v>
      </c>
      <c r="AG26" s="1">
        <f t="shared" si="24"/>
        <v>7.5120641100796206</v>
      </c>
      <c r="AH26" s="9">
        <f t="shared" si="3"/>
        <v>2.0471627906596974E-2</v>
      </c>
      <c r="AI26" s="8">
        <f t="shared" si="25"/>
        <v>363.93042278144191</v>
      </c>
      <c r="AJ26" s="1">
        <f t="shared" si="26"/>
        <v>3.0195894185580983</v>
      </c>
      <c r="AK26" s="9">
        <f t="shared" si="4"/>
        <v>8.2288849112023502E-3</v>
      </c>
      <c r="AL26" s="8">
        <f t="shared" si="27"/>
        <v>366.85568084144319</v>
      </c>
      <c r="AM26" s="1">
        <f t="shared" si="28"/>
        <v>9.4331358556814848E-2</v>
      </c>
      <c r="AN26" s="9">
        <f t="shared" si="5"/>
        <v>2.5706868897827184E-4</v>
      </c>
      <c r="AO26" s="8">
        <f t="shared" si="29"/>
        <v>368.62213506693149</v>
      </c>
      <c r="AP26" s="1">
        <f t="shared" si="30"/>
        <v>1.6721228669314883</v>
      </c>
      <c r="AQ26" s="9">
        <f t="shared" si="6"/>
        <v>4.5568137657401838E-3</v>
      </c>
      <c r="AU26" s="2">
        <v>25</v>
      </c>
      <c r="AV26" s="20">
        <v>102.5114975</v>
      </c>
      <c r="AW26" s="10">
        <f t="shared" si="47"/>
        <v>101.65540300956712</v>
      </c>
      <c r="AX26" s="2">
        <f t="shared" si="48"/>
        <v>1.2666307778930344</v>
      </c>
      <c r="AY26" s="27">
        <f t="shared" si="7"/>
        <v>102.92203378746015</v>
      </c>
      <c r="AZ26" s="11">
        <f t="shared" si="31"/>
        <v>4.0047828533589297E-3</v>
      </c>
      <c r="BA26" s="2">
        <f t="shared" si="49"/>
        <v>1.2824624440680101</v>
      </c>
      <c r="BB26" s="27">
        <f t="shared" si="8"/>
        <v>102.93786545363514</v>
      </c>
      <c r="BC26" s="11">
        <f t="shared" si="32"/>
        <v>4.1592208096963576E-3</v>
      </c>
      <c r="BD26" s="2">
        <f t="shared" si="33"/>
        <v>1.1124160111208639</v>
      </c>
      <c r="BE26" s="27">
        <f t="shared" si="9"/>
        <v>102.76781902068799</v>
      </c>
      <c r="BF26" s="11">
        <f t="shared" si="34"/>
        <v>2.5004172891727613E-3</v>
      </c>
      <c r="BG26" s="2">
        <f t="shared" si="35"/>
        <v>0.8830488661591227</v>
      </c>
      <c r="BH26" s="27">
        <f t="shared" si="10"/>
        <v>102.53845187572625</v>
      </c>
      <c r="BI26" s="11">
        <f t="shared" si="36"/>
        <v>2.6294002510545957E-4</v>
      </c>
      <c r="BK26" s="2">
        <v>25</v>
      </c>
      <c r="BL26" s="20">
        <v>366.9500122</v>
      </c>
      <c r="BM26" s="10">
        <f t="shared" si="37"/>
        <v>366.85568084144319</v>
      </c>
      <c r="BN26" s="2">
        <f t="shared" si="38"/>
        <v>4.4506396509136703</v>
      </c>
      <c r="BO26" s="27">
        <f t="shared" si="11"/>
        <v>371.30632049235686</v>
      </c>
      <c r="BP26" s="11">
        <f t="shared" si="39"/>
        <v>1.187166684159292E-2</v>
      </c>
      <c r="BQ26" s="2">
        <f t="shared" si="40"/>
        <v>5.2654645080024274</v>
      </c>
      <c r="BR26" s="27">
        <f t="shared" si="12"/>
        <v>372.12114534944561</v>
      </c>
      <c r="BS26" s="11">
        <f t="shared" si="41"/>
        <v>1.4092200511025379E-2</v>
      </c>
      <c r="BT26" s="2">
        <f t="shared" si="42"/>
        <v>5.5219186656484833</v>
      </c>
      <c r="BU26" s="27">
        <f t="shared" si="13"/>
        <v>372.37759950709165</v>
      </c>
      <c r="BV26" s="11">
        <f t="shared" si="43"/>
        <v>1.4791080873798761E-2</v>
      </c>
      <c r="BW26" s="2">
        <f t="shared" si="44"/>
        <v>5.2993626764647477</v>
      </c>
      <c r="BX26" s="27">
        <f t="shared" si="14"/>
        <v>372.15504351790793</v>
      </c>
      <c r="BY26" s="11">
        <f t="shared" si="45"/>
        <v>1.418457867517663E-2</v>
      </c>
      <c r="CB26" s="2"/>
      <c r="CD26" s="22"/>
    </row>
    <row r="27" spans="1:82" x14ac:dyDescent="0.2">
      <c r="A27" s="19">
        <v>44014</v>
      </c>
      <c r="B27" s="20">
        <v>26</v>
      </c>
      <c r="C27" s="20">
        <v>103.9639969</v>
      </c>
      <c r="D27" s="20">
        <v>366.76998900000001</v>
      </c>
      <c r="O27" s="2">
        <v>26</v>
      </c>
      <c r="P27" s="20">
        <v>103.9639969</v>
      </c>
      <c r="Q27" s="27">
        <f t="shared" si="50"/>
        <v>100.43449544915511</v>
      </c>
      <c r="R27" s="1">
        <f t="shared" si="15"/>
        <v>3.5295014508448901</v>
      </c>
      <c r="S27" s="7">
        <f t="shared" si="16"/>
        <v>3.3949266631599563E-2</v>
      </c>
      <c r="T27" s="27">
        <f t="shared" si="17"/>
        <v>101.6487820056856</v>
      </c>
      <c r="U27" s="1">
        <f t="shared" si="46"/>
        <v>2.3152148943143942</v>
      </c>
      <c r="V27" s="11">
        <f t="shared" si="18"/>
        <v>2.226939097523668E-2</v>
      </c>
      <c r="W27" s="27">
        <f t="shared" si="19"/>
        <v>102.16905970382686</v>
      </c>
      <c r="X27" s="1">
        <f t="shared" si="20"/>
        <v>1.7949371961731373</v>
      </c>
      <c r="Y27" s="9">
        <f t="shared" si="1"/>
        <v>1.7264988358418311E-2</v>
      </c>
      <c r="Z27" s="27">
        <f t="shared" si="21"/>
        <v>102.37106128290503</v>
      </c>
      <c r="AA27" s="1">
        <f t="shared" si="22"/>
        <v>1.592935617094966</v>
      </c>
      <c r="AB27" s="9">
        <f t="shared" si="2"/>
        <v>1.5321992849381939E-2</v>
      </c>
      <c r="AD27" s="2">
        <v>26</v>
      </c>
      <c r="AE27" s="20">
        <v>366.76998900000001</v>
      </c>
      <c r="AF27" s="8">
        <f t="shared" si="23"/>
        <v>361.69156732294425</v>
      </c>
      <c r="AG27" s="1">
        <f t="shared" si="24"/>
        <v>5.0784216770557578</v>
      </c>
      <c r="AH27" s="9">
        <f t="shared" si="3"/>
        <v>1.3846339202676033E-2</v>
      </c>
      <c r="AI27" s="8">
        <f t="shared" si="25"/>
        <v>365.28923801979306</v>
      </c>
      <c r="AJ27" s="1">
        <f t="shared" si="26"/>
        <v>1.480750980206949</v>
      </c>
      <c r="AK27" s="9">
        <f t="shared" si="4"/>
        <v>4.0372741080703552E-3</v>
      </c>
      <c r="AL27" s="8">
        <f t="shared" si="27"/>
        <v>366.91227965657731</v>
      </c>
      <c r="AM27" s="1">
        <f t="shared" si="28"/>
        <v>0.14229065657730189</v>
      </c>
      <c r="AN27" s="9">
        <f t="shared" si="5"/>
        <v>3.8795610558338753E-4</v>
      </c>
      <c r="AO27" s="8">
        <f t="shared" si="29"/>
        <v>367.36804291673286</v>
      </c>
      <c r="AP27" s="1">
        <f t="shared" si="30"/>
        <v>0.59805391673285158</v>
      </c>
      <c r="AQ27" s="9">
        <f t="shared" si="6"/>
        <v>1.6305966536778219E-3</v>
      </c>
      <c r="AU27" s="2">
        <v>26</v>
      </c>
      <c r="AV27" s="20">
        <v>103.9639969</v>
      </c>
      <c r="AW27" s="10">
        <f t="shared" si="47"/>
        <v>102.16905970382686</v>
      </c>
      <c r="AX27" s="2">
        <f t="shared" si="48"/>
        <v>1.0407385528030451</v>
      </c>
      <c r="AY27" s="27">
        <f t="shared" si="7"/>
        <v>103.20979825662991</v>
      </c>
      <c r="AZ27" s="11">
        <f t="shared" si="31"/>
        <v>7.2544213945095878E-3</v>
      </c>
      <c r="BA27" s="2">
        <f t="shared" si="49"/>
        <v>0.93649985665428725</v>
      </c>
      <c r="BB27" s="27">
        <f t="shared" si="8"/>
        <v>103.10555956048115</v>
      </c>
      <c r="BC27" s="11">
        <f t="shared" si="32"/>
        <v>8.2570636481449442E-3</v>
      </c>
      <c r="BD27" s="2">
        <f t="shared" si="33"/>
        <v>0.75316042100418779</v>
      </c>
      <c r="BE27" s="27">
        <f t="shared" si="9"/>
        <v>102.92222012483104</v>
      </c>
      <c r="BF27" s="11">
        <f t="shared" si="34"/>
        <v>1.0020553328389352E-2</v>
      </c>
      <c r="BG27" s="2">
        <f t="shared" si="35"/>
        <v>0.60600473723458337</v>
      </c>
      <c r="BH27" s="27">
        <f t="shared" si="10"/>
        <v>102.77506444106145</v>
      </c>
      <c r="BI27" s="11">
        <f t="shared" si="36"/>
        <v>1.1436001831308511E-2</v>
      </c>
      <c r="BK27" s="2">
        <v>26</v>
      </c>
      <c r="BL27" s="20">
        <v>366.76998900000001</v>
      </c>
      <c r="BM27" s="10">
        <f t="shared" si="37"/>
        <v>366.91227965657731</v>
      </c>
      <c r="BN27" s="2">
        <f t="shared" si="38"/>
        <v>3.132427400179806</v>
      </c>
      <c r="BO27" s="27">
        <f t="shared" si="11"/>
        <v>370.04470705675709</v>
      </c>
      <c r="BP27" s="11">
        <f t="shared" si="39"/>
        <v>8.9285332905388853E-3</v>
      </c>
      <c r="BQ27" s="2">
        <f t="shared" si="40"/>
        <v>2.9214749462116907</v>
      </c>
      <c r="BR27" s="27">
        <f t="shared" si="12"/>
        <v>369.83375460278899</v>
      </c>
      <c r="BS27" s="11">
        <f t="shared" si="41"/>
        <v>8.3533704901601856E-3</v>
      </c>
      <c r="BT27" s="2">
        <f t="shared" si="42"/>
        <v>2.2427267553398669</v>
      </c>
      <c r="BU27" s="27">
        <f t="shared" si="13"/>
        <v>369.15500641191716</v>
      </c>
      <c r="BV27" s="11">
        <f t="shared" si="43"/>
        <v>6.5027605405227062E-3</v>
      </c>
      <c r="BW27" s="2">
        <f t="shared" si="44"/>
        <v>1.3672897804667792</v>
      </c>
      <c r="BX27" s="27">
        <f t="shared" si="14"/>
        <v>368.27956943704407</v>
      </c>
      <c r="BY27" s="11">
        <f t="shared" si="45"/>
        <v>4.1158777498670005E-3</v>
      </c>
      <c r="CB27" s="2"/>
      <c r="CD27" s="22"/>
    </row>
    <row r="28" spans="1:82" x14ac:dyDescent="0.2">
      <c r="A28" s="19">
        <v>44106</v>
      </c>
      <c r="B28" s="20">
        <v>27</v>
      </c>
      <c r="C28" s="20">
        <v>106.6955032</v>
      </c>
      <c r="D28" s="20">
        <v>371.07000729999999</v>
      </c>
      <c r="O28" s="2">
        <v>27</v>
      </c>
      <c r="P28" s="20">
        <v>106.6955032</v>
      </c>
      <c r="Q28" s="27">
        <f t="shared" si="50"/>
        <v>101.49334588440857</v>
      </c>
      <c r="R28" s="1">
        <f t="shared" si="15"/>
        <v>5.2021573155914353</v>
      </c>
      <c r="S28" s="7">
        <f t="shared" si="16"/>
        <v>4.8757043732574432E-2</v>
      </c>
      <c r="T28" s="27">
        <f t="shared" si="17"/>
        <v>102.69062870812709</v>
      </c>
      <c r="U28" s="1">
        <f t="shared" si="46"/>
        <v>4.0048744918729113</v>
      </c>
      <c r="V28" s="11">
        <f t="shared" si="18"/>
        <v>3.7535550906637564E-2</v>
      </c>
      <c r="W28" s="27">
        <f t="shared" si="19"/>
        <v>103.24602202153073</v>
      </c>
      <c r="X28" s="1">
        <f t="shared" si="20"/>
        <v>3.44948117846927</v>
      </c>
      <c r="Y28" s="9">
        <f t="shared" si="1"/>
        <v>3.233014583569882E-2</v>
      </c>
      <c r="Z28" s="27">
        <f t="shared" si="21"/>
        <v>103.56576299572626</v>
      </c>
      <c r="AA28" s="1">
        <f t="shared" si="22"/>
        <v>3.1297402042737446</v>
      </c>
      <c r="AB28" s="9">
        <f t="shared" si="2"/>
        <v>2.933338435460647E-2</v>
      </c>
      <c r="AD28" s="2">
        <v>27</v>
      </c>
      <c r="AE28" s="20">
        <v>371.07000729999999</v>
      </c>
      <c r="AF28" s="8">
        <f t="shared" si="23"/>
        <v>363.21509382606098</v>
      </c>
      <c r="AG28" s="1">
        <f t="shared" si="24"/>
        <v>7.854913473939007</v>
      </c>
      <c r="AH28" s="9">
        <f t="shared" si="3"/>
        <v>2.1168279083220335E-2</v>
      </c>
      <c r="AI28" s="8">
        <f t="shared" si="25"/>
        <v>365.95557596088622</v>
      </c>
      <c r="AJ28" s="1">
        <f t="shared" si="26"/>
        <v>5.1144313391137644</v>
      </c>
      <c r="AK28" s="9">
        <f t="shared" si="4"/>
        <v>1.3782928392212755E-2</v>
      </c>
      <c r="AL28" s="8">
        <f t="shared" si="27"/>
        <v>366.82690526263093</v>
      </c>
      <c r="AM28" s="1">
        <f t="shared" si="28"/>
        <v>4.2431020373690558</v>
      </c>
      <c r="AN28" s="9">
        <f t="shared" si="5"/>
        <v>1.1434774985569296E-2</v>
      </c>
      <c r="AO28" s="8">
        <f t="shared" si="29"/>
        <v>366.91950247918328</v>
      </c>
      <c r="AP28" s="1">
        <f t="shared" si="30"/>
        <v>4.1505048208167068</v>
      </c>
      <c r="AQ28" s="9">
        <f t="shared" si="6"/>
        <v>1.1185233888927964E-2</v>
      </c>
      <c r="AU28" s="2">
        <v>27</v>
      </c>
      <c r="AV28" s="20">
        <v>106.6955032</v>
      </c>
      <c r="AW28" s="10">
        <f t="shared" si="47"/>
        <v>103.24602202153073</v>
      </c>
      <c r="AX28" s="2">
        <f t="shared" si="48"/>
        <v>1.0516056822732938</v>
      </c>
      <c r="AY28" s="27">
        <f t="shared" si="7"/>
        <v>104.29762770380403</v>
      </c>
      <c r="AZ28" s="11">
        <f t="shared" si="31"/>
        <v>2.247400709757353E-2</v>
      </c>
      <c r="BA28" s="2">
        <f t="shared" si="49"/>
        <v>0.99970796412660123</v>
      </c>
      <c r="BB28" s="27">
        <f t="shared" si="8"/>
        <v>104.24572998565733</v>
      </c>
      <c r="BC28" s="11">
        <f t="shared" si="32"/>
        <v>2.2960416708008649E-2</v>
      </c>
      <c r="BD28" s="2">
        <f t="shared" si="33"/>
        <v>0.9474415590239994</v>
      </c>
      <c r="BE28" s="27">
        <f t="shared" si="9"/>
        <v>104.19346358055473</v>
      </c>
      <c r="BF28" s="11">
        <f t="shared" si="34"/>
        <v>2.3450281824485272E-2</v>
      </c>
      <c r="BG28" s="2">
        <f t="shared" si="35"/>
        <v>0.95922292258655117</v>
      </c>
      <c r="BH28" s="27">
        <f t="shared" si="10"/>
        <v>104.20524494411728</v>
      </c>
      <c r="BI28" s="11">
        <f t="shared" si="36"/>
        <v>2.3339861392422036E-2</v>
      </c>
      <c r="BK28" s="2">
        <v>27</v>
      </c>
      <c r="BL28" s="20">
        <v>371.07000729999999</v>
      </c>
      <c r="BM28" s="10">
        <f t="shared" si="37"/>
        <v>366.82690526263093</v>
      </c>
      <c r="BN28" s="2">
        <f t="shared" si="38"/>
        <v>2.1670868619419497</v>
      </c>
      <c r="BO28" s="27">
        <f t="shared" si="11"/>
        <v>368.99399212457286</v>
      </c>
      <c r="BP28" s="11">
        <f t="shared" si="39"/>
        <v>5.5946725269787941E-3</v>
      </c>
      <c r="BQ28" s="2">
        <f t="shared" si="40"/>
        <v>1.5683927431405584</v>
      </c>
      <c r="BR28" s="27">
        <f t="shared" si="12"/>
        <v>368.39529800577151</v>
      </c>
      <c r="BS28" s="11">
        <f t="shared" si="41"/>
        <v>7.2080988536107919E-3</v>
      </c>
      <c r="BT28" s="2">
        <f t="shared" si="42"/>
        <v>0.84586606576811807</v>
      </c>
      <c r="BU28" s="27">
        <f t="shared" si="13"/>
        <v>367.67277132839905</v>
      </c>
      <c r="BV28" s="11">
        <f t="shared" si="43"/>
        <v>9.1552426894323542E-3</v>
      </c>
      <c r="BW28" s="2">
        <f t="shared" si="44"/>
        <v>0.27779164965690895</v>
      </c>
      <c r="BX28" s="27">
        <f t="shared" si="14"/>
        <v>367.10469691228786</v>
      </c>
      <c r="BY28" s="11">
        <f t="shared" si="45"/>
        <v>1.0686151695645607E-2</v>
      </c>
      <c r="CB28" s="2"/>
      <c r="CD28" s="22"/>
    </row>
    <row r="29" spans="1:82" x14ac:dyDescent="0.2">
      <c r="A29" s="19">
        <v>44137</v>
      </c>
      <c r="B29" s="20">
        <v>28</v>
      </c>
      <c r="C29" s="20">
        <v>107.5400009</v>
      </c>
      <c r="D29" s="20">
        <v>373.69000240000003</v>
      </c>
      <c r="O29" s="2">
        <v>28</v>
      </c>
      <c r="P29" s="20">
        <v>107.5400009</v>
      </c>
      <c r="Q29" s="27">
        <f t="shared" si="50"/>
        <v>103.05399307908598</v>
      </c>
      <c r="R29" s="1">
        <f t="shared" si="15"/>
        <v>4.4860078209140113</v>
      </c>
      <c r="S29" s="7">
        <f t="shared" si="16"/>
        <v>4.1714783181799393E-2</v>
      </c>
      <c r="T29" s="27">
        <f t="shared" si="17"/>
        <v>104.49282222946991</v>
      </c>
      <c r="U29" s="1">
        <f t="shared" si="46"/>
        <v>3.0471786705300872</v>
      </c>
      <c r="V29" s="11">
        <f t="shared" si="18"/>
        <v>2.8335304491615337E-2</v>
      </c>
      <c r="W29" s="27">
        <f t="shared" si="19"/>
        <v>105.31571072861229</v>
      </c>
      <c r="X29" s="1">
        <f t="shared" si="20"/>
        <v>2.2242901713877075</v>
      </c>
      <c r="Y29" s="9">
        <f t="shared" si="1"/>
        <v>2.068337504902985E-2</v>
      </c>
      <c r="Z29" s="27">
        <f t="shared" si="21"/>
        <v>105.91306814893156</v>
      </c>
      <c r="AA29" s="1">
        <f t="shared" si="22"/>
        <v>1.6269327510684377</v>
      </c>
      <c r="AB29" s="9">
        <f t="shared" si="2"/>
        <v>1.5128628765600446E-2</v>
      </c>
      <c r="AD29" s="2">
        <v>28</v>
      </c>
      <c r="AE29" s="20">
        <v>373.69000240000003</v>
      </c>
      <c r="AF29" s="8">
        <f t="shared" si="23"/>
        <v>365.57156786824265</v>
      </c>
      <c r="AG29" s="1">
        <f t="shared" si="24"/>
        <v>8.118434531757373</v>
      </c>
      <c r="AH29" s="9">
        <f t="shared" si="3"/>
        <v>2.172505145874187E-2</v>
      </c>
      <c r="AI29" s="8">
        <f t="shared" si="25"/>
        <v>368.25707006348745</v>
      </c>
      <c r="AJ29" s="1">
        <f t="shared" si="26"/>
        <v>5.4329323365125788</v>
      </c>
      <c r="AK29" s="9">
        <f t="shared" si="4"/>
        <v>1.4538607673793572E-2</v>
      </c>
      <c r="AL29" s="8">
        <f t="shared" si="27"/>
        <v>369.37276648505235</v>
      </c>
      <c r="AM29" s="1">
        <f t="shared" si="28"/>
        <v>4.3172359149476733</v>
      </c>
      <c r="AN29" s="9">
        <f t="shared" si="5"/>
        <v>1.1552987468812392E-2</v>
      </c>
      <c r="AO29" s="8">
        <f t="shared" si="29"/>
        <v>370.03238109479582</v>
      </c>
      <c r="AP29" s="1">
        <f t="shared" si="30"/>
        <v>3.6576213052042021</v>
      </c>
      <c r="AQ29" s="9">
        <f t="shared" si="6"/>
        <v>9.7878489703052372E-3</v>
      </c>
      <c r="AU29" s="2">
        <v>28</v>
      </c>
      <c r="AV29" s="20">
        <v>107.5400009</v>
      </c>
      <c r="AW29" s="10">
        <f t="shared" si="47"/>
        <v>105.31571072861229</v>
      </c>
      <c r="AX29" s="2">
        <f t="shared" si="48"/>
        <v>1.3570305897157717</v>
      </c>
      <c r="AY29" s="27">
        <f t="shared" si="7"/>
        <v>106.67274131832806</v>
      </c>
      <c r="AZ29" s="11">
        <f t="shared" si="31"/>
        <v>8.064530169368176E-3</v>
      </c>
      <c r="BA29" s="2">
        <f t="shared" si="49"/>
        <v>1.4811992984563298</v>
      </c>
      <c r="BB29" s="27">
        <f t="shared" si="8"/>
        <v>106.79691002706862</v>
      </c>
      <c r="BC29" s="11">
        <f t="shared" si="32"/>
        <v>6.9099020523755239E-3</v>
      </c>
      <c r="BD29" s="2">
        <f t="shared" si="33"/>
        <v>1.6207898478585319</v>
      </c>
      <c r="BE29" s="27">
        <f t="shared" si="9"/>
        <v>106.93650057647082</v>
      </c>
      <c r="BF29" s="11">
        <f t="shared" si="34"/>
        <v>5.6118683139156954E-3</v>
      </c>
      <c r="BG29" s="2">
        <f t="shared" si="35"/>
        <v>1.792072260957803</v>
      </c>
      <c r="BH29" s="27">
        <f t="shared" si="10"/>
        <v>107.1077829895701</v>
      </c>
      <c r="BI29" s="11">
        <f t="shared" si="36"/>
        <v>4.0191361987416373E-3</v>
      </c>
      <c r="BK29" s="2">
        <v>28</v>
      </c>
      <c r="BL29" s="20">
        <v>373.69000240000003</v>
      </c>
      <c r="BM29" s="10">
        <f t="shared" si="37"/>
        <v>369.37276648505235</v>
      </c>
      <c r="BN29" s="2">
        <f t="shared" si="38"/>
        <v>2.2807191700857912</v>
      </c>
      <c r="BO29" s="27">
        <f t="shared" si="11"/>
        <v>371.65348565513813</v>
      </c>
      <c r="BP29" s="11">
        <f t="shared" si="39"/>
        <v>5.4497490748548292E-3</v>
      </c>
      <c r="BQ29" s="2">
        <f t="shared" si="40"/>
        <v>2.0082535588169472</v>
      </c>
      <c r="BR29" s="27">
        <f t="shared" si="12"/>
        <v>371.38102004386928</v>
      </c>
      <c r="BS29" s="11">
        <f t="shared" si="41"/>
        <v>6.1788710998459968E-3</v>
      </c>
      <c r="BT29" s="2">
        <f t="shared" si="42"/>
        <v>1.8658631597601005</v>
      </c>
      <c r="BU29" s="27">
        <f t="shared" si="13"/>
        <v>371.23862964481248</v>
      </c>
      <c r="BV29" s="11">
        <f t="shared" si="43"/>
        <v>6.5599099238506922E-3</v>
      </c>
      <c r="BW29" s="2">
        <f t="shared" si="44"/>
        <v>1.9788438292302939</v>
      </c>
      <c r="BX29" s="27">
        <f t="shared" si="14"/>
        <v>371.35161031428265</v>
      </c>
      <c r="BY29" s="11">
        <f t="shared" si="45"/>
        <v>6.2575719732912323E-3</v>
      </c>
      <c r="CB29" s="2"/>
      <c r="CD29" s="22"/>
    </row>
    <row r="30" spans="1:82" x14ac:dyDescent="0.2">
      <c r="A30" s="19">
        <v>44167</v>
      </c>
      <c r="B30" s="20">
        <v>29</v>
      </c>
      <c r="C30" s="20">
        <v>108</v>
      </c>
      <c r="D30" s="20">
        <v>380.01000979999998</v>
      </c>
      <c r="O30" s="2">
        <v>29</v>
      </c>
      <c r="P30" s="20">
        <v>108</v>
      </c>
      <c r="Q30" s="27">
        <f t="shared" si="50"/>
        <v>104.39979542536017</v>
      </c>
      <c r="R30" s="1">
        <f t="shared" si="15"/>
        <v>3.6002045746398323</v>
      </c>
      <c r="S30" s="7">
        <f t="shared" si="16"/>
        <v>3.3335227542961414E-2</v>
      </c>
      <c r="T30" s="27">
        <f t="shared" si="17"/>
        <v>105.86405263120847</v>
      </c>
      <c r="U30" s="1">
        <f t="shared" si="46"/>
        <v>2.135947368791534</v>
      </c>
      <c r="V30" s="11">
        <f t="shared" si="18"/>
        <v>1.9777290451773462E-2</v>
      </c>
      <c r="W30" s="27">
        <f t="shared" si="19"/>
        <v>106.65028483144491</v>
      </c>
      <c r="X30" s="1">
        <f t="shared" si="20"/>
        <v>1.3497151685550932</v>
      </c>
      <c r="Y30" s="9">
        <f t="shared" si="1"/>
        <v>1.2497362671806419E-2</v>
      </c>
      <c r="Z30" s="27">
        <f t="shared" si="21"/>
        <v>107.13326771223288</v>
      </c>
      <c r="AA30" s="1">
        <f t="shared" si="22"/>
        <v>0.86673228776712108</v>
      </c>
      <c r="AB30" s="9">
        <f t="shared" si="2"/>
        <v>8.0252989608066774E-3</v>
      </c>
      <c r="AD30" s="2">
        <v>29</v>
      </c>
      <c r="AE30" s="20">
        <v>380.01000979999998</v>
      </c>
      <c r="AF30" s="8">
        <f t="shared" si="23"/>
        <v>368.0070982277698</v>
      </c>
      <c r="AG30" s="1">
        <f t="shared" si="24"/>
        <v>12.002911572230175</v>
      </c>
      <c r="AH30" s="9">
        <f t="shared" si="3"/>
        <v>3.1585777381357219E-2</v>
      </c>
      <c r="AI30" s="8">
        <f t="shared" si="25"/>
        <v>370.70188961491812</v>
      </c>
      <c r="AJ30" s="1">
        <f t="shared" si="26"/>
        <v>9.3081201850818616</v>
      </c>
      <c r="AK30" s="9">
        <f t="shared" si="4"/>
        <v>2.4494407897257084E-2</v>
      </c>
      <c r="AL30" s="8">
        <f t="shared" si="27"/>
        <v>371.96310803402093</v>
      </c>
      <c r="AM30" s="1">
        <f t="shared" si="28"/>
        <v>8.0469017659790438</v>
      </c>
      <c r="AN30" s="9">
        <f t="shared" si="5"/>
        <v>2.1175499482800845E-2</v>
      </c>
      <c r="AO30" s="8">
        <f t="shared" si="29"/>
        <v>372.77559707369892</v>
      </c>
      <c r="AP30" s="1">
        <f t="shared" si="30"/>
        <v>7.2344127263010591</v>
      </c>
      <c r="AQ30" s="9">
        <f t="shared" si="6"/>
        <v>1.9037426751228329E-2</v>
      </c>
      <c r="AU30" s="2">
        <v>29</v>
      </c>
      <c r="AV30" s="20">
        <v>108</v>
      </c>
      <c r="AW30" s="10">
        <f t="shared" si="47"/>
        <v>106.65028483144491</v>
      </c>
      <c r="AX30" s="2">
        <f t="shared" si="48"/>
        <v>1.3502936436508257</v>
      </c>
      <c r="AY30" s="27">
        <f t="shared" si="7"/>
        <v>108.00057847509574</v>
      </c>
      <c r="AZ30" s="11">
        <f t="shared" si="31"/>
        <v>5.3562508864449343E-6</v>
      </c>
      <c r="BA30" s="2">
        <f t="shared" si="49"/>
        <v>1.4152179604256601</v>
      </c>
      <c r="BB30" s="27">
        <f t="shared" si="8"/>
        <v>108.06550279187057</v>
      </c>
      <c r="BC30" s="11">
        <f t="shared" si="32"/>
        <v>6.0650733213491934E-4</v>
      </c>
      <c r="BD30" s="2">
        <f t="shared" si="33"/>
        <v>1.4490604008429839</v>
      </c>
      <c r="BE30" s="27">
        <f t="shared" si="9"/>
        <v>108.09934523228789</v>
      </c>
      <c r="BF30" s="11">
        <f t="shared" si="34"/>
        <v>9.1986326192488937E-4</v>
      </c>
      <c r="BG30" s="2">
        <f t="shared" si="35"/>
        <v>1.4489486423639149</v>
      </c>
      <c r="BH30" s="27">
        <f t="shared" si="10"/>
        <v>108.09923347380882</v>
      </c>
      <c r="BI30" s="11">
        <f t="shared" si="36"/>
        <v>9.1882846119280737E-4</v>
      </c>
      <c r="BK30" s="2">
        <v>29</v>
      </c>
      <c r="BL30" s="20">
        <v>380.01000979999998</v>
      </c>
      <c r="BM30" s="10">
        <f t="shared" si="37"/>
        <v>371.96310803402093</v>
      </c>
      <c r="BN30" s="2">
        <f t="shared" si="38"/>
        <v>2.3736058837506282</v>
      </c>
      <c r="BO30" s="27">
        <f t="shared" si="11"/>
        <v>374.33671391777159</v>
      </c>
      <c r="BP30" s="11">
        <f t="shared" si="39"/>
        <v>1.4929332743667079E-2</v>
      </c>
      <c r="BQ30" s="2">
        <f t="shared" si="40"/>
        <v>2.2701931543851828</v>
      </c>
      <c r="BR30" s="27">
        <f t="shared" si="12"/>
        <v>374.23330118840613</v>
      </c>
      <c r="BS30" s="11">
        <f t="shared" si="41"/>
        <v>1.5201464336779286E-2</v>
      </c>
      <c r="BT30" s="2">
        <f t="shared" si="42"/>
        <v>2.3005501932851891</v>
      </c>
      <c r="BU30" s="27">
        <f t="shared" si="13"/>
        <v>374.26365822730611</v>
      </c>
      <c r="BV30" s="11">
        <f t="shared" si="43"/>
        <v>1.5121579496598482E-2</v>
      </c>
      <c r="BW30" s="2">
        <f t="shared" si="44"/>
        <v>2.4374671190340096</v>
      </c>
      <c r="BX30" s="27">
        <f t="shared" si="14"/>
        <v>374.40057515305494</v>
      </c>
      <c r="BY30" s="11">
        <f t="shared" si="45"/>
        <v>1.4761281288083147E-2</v>
      </c>
      <c r="CB30" s="2"/>
      <c r="CD30" s="22"/>
    </row>
    <row r="31" spans="1:82" x14ac:dyDescent="0.2">
      <c r="A31" s="18" t="s">
        <v>22</v>
      </c>
      <c r="B31" s="20">
        <v>30</v>
      </c>
      <c r="C31" s="20">
        <v>107.4934998</v>
      </c>
      <c r="D31" s="20">
        <v>381.39999390000003</v>
      </c>
      <c r="O31" s="2">
        <v>30</v>
      </c>
      <c r="P31" s="20">
        <v>107.4934998</v>
      </c>
      <c r="Q31" s="27">
        <f t="shared" si="50"/>
        <v>105.47985679775212</v>
      </c>
      <c r="R31" s="1">
        <f t="shared" si="15"/>
        <v>2.0136430022478748</v>
      </c>
      <c r="S31" s="7">
        <f t="shared" si="16"/>
        <v>1.8732695521072568E-2</v>
      </c>
      <c r="T31" s="27">
        <f t="shared" si="17"/>
        <v>106.82522894716466</v>
      </c>
      <c r="U31" s="1">
        <f t="shared" si="46"/>
        <v>0.66827085283533449</v>
      </c>
      <c r="V31" s="11">
        <f t="shared" si="18"/>
        <v>6.2168489636927286E-3</v>
      </c>
      <c r="W31" s="27">
        <f t="shared" si="19"/>
        <v>107.46011393257797</v>
      </c>
      <c r="X31" s="1">
        <f t="shared" si="20"/>
        <v>3.3385867422026649E-2</v>
      </c>
      <c r="Y31" s="9">
        <f t="shared" si="1"/>
        <v>3.1058498871228168E-4</v>
      </c>
      <c r="Z31" s="27">
        <f t="shared" si="21"/>
        <v>107.78331692805821</v>
      </c>
      <c r="AA31" s="1">
        <f t="shared" si="22"/>
        <v>0.28981712805821758</v>
      </c>
      <c r="AB31" s="9">
        <f t="shared" si="2"/>
        <v>2.6961363114741343E-3</v>
      </c>
      <c r="AD31" s="2">
        <v>30</v>
      </c>
      <c r="AE31" s="20">
        <v>381.39999390000003</v>
      </c>
      <c r="AF31" s="8">
        <f t="shared" si="23"/>
        <v>371.60797169943885</v>
      </c>
      <c r="AG31" s="1">
        <f t="shared" si="24"/>
        <v>9.7920222005611777</v>
      </c>
      <c r="AH31" s="9">
        <f t="shared" si="3"/>
        <v>2.5673891864635336E-2</v>
      </c>
      <c r="AI31" s="8">
        <f t="shared" si="25"/>
        <v>374.89054369820497</v>
      </c>
      <c r="AJ31" s="1">
        <f t="shared" si="26"/>
        <v>6.5094502017950617</v>
      </c>
      <c r="AK31" s="9">
        <f t="shared" si="4"/>
        <v>1.7067253030690364E-2</v>
      </c>
      <c r="AL31" s="8">
        <f t="shared" si="27"/>
        <v>376.79124909360837</v>
      </c>
      <c r="AM31" s="1">
        <f t="shared" si="28"/>
        <v>4.6087448063916554</v>
      </c>
      <c r="AN31" s="9">
        <f t="shared" si="5"/>
        <v>1.208375689591655E-2</v>
      </c>
      <c r="AO31" s="8">
        <f t="shared" si="29"/>
        <v>378.2014066184247</v>
      </c>
      <c r="AP31" s="1">
        <f t="shared" si="30"/>
        <v>3.1985872815753282</v>
      </c>
      <c r="AQ31" s="9">
        <f t="shared" si="6"/>
        <v>8.3864376841441997E-3</v>
      </c>
      <c r="AU31" s="2">
        <v>30</v>
      </c>
      <c r="AV31" s="20">
        <v>107.4934998</v>
      </c>
      <c r="AW31" s="10">
        <f t="shared" si="47"/>
        <v>107.46011393257797</v>
      </c>
      <c r="AX31" s="2">
        <f t="shared" si="48"/>
        <v>1.1881542808954966</v>
      </c>
      <c r="AY31" s="27">
        <f t="shared" si="7"/>
        <v>108.64826821347347</v>
      </c>
      <c r="AZ31" s="11">
        <f t="shared" si="31"/>
        <v>1.0742681330703836E-2</v>
      </c>
      <c r="BA31" s="2">
        <f t="shared" si="49"/>
        <v>1.1427929737439908</v>
      </c>
      <c r="BB31" s="27">
        <f t="shared" si="8"/>
        <v>108.60290690632196</v>
      </c>
      <c r="BC31" s="11">
        <f t="shared" si="32"/>
        <v>1.0320690166252892E-2</v>
      </c>
      <c r="BD31" s="2">
        <f t="shared" si="33"/>
        <v>1.0655216210170306</v>
      </c>
      <c r="BE31" s="27">
        <f t="shared" si="9"/>
        <v>108.525635553595</v>
      </c>
      <c r="BF31" s="11">
        <f t="shared" si="34"/>
        <v>9.6018434185822284E-3</v>
      </c>
      <c r="BG31" s="2">
        <f t="shared" si="35"/>
        <v>0.96960898644077487</v>
      </c>
      <c r="BH31" s="27">
        <f t="shared" si="10"/>
        <v>108.42972291901874</v>
      </c>
      <c r="BI31" s="11">
        <f t="shared" si="36"/>
        <v>8.7095789118473623E-3</v>
      </c>
      <c r="BK31" s="2">
        <v>30</v>
      </c>
      <c r="BL31" s="20">
        <v>381.39999390000003</v>
      </c>
      <c r="BM31" s="10">
        <f t="shared" si="37"/>
        <v>376.79124909360837</v>
      </c>
      <c r="BN31" s="2">
        <f t="shared" si="38"/>
        <v>3.1099664365016713</v>
      </c>
      <c r="BO31" s="27">
        <f t="shared" si="11"/>
        <v>379.90121553011005</v>
      </c>
      <c r="BP31" s="11">
        <f t="shared" si="39"/>
        <v>3.929675914685367E-3</v>
      </c>
      <c r="BQ31" s="2">
        <f t="shared" si="40"/>
        <v>3.4212697117261976</v>
      </c>
      <c r="BR31" s="27">
        <f t="shared" si="12"/>
        <v>380.21251880533458</v>
      </c>
      <c r="BS31" s="11">
        <f t="shared" si="41"/>
        <v>3.1134638533234765E-3</v>
      </c>
      <c r="BT31" s="2">
        <f t="shared" si="42"/>
        <v>3.8171047130665383</v>
      </c>
      <c r="BU31" s="27">
        <f t="shared" si="13"/>
        <v>380.60835380667493</v>
      </c>
      <c r="BV31" s="11">
        <f t="shared" si="43"/>
        <v>2.0756164289102252E-3</v>
      </c>
      <c r="BW31" s="2">
        <f t="shared" si="44"/>
        <v>4.230472574449081</v>
      </c>
      <c r="BX31" s="27">
        <f t="shared" si="14"/>
        <v>381.02172166805747</v>
      </c>
      <c r="BY31" s="11">
        <f t="shared" si="45"/>
        <v>9.9179926059920218E-4</v>
      </c>
      <c r="CB31" s="2"/>
      <c r="CD31" s="22"/>
    </row>
    <row r="32" spans="1:82" x14ac:dyDescent="0.2">
      <c r="A32" s="18" t="s">
        <v>23</v>
      </c>
      <c r="B32" s="20">
        <v>31</v>
      </c>
      <c r="C32" s="20">
        <v>106.7434998</v>
      </c>
      <c r="D32" s="20">
        <v>380.39999390000003</v>
      </c>
      <c r="O32" s="2">
        <v>31</v>
      </c>
      <c r="P32" s="20">
        <v>106.7434998</v>
      </c>
      <c r="Q32" s="27">
        <f t="shared" si="50"/>
        <v>106.08394969842647</v>
      </c>
      <c r="R32" s="1">
        <f t="shared" si="15"/>
        <v>0.65955010157352945</v>
      </c>
      <c r="S32" s="7">
        <f t="shared" si="16"/>
        <v>6.1788315242548332E-3</v>
      </c>
      <c r="T32" s="27">
        <f t="shared" si="17"/>
        <v>107.12595083094057</v>
      </c>
      <c r="U32" s="1">
        <f t="shared" si="46"/>
        <v>0.38245103094057242</v>
      </c>
      <c r="V32" s="11">
        <f t="shared" si="18"/>
        <v>3.582897615846885E-3</v>
      </c>
      <c r="W32" s="27">
        <f t="shared" si="19"/>
        <v>107.48014545303118</v>
      </c>
      <c r="X32" s="1">
        <f t="shared" si="20"/>
        <v>0.73664565303118934</v>
      </c>
      <c r="Y32" s="9">
        <f t="shared" si="1"/>
        <v>6.9010820744251945E-3</v>
      </c>
      <c r="Z32" s="27">
        <f t="shared" si="21"/>
        <v>107.56595408201454</v>
      </c>
      <c r="AA32" s="1">
        <f t="shared" si="22"/>
        <v>0.82245428201454729</v>
      </c>
      <c r="AB32" s="9">
        <f t="shared" si="2"/>
        <v>7.704958930103839E-3</v>
      </c>
      <c r="AD32" s="2">
        <v>31</v>
      </c>
      <c r="AE32" s="20">
        <v>380.39999390000003</v>
      </c>
      <c r="AF32" s="8">
        <f t="shared" si="23"/>
        <v>374.54557835960719</v>
      </c>
      <c r="AG32" s="1">
        <f t="shared" si="24"/>
        <v>5.8544155403928357</v>
      </c>
      <c r="AH32" s="9">
        <f t="shared" si="3"/>
        <v>1.5390156767278632E-2</v>
      </c>
      <c r="AI32" s="8">
        <f t="shared" si="25"/>
        <v>377.81979628901274</v>
      </c>
      <c r="AJ32" s="1">
        <f t="shared" si="26"/>
        <v>2.580197610987284</v>
      </c>
      <c r="AK32" s="9">
        <f t="shared" si="4"/>
        <v>6.782853975716859E-3</v>
      </c>
      <c r="AL32" s="8">
        <f t="shared" si="27"/>
        <v>379.55649597744332</v>
      </c>
      <c r="AM32" s="1">
        <f t="shared" si="28"/>
        <v>0.84349792255670764</v>
      </c>
      <c r="AN32" s="9">
        <f t="shared" si="5"/>
        <v>2.2173973083144879E-3</v>
      </c>
      <c r="AO32" s="8">
        <f t="shared" si="29"/>
        <v>380.60034707960619</v>
      </c>
      <c r="AP32" s="1">
        <f t="shared" si="30"/>
        <v>0.20035317960616794</v>
      </c>
      <c r="AQ32" s="9">
        <f t="shared" si="6"/>
        <v>5.2669080656935288E-4</v>
      </c>
      <c r="AU32" s="2">
        <v>31</v>
      </c>
      <c r="AV32" s="20">
        <v>106.7434998</v>
      </c>
      <c r="AW32" s="10">
        <f t="shared" si="47"/>
        <v>107.48014545303118</v>
      </c>
      <c r="AX32" s="2">
        <f t="shared" si="48"/>
        <v>0.8377174527628124</v>
      </c>
      <c r="AY32" s="27">
        <f t="shared" si="7"/>
        <v>108.317862905794</v>
      </c>
      <c r="AZ32" s="11">
        <f t="shared" si="31"/>
        <v>1.4749030233633078E-2</v>
      </c>
      <c r="BA32" s="2">
        <f t="shared" si="49"/>
        <v>0.63755031976314214</v>
      </c>
      <c r="BB32" s="27">
        <f t="shared" si="8"/>
        <v>108.11769577279432</v>
      </c>
      <c r="BC32" s="11">
        <f t="shared" si="32"/>
        <v>1.2873814099866392E-2</v>
      </c>
      <c r="BD32" s="2">
        <f t="shared" si="33"/>
        <v>0.43822756067874186</v>
      </c>
      <c r="BE32" s="27">
        <f t="shared" si="9"/>
        <v>107.91837301370992</v>
      </c>
      <c r="BF32" s="11">
        <f t="shared" si="34"/>
        <v>1.1006508273676911E-2</v>
      </c>
      <c r="BG32" s="2">
        <f t="shared" si="35"/>
        <v>0.25742588695010571</v>
      </c>
      <c r="BH32" s="27">
        <f t="shared" si="10"/>
        <v>107.73757133998129</v>
      </c>
      <c r="BI32" s="11">
        <f t="shared" si="36"/>
        <v>9.3127126414613935E-3</v>
      </c>
      <c r="BK32" s="2">
        <v>31</v>
      </c>
      <c r="BL32" s="20">
        <v>380.39999390000003</v>
      </c>
      <c r="BM32" s="10">
        <f t="shared" si="37"/>
        <v>379.55649597744332</v>
      </c>
      <c r="BN32" s="2">
        <f t="shared" si="38"/>
        <v>3.0065505707016538</v>
      </c>
      <c r="BO32" s="27">
        <f t="shared" si="11"/>
        <v>382.563046548145</v>
      </c>
      <c r="BP32" s="11">
        <f t="shared" si="39"/>
        <v>5.6862583670639986E-3</v>
      </c>
      <c r="BQ32" s="2">
        <f t="shared" si="40"/>
        <v>3.1260594391751351</v>
      </c>
      <c r="BR32" s="27">
        <f t="shared" si="12"/>
        <v>382.68255541661847</v>
      </c>
      <c r="BS32" s="11">
        <f t="shared" si="41"/>
        <v>6.0004246930100789E-3</v>
      </c>
      <c r="BT32" s="2">
        <f t="shared" si="42"/>
        <v>3.185990015527584</v>
      </c>
      <c r="BU32" s="27">
        <f t="shared" si="13"/>
        <v>382.7424859929709</v>
      </c>
      <c r="BV32" s="11">
        <f t="shared" si="43"/>
        <v>6.1579709004587124E-3</v>
      </c>
      <c r="BW32" s="2">
        <f t="shared" si="44"/>
        <v>3.1315533064884811</v>
      </c>
      <c r="BX32" s="27">
        <f t="shared" si="14"/>
        <v>382.68804928393178</v>
      </c>
      <c r="BY32" s="11">
        <f t="shared" si="45"/>
        <v>6.0148670363365858E-3</v>
      </c>
      <c r="CB32" s="2"/>
      <c r="CD32" s="22"/>
    </row>
    <row r="33" spans="1:82" x14ac:dyDescent="0.2">
      <c r="A33" s="18" t="s">
        <v>24</v>
      </c>
      <c r="B33" s="20">
        <v>32</v>
      </c>
      <c r="C33" s="20">
        <v>107.7835007</v>
      </c>
      <c r="D33" s="20">
        <v>387.77999879999999</v>
      </c>
      <c r="O33" s="2">
        <v>32</v>
      </c>
      <c r="P33" s="20">
        <v>107.7835007</v>
      </c>
      <c r="Q33" s="27">
        <f t="shared" si="50"/>
        <v>106.28181472889852</v>
      </c>
      <c r="R33" s="1">
        <f t="shared" si="15"/>
        <v>1.5016859711014803</v>
      </c>
      <c r="S33" s="7">
        <f t="shared" si="16"/>
        <v>1.3932429002108671E-2</v>
      </c>
      <c r="T33" s="27">
        <f t="shared" si="17"/>
        <v>106.95384786701732</v>
      </c>
      <c r="U33" s="1">
        <f t="shared" si="46"/>
        <v>0.82965283298268844</v>
      </c>
      <c r="V33" s="11">
        <f t="shared" si="18"/>
        <v>7.6974010641193474E-3</v>
      </c>
      <c r="W33" s="27">
        <f t="shared" si="19"/>
        <v>107.03815806121247</v>
      </c>
      <c r="X33" s="1">
        <f t="shared" si="20"/>
        <v>0.74534263878753393</v>
      </c>
      <c r="Y33" s="9">
        <f t="shared" si="1"/>
        <v>6.9151830655611087E-3</v>
      </c>
      <c r="Z33" s="27">
        <f t="shared" si="21"/>
        <v>106.94911337050362</v>
      </c>
      <c r="AA33" s="1">
        <f t="shared" si="22"/>
        <v>0.83438732949637995</v>
      </c>
      <c r="AB33" s="9">
        <f t="shared" si="2"/>
        <v>7.7413270498494762E-3</v>
      </c>
      <c r="AD33" s="2">
        <v>32</v>
      </c>
      <c r="AE33" s="20">
        <v>387.77999879999999</v>
      </c>
      <c r="AF33" s="8">
        <f t="shared" si="23"/>
        <v>376.30190302172502</v>
      </c>
      <c r="AG33" s="1">
        <f t="shared" si="24"/>
        <v>11.478095778274962</v>
      </c>
      <c r="AH33" s="9">
        <f t="shared" si="3"/>
        <v>2.959950439371388E-2</v>
      </c>
      <c r="AI33" s="8">
        <f t="shared" si="25"/>
        <v>378.98088521395704</v>
      </c>
      <c r="AJ33" s="1">
        <f t="shared" si="26"/>
        <v>8.7991135860429495</v>
      </c>
      <c r="AK33" s="9">
        <f t="shared" si="4"/>
        <v>2.2690993896725315E-2</v>
      </c>
      <c r="AL33" s="8">
        <f t="shared" si="27"/>
        <v>380.06259473097737</v>
      </c>
      <c r="AM33" s="1">
        <f t="shared" si="28"/>
        <v>7.7174040690226207</v>
      </c>
      <c r="AN33" s="9">
        <f t="shared" si="5"/>
        <v>1.9901501090578221E-2</v>
      </c>
      <c r="AO33" s="8">
        <f t="shared" si="29"/>
        <v>380.4500821949016</v>
      </c>
      <c r="AP33" s="1">
        <f t="shared" si="30"/>
        <v>7.3299166050983899</v>
      </c>
      <c r="AQ33" s="9">
        <f t="shared" si="6"/>
        <v>1.8902255474189222E-2</v>
      </c>
      <c r="AU33" s="2">
        <v>32</v>
      </c>
      <c r="AV33" s="20">
        <v>107.7835007</v>
      </c>
      <c r="AW33" s="10">
        <f t="shared" si="47"/>
        <v>107.03815806121247</v>
      </c>
      <c r="AX33" s="2">
        <f t="shared" si="48"/>
        <v>0.45380599938835459</v>
      </c>
      <c r="AY33" s="27">
        <f t="shared" si="7"/>
        <v>107.49196406060082</v>
      </c>
      <c r="AZ33" s="11">
        <f t="shared" si="31"/>
        <v>2.7048355036327298E-3</v>
      </c>
      <c r="BA33" s="2">
        <f t="shared" si="49"/>
        <v>0.15175834955130707</v>
      </c>
      <c r="BB33" s="27">
        <f t="shared" si="8"/>
        <v>107.18991641076377</v>
      </c>
      <c r="BC33" s="11">
        <f t="shared" si="32"/>
        <v>5.5071906681560681E-3</v>
      </c>
      <c r="BD33" s="2">
        <f t="shared" si="33"/>
        <v>-8.9901410819731381E-2</v>
      </c>
      <c r="BE33" s="27">
        <f t="shared" si="9"/>
        <v>106.94825665039274</v>
      </c>
      <c r="BF33" s="11">
        <f t="shared" si="34"/>
        <v>7.7492755772708803E-3</v>
      </c>
      <c r="BG33" s="2">
        <f t="shared" si="35"/>
        <v>-0.26713407212650875</v>
      </c>
      <c r="BH33" s="27">
        <f t="shared" si="10"/>
        <v>106.77102398908596</v>
      </c>
      <c r="BI33" s="11">
        <f t="shared" si="36"/>
        <v>9.3936150184259458E-3</v>
      </c>
      <c r="BK33" s="2">
        <v>32</v>
      </c>
      <c r="BL33" s="20">
        <v>387.77999879999999</v>
      </c>
      <c r="BM33" s="10">
        <f t="shared" si="37"/>
        <v>380.06259473097737</v>
      </c>
      <c r="BN33" s="2">
        <f t="shared" si="38"/>
        <v>2.2564150255513717</v>
      </c>
      <c r="BO33" s="27">
        <f t="shared" si="11"/>
        <v>382.31900975652871</v>
      </c>
      <c r="BP33" s="11">
        <f t="shared" si="39"/>
        <v>1.4082699108696972E-2</v>
      </c>
      <c r="BQ33" s="2">
        <f t="shared" si="40"/>
        <v>1.9470771306366459</v>
      </c>
      <c r="BR33" s="27">
        <f t="shared" si="12"/>
        <v>382.00967186161404</v>
      </c>
      <c r="BS33" s="11">
        <f t="shared" si="41"/>
        <v>1.4880414039513245E-2</v>
      </c>
      <c r="BT33" s="2">
        <f t="shared" si="42"/>
        <v>1.5780552583314622</v>
      </c>
      <c r="BU33" s="27">
        <f t="shared" si="13"/>
        <v>381.64064998930883</v>
      </c>
      <c r="BV33" s="11">
        <f t="shared" si="43"/>
        <v>1.5832040924466474E-2</v>
      </c>
      <c r="BW33" s="2">
        <f t="shared" si="44"/>
        <v>1.1624623917726558</v>
      </c>
      <c r="BX33" s="27">
        <f t="shared" si="14"/>
        <v>381.22505712275</v>
      </c>
      <c r="BY33" s="11">
        <f t="shared" si="45"/>
        <v>1.6903764241411375E-2</v>
      </c>
      <c r="CB33" s="2"/>
      <c r="CD33" s="22"/>
    </row>
    <row r="34" spans="1:82" x14ac:dyDescent="0.2">
      <c r="A34" s="18" t="s">
        <v>25</v>
      </c>
      <c r="B34" s="20">
        <v>33</v>
      </c>
      <c r="C34" s="20">
        <v>108.5110016</v>
      </c>
      <c r="D34" s="20">
        <v>386.19000240000003</v>
      </c>
      <c r="O34" s="2">
        <v>33</v>
      </c>
      <c r="P34" s="20">
        <v>108.5110016</v>
      </c>
      <c r="Q34" s="27">
        <f t="shared" si="50"/>
        <v>106.73232052022897</v>
      </c>
      <c r="R34" s="1">
        <f t="shared" si="15"/>
        <v>1.7786810797710331</v>
      </c>
      <c r="S34" s="7">
        <f t="shared" si="16"/>
        <v>1.6391711932839011E-2</v>
      </c>
      <c r="T34" s="27">
        <f t="shared" si="17"/>
        <v>107.32719164185953</v>
      </c>
      <c r="U34" s="1">
        <f t="shared" si="46"/>
        <v>1.183809958140472</v>
      </c>
      <c r="V34" s="11">
        <f t="shared" si="18"/>
        <v>1.0909584656718088E-2</v>
      </c>
      <c r="W34" s="27">
        <f t="shared" si="19"/>
        <v>107.48536364448499</v>
      </c>
      <c r="X34" s="1">
        <f t="shared" si="20"/>
        <v>1.025637955515009</v>
      </c>
      <c r="Y34" s="9">
        <f t="shared" si="1"/>
        <v>9.4519259834664453E-3</v>
      </c>
      <c r="Z34" s="27">
        <f t="shared" si="21"/>
        <v>107.57490386762592</v>
      </c>
      <c r="AA34" s="1">
        <f t="shared" si="22"/>
        <v>0.93609773237407978</v>
      </c>
      <c r="AB34" s="9">
        <f t="shared" si="2"/>
        <v>8.6267541407900866E-3</v>
      </c>
      <c r="AD34" s="2">
        <v>33</v>
      </c>
      <c r="AE34" s="20">
        <v>386.19000240000003</v>
      </c>
      <c r="AF34" s="8">
        <f t="shared" si="23"/>
        <v>379.74533175520753</v>
      </c>
      <c r="AG34" s="1">
        <f t="shared" si="24"/>
        <v>6.4446706447924953</v>
      </c>
      <c r="AH34" s="9">
        <f t="shared" si="3"/>
        <v>1.6687823622418288E-2</v>
      </c>
      <c r="AI34" s="8">
        <f t="shared" si="25"/>
        <v>382.94048632767635</v>
      </c>
      <c r="AJ34" s="1">
        <f t="shared" si="26"/>
        <v>3.2495160723236722</v>
      </c>
      <c r="AK34" s="9">
        <f t="shared" si="4"/>
        <v>8.4142936174664475E-3</v>
      </c>
      <c r="AL34" s="8">
        <f t="shared" si="27"/>
        <v>384.69303717239092</v>
      </c>
      <c r="AM34" s="1">
        <f t="shared" si="28"/>
        <v>1.4969652276091097</v>
      </c>
      <c r="AN34" s="9">
        <f t="shared" si="5"/>
        <v>3.8762402400531683E-3</v>
      </c>
      <c r="AO34" s="8">
        <f t="shared" si="29"/>
        <v>385.9475196487254</v>
      </c>
      <c r="AP34" s="1">
        <f t="shared" si="30"/>
        <v>0.24248275127462193</v>
      </c>
      <c r="AQ34" s="9">
        <f t="shared" si="6"/>
        <v>6.2788458988502786E-4</v>
      </c>
      <c r="AU34" s="2">
        <v>33</v>
      </c>
      <c r="AV34" s="20">
        <v>108.5110016</v>
      </c>
      <c r="AW34" s="10">
        <f t="shared" si="47"/>
        <v>107.48536364448499</v>
      </c>
      <c r="AX34" s="2">
        <f t="shared" si="48"/>
        <v>0.45182587455360435</v>
      </c>
      <c r="AY34" s="27">
        <f t="shared" si="7"/>
        <v>107.9371895190386</v>
      </c>
      <c r="AZ34" s="11">
        <f t="shared" si="31"/>
        <v>5.2880544138429846E-3</v>
      </c>
      <c r="BA34" s="2">
        <f t="shared" si="49"/>
        <v>0.28470960472585305</v>
      </c>
      <c r="BB34" s="27">
        <f t="shared" si="8"/>
        <v>107.77007324921084</v>
      </c>
      <c r="BC34" s="11">
        <f t="shared" si="32"/>
        <v>6.8281403716133563E-3</v>
      </c>
      <c r="BD34" s="2">
        <f t="shared" si="33"/>
        <v>0.23236278563561966</v>
      </c>
      <c r="BE34" s="27">
        <f t="shared" si="9"/>
        <v>107.71772643012061</v>
      </c>
      <c r="BF34" s="11">
        <f t="shared" si="34"/>
        <v>7.3105506186701133E-3</v>
      </c>
      <c r="BG34" s="2">
        <f t="shared" si="35"/>
        <v>0.26862066942276308</v>
      </c>
      <c r="BH34" s="27">
        <f t="shared" si="10"/>
        <v>107.75398431390775</v>
      </c>
      <c r="BI34" s="11">
        <f t="shared" si="36"/>
        <v>6.9764104554376326E-3</v>
      </c>
      <c r="BK34" s="2">
        <v>33</v>
      </c>
      <c r="BL34" s="20">
        <v>386.19000240000003</v>
      </c>
      <c r="BM34" s="10">
        <f t="shared" si="37"/>
        <v>384.69303717239092</v>
      </c>
      <c r="BN34" s="2">
        <f t="shared" si="38"/>
        <v>2.9686232503100252</v>
      </c>
      <c r="BO34" s="27">
        <f t="shared" si="11"/>
        <v>387.66166042270095</v>
      </c>
      <c r="BP34" s="11">
        <f t="shared" si="39"/>
        <v>3.8107097893659032E-3</v>
      </c>
      <c r="BQ34" s="2">
        <f t="shared" si="40"/>
        <v>3.1545915204862527</v>
      </c>
      <c r="BR34" s="27">
        <f t="shared" si="12"/>
        <v>387.84762869287715</v>
      </c>
      <c r="BS34" s="11">
        <f t="shared" si="41"/>
        <v>4.292255839290794E-3</v>
      </c>
      <c r="BT34" s="2">
        <f t="shared" si="42"/>
        <v>3.4094875681807144</v>
      </c>
      <c r="BU34" s="27">
        <f t="shared" si="13"/>
        <v>388.10252474057165</v>
      </c>
      <c r="BV34" s="11">
        <f t="shared" si="43"/>
        <v>4.9522834063185136E-3</v>
      </c>
      <c r="BW34" s="2">
        <f t="shared" si="44"/>
        <v>3.7634474290033264</v>
      </c>
      <c r="BX34" s="27">
        <f t="shared" si="14"/>
        <v>388.45648460139427</v>
      </c>
      <c r="BY34" s="11">
        <f t="shared" si="45"/>
        <v>5.8688267104509582E-3</v>
      </c>
      <c r="CB34" s="2"/>
      <c r="CD34" s="22"/>
    </row>
    <row r="35" spans="1:82" x14ac:dyDescent="0.2">
      <c r="A35" s="18" t="s">
        <v>26</v>
      </c>
      <c r="B35" s="20">
        <v>34</v>
      </c>
      <c r="C35" s="20">
        <v>107.6549988</v>
      </c>
      <c r="D35" s="20">
        <v>386</v>
      </c>
      <c r="O35" s="2">
        <v>34</v>
      </c>
      <c r="P35" s="20">
        <v>107.6549988</v>
      </c>
      <c r="Q35" s="27">
        <f t="shared" si="50"/>
        <v>107.26592484416028</v>
      </c>
      <c r="R35" s="1">
        <f t="shared" si="15"/>
        <v>0.38907395583972004</v>
      </c>
      <c r="S35" s="7">
        <f t="shared" si="16"/>
        <v>3.6140816513549581E-3</v>
      </c>
      <c r="T35" s="27">
        <f t="shared" si="17"/>
        <v>107.85990612302274</v>
      </c>
      <c r="U35" s="1">
        <f t="shared" si="46"/>
        <v>0.20490732302273784</v>
      </c>
      <c r="V35" s="11">
        <f t="shared" si="18"/>
        <v>1.9033702596886551E-3</v>
      </c>
      <c r="W35" s="27">
        <f t="shared" si="19"/>
        <v>108.100746417794</v>
      </c>
      <c r="X35" s="1">
        <f t="shared" si="20"/>
        <v>0.44574761779399807</v>
      </c>
      <c r="Y35" s="9">
        <f t="shared" si="1"/>
        <v>4.1405194627525095E-3</v>
      </c>
      <c r="Z35" s="27">
        <f t="shared" si="21"/>
        <v>108.27697716690648</v>
      </c>
      <c r="AA35" s="1">
        <f t="shared" si="22"/>
        <v>0.62197836690647534</v>
      </c>
      <c r="AB35" s="9">
        <f t="shared" si="2"/>
        <v>5.7775149676233643E-3</v>
      </c>
      <c r="AD35" s="2">
        <v>34</v>
      </c>
      <c r="AE35" s="20">
        <v>386</v>
      </c>
      <c r="AF35" s="8">
        <f t="shared" si="23"/>
        <v>381.67873294864523</v>
      </c>
      <c r="AG35" s="1">
        <f t="shared" si="24"/>
        <v>4.3212670513547664</v>
      </c>
      <c r="AH35" s="9">
        <f t="shared" si="3"/>
        <v>1.1194992361022711E-2</v>
      </c>
      <c r="AI35" s="8">
        <f t="shared" si="25"/>
        <v>384.40276856022206</v>
      </c>
      <c r="AJ35" s="1">
        <f t="shared" si="26"/>
        <v>1.5972314397779428</v>
      </c>
      <c r="AK35" s="9">
        <f t="shared" si="4"/>
        <v>4.1379052843988151E-3</v>
      </c>
      <c r="AL35" s="8">
        <f t="shared" si="27"/>
        <v>385.5912163089564</v>
      </c>
      <c r="AM35" s="1">
        <f t="shared" si="28"/>
        <v>0.40878369104359535</v>
      </c>
      <c r="AN35" s="9">
        <f t="shared" si="5"/>
        <v>1.059025106330558E-3</v>
      </c>
      <c r="AO35" s="8">
        <f t="shared" si="29"/>
        <v>386.12938171218133</v>
      </c>
      <c r="AP35" s="1">
        <f t="shared" si="30"/>
        <v>0.12938171218132766</v>
      </c>
      <c r="AQ35" s="9">
        <f t="shared" si="6"/>
        <v>3.3518578285318044E-4</v>
      </c>
      <c r="AU35" s="2">
        <v>34</v>
      </c>
      <c r="AV35" s="20">
        <v>107.6549988</v>
      </c>
      <c r="AW35" s="10">
        <f t="shared" si="47"/>
        <v>108.100746417794</v>
      </c>
      <c r="AX35" s="2">
        <f t="shared" si="48"/>
        <v>0.50089294418022545</v>
      </c>
      <c r="AY35" s="27">
        <f t="shared" si="7"/>
        <v>108.60163936197422</v>
      </c>
      <c r="AZ35" s="11">
        <f t="shared" si="31"/>
        <v>8.7932801312169111E-3</v>
      </c>
      <c r="BA35" s="2">
        <f t="shared" si="49"/>
        <v>0.43351253058827294</v>
      </c>
      <c r="BB35" s="27">
        <f t="shared" si="8"/>
        <v>108.53425894838227</v>
      </c>
      <c r="BC35" s="11">
        <f t="shared" si="32"/>
        <v>8.1673880282675006E-3</v>
      </c>
      <c r="BD35" s="2">
        <f t="shared" si="33"/>
        <v>0.46217477823965281</v>
      </c>
      <c r="BE35" s="27">
        <f t="shared" si="9"/>
        <v>108.56292119603366</v>
      </c>
      <c r="BF35" s="11">
        <f t="shared" si="34"/>
        <v>8.4336297074358874E-3</v>
      </c>
      <c r="BG35" s="2">
        <f t="shared" si="35"/>
        <v>0.52869224733744691</v>
      </c>
      <c r="BH35" s="27">
        <f t="shared" si="10"/>
        <v>108.62943866513145</v>
      </c>
      <c r="BI35" s="11">
        <f t="shared" si="36"/>
        <v>9.0515059773652057E-3</v>
      </c>
      <c r="BK35" s="2">
        <v>34</v>
      </c>
      <c r="BL35" s="20">
        <v>386</v>
      </c>
      <c r="BM35" s="10">
        <f t="shared" si="37"/>
        <v>385.5912163089564</v>
      </c>
      <c r="BN35" s="2">
        <f t="shared" si="38"/>
        <v>2.3474900161866641</v>
      </c>
      <c r="BO35" s="27">
        <f t="shared" si="11"/>
        <v>387.93870632514307</v>
      </c>
      <c r="BP35" s="11">
        <f t="shared" si="39"/>
        <v>5.0225552464846458E-3</v>
      </c>
      <c r="BQ35" s="2">
        <f t="shared" si="40"/>
        <v>2.139205947721909</v>
      </c>
      <c r="BR35" s="27">
        <f t="shared" si="12"/>
        <v>387.73042225667831</v>
      </c>
      <c r="BS35" s="11">
        <f t="shared" si="41"/>
        <v>4.4829592141925117E-3</v>
      </c>
      <c r="BT35" s="2">
        <f t="shared" si="42"/>
        <v>1.9027025092115788</v>
      </c>
      <c r="BU35" s="27">
        <f t="shared" si="13"/>
        <v>387.49391881816797</v>
      </c>
      <c r="BV35" s="11">
        <f t="shared" si="43"/>
        <v>3.8702560056165019E-3</v>
      </c>
      <c r="BW35" s="2">
        <f t="shared" si="44"/>
        <v>1.614496209674948</v>
      </c>
      <c r="BX35" s="27">
        <f t="shared" si="14"/>
        <v>387.20571251863134</v>
      </c>
      <c r="BY35" s="11">
        <f t="shared" si="45"/>
        <v>3.1236075612210991E-3</v>
      </c>
      <c r="CB35" s="2"/>
      <c r="CD35" s="22"/>
    </row>
    <row r="36" spans="1:82" x14ac:dyDescent="0.2">
      <c r="A36" s="18" t="s">
        <v>27</v>
      </c>
      <c r="B36" s="20">
        <v>35</v>
      </c>
      <c r="C36" s="20">
        <v>104.7985001</v>
      </c>
      <c r="D36" s="20">
        <v>380.07000729999999</v>
      </c>
      <c r="O36" s="2">
        <v>35</v>
      </c>
      <c r="P36" s="20">
        <v>104.7985001</v>
      </c>
      <c r="Q36" s="27">
        <f t="shared" si="50"/>
        <v>107.38264703091218</v>
      </c>
      <c r="R36" s="1">
        <f t="shared" si="15"/>
        <v>2.5841469309121834</v>
      </c>
      <c r="S36" s="7">
        <f t="shared" si="16"/>
        <v>2.465824347148441E-2</v>
      </c>
      <c r="T36" s="27">
        <f t="shared" si="17"/>
        <v>107.76769782766252</v>
      </c>
      <c r="U36" s="1">
        <f t="shared" si="46"/>
        <v>2.9691977276625181</v>
      </c>
      <c r="V36" s="11">
        <f t="shared" si="18"/>
        <v>2.8332444880692698E-2</v>
      </c>
      <c r="W36" s="27">
        <f t="shared" si="19"/>
        <v>107.83329784711761</v>
      </c>
      <c r="X36" s="1">
        <f t="shared" si="20"/>
        <v>3.034797747117608</v>
      </c>
      <c r="Y36" s="9">
        <f t="shared" si="1"/>
        <v>2.8958408223607849E-2</v>
      </c>
      <c r="Z36" s="27">
        <f t="shared" si="21"/>
        <v>107.81049339172662</v>
      </c>
      <c r="AA36" s="1">
        <f t="shared" si="22"/>
        <v>3.0119932917266254</v>
      </c>
      <c r="AB36" s="9">
        <f t="shared" si="2"/>
        <v>2.8740805344089324E-2</v>
      </c>
      <c r="AD36" s="2">
        <v>35</v>
      </c>
      <c r="AE36" s="20">
        <v>380.07000729999999</v>
      </c>
      <c r="AF36" s="8">
        <f t="shared" si="23"/>
        <v>382.97511306405164</v>
      </c>
      <c r="AG36" s="1">
        <f t="shared" si="24"/>
        <v>2.9051057640516547</v>
      </c>
      <c r="AH36" s="9">
        <f t="shared" si="3"/>
        <v>7.6436069888529056E-3</v>
      </c>
      <c r="AI36" s="8">
        <f t="shared" si="25"/>
        <v>385.12152270812214</v>
      </c>
      <c r="AJ36" s="1">
        <f t="shared" si="26"/>
        <v>5.0515154081221567</v>
      </c>
      <c r="AK36" s="9">
        <f t="shared" si="4"/>
        <v>1.3291013000494019E-2</v>
      </c>
      <c r="AL36" s="8">
        <f t="shared" si="27"/>
        <v>385.83648652358261</v>
      </c>
      <c r="AM36" s="1">
        <f t="shared" si="28"/>
        <v>5.7664792235826212</v>
      </c>
      <c r="AN36" s="9">
        <f t="shared" si="5"/>
        <v>1.5172150163985385E-2</v>
      </c>
      <c r="AO36" s="8">
        <f t="shared" si="29"/>
        <v>386.03234542804535</v>
      </c>
      <c r="AP36" s="1">
        <f t="shared" si="30"/>
        <v>5.96233812804536</v>
      </c>
      <c r="AQ36" s="9">
        <f t="shared" si="6"/>
        <v>1.5687473395760793E-2</v>
      </c>
      <c r="AU36" s="2">
        <v>35</v>
      </c>
      <c r="AV36" s="20">
        <v>104.7985001</v>
      </c>
      <c r="AW36" s="10">
        <f t="shared" si="47"/>
        <v>107.83329784711761</v>
      </c>
      <c r="AX36" s="2">
        <f t="shared" si="48"/>
        <v>0.27039048972323987</v>
      </c>
      <c r="AY36" s="27">
        <f t="shared" si="7"/>
        <v>108.10368833684085</v>
      </c>
      <c r="AZ36" s="11">
        <f t="shared" si="31"/>
        <v>3.1538507074881775E-2</v>
      </c>
      <c r="BA36" s="2">
        <f t="shared" si="49"/>
        <v>0.1180800350191732</v>
      </c>
      <c r="BB36" s="27">
        <f t="shared" si="8"/>
        <v>107.95137788213678</v>
      </c>
      <c r="BC36" s="11">
        <f t="shared" si="32"/>
        <v>3.0085142240855258E-2</v>
      </c>
      <c r="BD36" s="2">
        <f t="shared" si="33"/>
        <v>2.4400768890025237E-2</v>
      </c>
      <c r="BE36" s="27">
        <f t="shared" si="9"/>
        <v>107.85769861600762</v>
      </c>
      <c r="BF36" s="11">
        <f t="shared" si="34"/>
        <v>2.9191243320166815E-2</v>
      </c>
      <c r="BG36" s="2">
        <f t="shared" si="35"/>
        <v>-6.8413366172933143E-2</v>
      </c>
      <c r="BH36" s="27">
        <f t="shared" si="10"/>
        <v>107.76488448094467</v>
      </c>
      <c r="BI36" s="11">
        <f t="shared" si="36"/>
        <v>2.8305599585052407E-2</v>
      </c>
      <c r="BK36" s="2">
        <v>35</v>
      </c>
      <c r="BL36" s="20">
        <v>380.07000729999999</v>
      </c>
      <c r="BM36" s="10">
        <f t="shared" si="37"/>
        <v>385.83648652358261</v>
      </c>
      <c r="BN36" s="2">
        <f t="shared" si="38"/>
        <v>1.7168240757185256</v>
      </c>
      <c r="BO36" s="27">
        <f t="shared" si="11"/>
        <v>387.55331059930114</v>
      </c>
      <c r="BP36" s="11">
        <f t="shared" si="39"/>
        <v>1.9689276069064753E-2</v>
      </c>
      <c r="BQ36" s="2">
        <f t="shared" si="40"/>
        <v>1.2869348678288413</v>
      </c>
      <c r="BR36" s="27">
        <f t="shared" si="12"/>
        <v>387.12342139141145</v>
      </c>
      <c r="BS36" s="11">
        <f t="shared" si="41"/>
        <v>1.8558197058269874E-2</v>
      </c>
      <c r="BT36" s="2">
        <f t="shared" si="42"/>
        <v>0.90824313246035326</v>
      </c>
      <c r="BU36" s="27">
        <f t="shared" si="13"/>
        <v>386.74472965604298</v>
      </c>
      <c r="BV36" s="11">
        <f t="shared" si="43"/>
        <v>1.7561823421584657E-2</v>
      </c>
      <c r="BW36" s="2">
        <f t="shared" si="44"/>
        <v>0.58757671338838902</v>
      </c>
      <c r="BX36" s="27">
        <f t="shared" si="14"/>
        <v>386.42406323697099</v>
      </c>
      <c r="BY36" s="11">
        <f t="shared" si="45"/>
        <v>1.6718119859312056E-2</v>
      </c>
      <c r="CB36" s="2"/>
      <c r="CD36" s="22"/>
    </row>
    <row r="37" spans="1:82" x14ac:dyDescent="0.2">
      <c r="A37" s="18" t="s">
        <v>28</v>
      </c>
      <c r="B37" s="20">
        <v>36</v>
      </c>
      <c r="C37" s="20">
        <v>100.46450040000001</v>
      </c>
      <c r="D37" s="20">
        <v>368.7000122</v>
      </c>
      <c r="O37" s="2">
        <v>36</v>
      </c>
      <c r="P37" s="20">
        <v>100.46450040000001</v>
      </c>
      <c r="Q37" s="27">
        <f t="shared" si="50"/>
        <v>106.60740295163853</v>
      </c>
      <c r="R37" s="1">
        <f t="shared" si="15"/>
        <v>6.1429025516385281</v>
      </c>
      <c r="S37" s="7">
        <f t="shared" si="16"/>
        <v>6.1145006715611239E-2</v>
      </c>
      <c r="T37" s="27">
        <f t="shared" si="17"/>
        <v>106.4315588502144</v>
      </c>
      <c r="U37" s="1">
        <f t="shared" si="46"/>
        <v>5.9670584502143953</v>
      </c>
      <c r="V37" s="11">
        <f t="shared" si="18"/>
        <v>5.9394695902099913E-2</v>
      </c>
      <c r="W37" s="27">
        <f t="shared" si="19"/>
        <v>106.01241919884704</v>
      </c>
      <c r="X37" s="1">
        <f t="shared" si="20"/>
        <v>5.5479187988470358</v>
      </c>
      <c r="Y37" s="9">
        <f t="shared" si="1"/>
        <v>5.5222678426289529E-2</v>
      </c>
      <c r="Z37" s="27">
        <f t="shared" si="21"/>
        <v>105.55149842293164</v>
      </c>
      <c r="AA37" s="1">
        <f t="shared" si="22"/>
        <v>5.0869980229316383</v>
      </c>
      <c r="AB37" s="9">
        <f t="shared" si="2"/>
        <v>5.0634781466863669E-2</v>
      </c>
      <c r="AD37" s="2">
        <v>36</v>
      </c>
      <c r="AE37" s="20">
        <v>368.7000122</v>
      </c>
      <c r="AF37" s="8">
        <f t="shared" si="23"/>
        <v>382.10358133483612</v>
      </c>
      <c r="AG37" s="1">
        <f t="shared" si="24"/>
        <v>13.403569134836118</v>
      </c>
      <c r="AH37" s="9">
        <f t="shared" si="3"/>
        <v>3.6353590158183666E-2</v>
      </c>
      <c r="AI37" s="8">
        <f t="shared" si="25"/>
        <v>382.84834077446715</v>
      </c>
      <c r="AJ37" s="1">
        <f t="shared" si="26"/>
        <v>14.148328574467143</v>
      </c>
      <c r="AK37" s="9">
        <f t="shared" si="4"/>
        <v>3.8373550600243632E-2</v>
      </c>
      <c r="AL37" s="8">
        <f t="shared" si="27"/>
        <v>382.37659898943303</v>
      </c>
      <c r="AM37" s="1">
        <f t="shared" si="28"/>
        <v>13.676586789433031</v>
      </c>
      <c r="AN37" s="9">
        <f t="shared" si="5"/>
        <v>3.7094077398658221E-2</v>
      </c>
      <c r="AO37" s="8">
        <f t="shared" si="29"/>
        <v>381.56059183201131</v>
      </c>
      <c r="AP37" s="1">
        <f t="shared" si="30"/>
        <v>12.860579632011309</v>
      </c>
      <c r="AQ37" s="9">
        <f t="shared" si="6"/>
        <v>3.4880876610969933E-2</v>
      </c>
      <c r="AU37" s="2">
        <v>36</v>
      </c>
      <c r="AV37" s="20">
        <v>100.46450040000001</v>
      </c>
      <c r="AW37" s="10">
        <f t="shared" si="47"/>
        <v>106.01241919884704</v>
      </c>
      <c r="AX37" s="2">
        <f t="shared" si="48"/>
        <v>-0.35699025167490156</v>
      </c>
      <c r="AY37" s="27">
        <f t="shared" si="7"/>
        <v>105.65542894717214</v>
      </c>
      <c r="AZ37" s="11">
        <f t="shared" si="31"/>
        <v>5.166928145269644E-2</v>
      </c>
      <c r="BA37" s="2">
        <f t="shared" si="49"/>
        <v>-0.75445137246120886</v>
      </c>
      <c r="BB37" s="27">
        <f t="shared" si="8"/>
        <v>105.25796782638584</v>
      </c>
      <c r="BC37" s="11">
        <f t="shared" si="32"/>
        <v>4.7713046969831259E-2</v>
      </c>
      <c r="BD37" s="2">
        <f t="shared" si="33"/>
        <v>-1.0827668814063287</v>
      </c>
      <c r="BE37" s="27">
        <f t="shared" si="9"/>
        <v>104.92965231744071</v>
      </c>
      <c r="BF37" s="11">
        <f t="shared" si="34"/>
        <v>4.4445071638864256E-2</v>
      </c>
      <c r="BG37" s="2">
        <f t="shared" si="35"/>
        <v>-1.3827623277461569</v>
      </c>
      <c r="BH37" s="27">
        <f t="shared" si="10"/>
        <v>104.62965687110088</v>
      </c>
      <c r="BI37" s="11">
        <f t="shared" si="36"/>
        <v>4.1458987548012249E-2</v>
      </c>
      <c r="BK37" s="2">
        <v>36</v>
      </c>
      <c r="BL37" s="20">
        <v>368.7000122</v>
      </c>
      <c r="BM37" s="10">
        <f t="shared" si="37"/>
        <v>382.37659898943303</v>
      </c>
      <c r="BN37" s="2">
        <f t="shared" si="38"/>
        <v>0.16381059275809595</v>
      </c>
      <c r="BO37" s="27">
        <f t="shared" si="11"/>
        <v>382.5404095821911</v>
      </c>
      <c r="BP37" s="11">
        <f t="shared" si="39"/>
        <v>3.7538369742942744E-2</v>
      </c>
      <c r="BQ37" s="2">
        <f t="shared" si="40"/>
        <v>-0.84913521306144502</v>
      </c>
      <c r="BR37" s="27">
        <f t="shared" si="12"/>
        <v>381.52746377637158</v>
      </c>
      <c r="BS37" s="11">
        <f t="shared" si="41"/>
        <v>3.4791025635804336E-2</v>
      </c>
      <c r="BT37" s="2">
        <f t="shared" si="42"/>
        <v>-1.7126352675056022</v>
      </c>
      <c r="BU37" s="27">
        <f t="shared" si="13"/>
        <v>380.66396372192742</v>
      </c>
      <c r="BV37" s="11">
        <f t="shared" si="43"/>
        <v>3.2449013089366568E-2</v>
      </c>
      <c r="BW37" s="2">
        <f t="shared" si="44"/>
        <v>-2.4480214722650824</v>
      </c>
      <c r="BX37" s="27">
        <f t="shared" si="14"/>
        <v>379.92857751716798</v>
      </c>
      <c r="BY37" s="11">
        <f t="shared" si="45"/>
        <v>3.0454475035593658E-2</v>
      </c>
      <c r="CB37" s="2"/>
      <c r="CD37" s="22"/>
    </row>
    <row r="38" spans="1:82" x14ac:dyDescent="0.2">
      <c r="A38" s="18" t="s">
        <v>29</v>
      </c>
      <c r="B38" s="20">
        <v>37</v>
      </c>
      <c r="C38" s="20">
        <v>98.637001040000001</v>
      </c>
      <c r="D38" s="20">
        <v>360.0899963</v>
      </c>
      <c r="O38" s="2">
        <v>37</v>
      </c>
      <c r="P38" s="20">
        <v>98.637001040000001</v>
      </c>
      <c r="Q38" s="27">
        <f t="shared" si="50"/>
        <v>104.76453218614697</v>
      </c>
      <c r="R38" s="1">
        <f t="shared" si="15"/>
        <v>6.1275311461469641</v>
      </c>
      <c r="S38" s="7">
        <f t="shared" si="16"/>
        <v>6.2122034140738754E-2</v>
      </c>
      <c r="T38" s="27">
        <f t="shared" si="17"/>
        <v>103.74638254761793</v>
      </c>
      <c r="U38" s="1">
        <f t="shared" si="46"/>
        <v>5.1093815076179254</v>
      </c>
      <c r="V38" s="11">
        <f t="shared" si="18"/>
        <v>5.1799846444499378E-2</v>
      </c>
      <c r="W38" s="27">
        <f t="shared" si="19"/>
        <v>102.68366791953882</v>
      </c>
      <c r="X38" s="1">
        <f t="shared" si="20"/>
        <v>4.0466668795388188</v>
      </c>
      <c r="Y38" s="9">
        <f t="shared" si="1"/>
        <v>4.1025850713950485E-2</v>
      </c>
      <c r="Z38" s="27">
        <f t="shared" si="21"/>
        <v>101.7362499057329</v>
      </c>
      <c r="AA38" s="1">
        <f t="shared" si="22"/>
        <v>3.0992488657329034</v>
      </c>
      <c r="AB38" s="9">
        <f t="shared" si="2"/>
        <v>3.1420753196623172E-2</v>
      </c>
      <c r="AD38" s="2">
        <v>37</v>
      </c>
      <c r="AE38" s="20">
        <v>360.0899963</v>
      </c>
      <c r="AF38" s="8">
        <f t="shared" si="23"/>
        <v>378.08251059438527</v>
      </c>
      <c r="AG38" s="1">
        <f t="shared" si="24"/>
        <v>17.992514294385273</v>
      </c>
      <c r="AH38" s="9">
        <f t="shared" si="3"/>
        <v>4.9966715208037214E-2</v>
      </c>
      <c r="AI38" s="8">
        <f t="shared" si="25"/>
        <v>376.48159291595698</v>
      </c>
      <c r="AJ38" s="1">
        <f t="shared" si="26"/>
        <v>16.391596615956985</v>
      </c>
      <c r="AK38" s="9">
        <f t="shared" si="4"/>
        <v>4.5520833081685322E-2</v>
      </c>
      <c r="AL38" s="8">
        <f t="shared" si="27"/>
        <v>374.1706469157732</v>
      </c>
      <c r="AM38" s="1">
        <f t="shared" si="28"/>
        <v>14.080650615773209</v>
      </c>
      <c r="AN38" s="9">
        <f t="shared" si="5"/>
        <v>3.9103142993292893E-2</v>
      </c>
      <c r="AO38" s="8">
        <f t="shared" si="29"/>
        <v>371.91515710800286</v>
      </c>
      <c r="AP38" s="1">
        <f t="shared" si="30"/>
        <v>11.825160808002863</v>
      </c>
      <c r="AQ38" s="9">
        <f t="shared" si="6"/>
        <v>3.2839459383789786E-2</v>
      </c>
      <c r="AU38" s="2">
        <v>37</v>
      </c>
      <c r="AV38" s="20">
        <v>98.637001040000001</v>
      </c>
      <c r="AW38" s="10">
        <f t="shared" si="47"/>
        <v>102.68366791953882</v>
      </c>
      <c r="AX38" s="2">
        <f t="shared" si="48"/>
        <v>-1.2485185599648974</v>
      </c>
      <c r="AY38" s="27">
        <f t="shared" si="7"/>
        <v>101.43514935957393</v>
      </c>
      <c r="AZ38" s="11">
        <f t="shared" si="31"/>
        <v>2.8368140657877464E-2</v>
      </c>
      <c r="BA38" s="2">
        <f t="shared" si="49"/>
        <v>-1.9128863305423647</v>
      </c>
      <c r="BB38" s="27">
        <f t="shared" si="8"/>
        <v>100.77078158899646</v>
      </c>
      <c r="BC38" s="11">
        <f t="shared" si="32"/>
        <v>2.1632658398962768E-2</v>
      </c>
      <c r="BD38" s="2">
        <f t="shared" si="33"/>
        <v>-2.4303575201474641</v>
      </c>
      <c r="BE38" s="27">
        <f t="shared" si="9"/>
        <v>100.25331039939135</v>
      </c>
      <c r="BF38" s="11">
        <f t="shared" si="34"/>
        <v>1.6386440608995138E-2</v>
      </c>
      <c r="BG38" s="2">
        <f t="shared" si="35"/>
        <v>-2.8422540414177053</v>
      </c>
      <c r="BH38" s="27">
        <f t="shared" si="10"/>
        <v>99.841413878121116</v>
      </c>
      <c r="BI38" s="11">
        <f t="shared" si="36"/>
        <v>1.2210558161968985E-2</v>
      </c>
      <c r="BK38" s="2">
        <v>37</v>
      </c>
      <c r="BL38" s="20">
        <v>360.0899963</v>
      </c>
      <c r="BM38" s="10">
        <f t="shared" si="37"/>
        <v>374.1706469157732</v>
      </c>
      <c r="BN38" s="2">
        <f t="shared" si="38"/>
        <v>-2.347118207167282</v>
      </c>
      <c r="BO38" s="27">
        <f t="shared" si="11"/>
        <v>371.82352870860592</v>
      </c>
      <c r="BP38" s="11">
        <f t="shared" si="39"/>
        <v>3.2584999664446175E-2</v>
      </c>
      <c r="BQ38" s="2">
        <f t="shared" si="40"/>
        <v>-4.1597028003307184</v>
      </c>
      <c r="BR38" s="27">
        <f t="shared" si="12"/>
        <v>370.0109441154425</v>
      </c>
      <c r="BS38" s="11">
        <f t="shared" si="41"/>
        <v>2.7551300834186776E-2</v>
      </c>
      <c r="BT38" s="2">
        <f t="shared" si="42"/>
        <v>-5.608625351198139</v>
      </c>
      <c r="BU38" s="27">
        <f t="shared" si="13"/>
        <v>368.56202156457505</v>
      </c>
      <c r="BV38" s="11">
        <f t="shared" si="43"/>
        <v>2.3527521874050605E-2</v>
      </c>
      <c r="BW38" s="2">
        <f t="shared" si="44"/>
        <v>-6.7664694233111433</v>
      </c>
      <c r="BX38" s="27">
        <f t="shared" si="14"/>
        <v>367.40417749246205</v>
      </c>
      <c r="BY38" s="11">
        <f t="shared" si="45"/>
        <v>2.0312092164783246E-2</v>
      </c>
      <c r="CB38" s="2"/>
      <c r="CD38" s="22"/>
    </row>
    <row r="39" spans="1:82" x14ac:dyDescent="0.2">
      <c r="A39" s="18" t="s">
        <v>30</v>
      </c>
      <c r="B39" s="20">
        <v>38</v>
      </c>
      <c r="C39" s="20">
        <v>98.979499820000001</v>
      </c>
      <c r="D39" s="20">
        <v>379.23999020000002</v>
      </c>
      <c r="O39" s="2">
        <v>38</v>
      </c>
      <c r="P39" s="20">
        <v>98.979499820000001</v>
      </c>
      <c r="Q39" s="27">
        <f t="shared" si="50"/>
        <v>102.92627284230286</v>
      </c>
      <c r="R39" s="1">
        <f t="shared" si="15"/>
        <v>3.9467730223028639</v>
      </c>
      <c r="S39" s="7">
        <f t="shared" si="16"/>
        <v>3.9874651109374173E-2</v>
      </c>
      <c r="T39" s="27">
        <f t="shared" si="17"/>
        <v>101.44716086918987</v>
      </c>
      <c r="U39" s="1">
        <f t="shared" si="46"/>
        <v>2.4676610491898714</v>
      </c>
      <c r="V39" s="11">
        <f t="shared" si="18"/>
        <v>2.4931031715430541E-2</v>
      </c>
      <c r="W39" s="27">
        <f t="shared" si="19"/>
        <v>100.25566779181553</v>
      </c>
      <c r="X39" s="1">
        <f t="shared" si="20"/>
        <v>1.276167971815525</v>
      </c>
      <c r="Y39" s="9">
        <f t="shared" si="1"/>
        <v>1.2893255412851256E-2</v>
      </c>
      <c r="Z39" s="27">
        <f t="shared" si="21"/>
        <v>99.411813256433234</v>
      </c>
      <c r="AA39" s="1">
        <f t="shared" si="22"/>
        <v>0.43231343643323328</v>
      </c>
      <c r="AB39" s="9">
        <f t="shared" si="2"/>
        <v>4.3677068202953185E-3</v>
      </c>
      <c r="AD39" s="2">
        <v>38</v>
      </c>
      <c r="AE39" s="20">
        <v>379.23999020000002</v>
      </c>
      <c r="AF39" s="8">
        <f t="shared" si="23"/>
        <v>372.68475630606969</v>
      </c>
      <c r="AG39" s="1">
        <f t="shared" si="24"/>
        <v>6.5552338939303354</v>
      </c>
      <c r="AH39" s="9">
        <f t="shared" si="3"/>
        <v>1.7285186328776396E-2</v>
      </c>
      <c r="AI39" s="8">
        <f t="shared" si="25"/>
        <v>369.10537443877638</v>
      </c>
      <c r="AJ39" s="1">
        <f t="shared" si="26"/>
        <v>10.134615761223642</v>
      </c>
      <c r="AK39" s="9">
        <f t="shared" si="4"/>
        <v>2.6723489144377797E-2</v>
      </c>
      <c r="AL39" s="8">
        <f t="shared" si="27"/>
        <v>365.72225654630927</v>
      </c>
      <c r="AM39" s="1">
        <f t="shared" si="28"/>
        <v>13.517733653690755</v>
      </c>
      <c r="AN39" s="9">
        <f t="shared" si="5"/>
        <v>3.5644272763961149E-2</v>
      </c>
      <c r="AO39" s="8">
        <f t="shared" si="29"/>
        <v>363.04628650200073</v>
      </c>
      <c r="AP39" s="1">
        <f t="shared" si="30"/>
        <v>16.193703697999297</v>
      </c>
      <c r="AQ39" s="9">
        <f t="shared" si="6"/>
        <v>4.2700411656110458E-2</v>
      </c>
      <c r="AU39" s="2">
        <v>38</v>
      </c>
      <c r="AV39" s="20">
        <v>98.979499820000001</v>
      </c>
      <c r="AW39" s="10">
        <f t="shared" si="47"/>
        <v>100.25566779181553</v>
      </c>
      <c r="AX39" s="2">
        <f t="shared" si="48"/>
        <v>-1.6023630302924163</v>
      </c>
      <c r="AY39" s="27">
        <f t="shared" si="7"/>
        <v>98.653304761523103</v>
      </c>
      <c r="AZ39" s="11">
        <f t="shared" si="31"/>
        <v>3.2955820050626946E-3</v>
      </c>
      <c r="BA39" s="2">
        <f t="shared" si="49"/>
        <v>-2.1446875392737832</v>
      </c>
      <c r="BB39" s="27">
        <f t="shared" si="8"/>
        <v>98.110980252541736</v>
      </c>
      <c r="BC39" s="11">
        <f t="shared" si="32"/>
        <v>8.7747419317911086E-3</v>
      </c>
      <c r="BD39" s="2">
        <f t="shared" si="33"/>
        <v>-2.4289430846929623</v>
      </c>
      <c r="BE39" s="27">
        <f t="shared" si="9"/>
        <v>97.826724707122565</v>
      </c>
      <c r="BF39" s="11">
        <f t="shared" si="34"/>
        <v>1.164660475122449E-2</v>
      </c>
      <c r="BG39" s="2">
        <f t="shared" si="35"/>
        <v>-2.5315636061468969</v>
      </c>
      <c r="BH39" s="27">
        <f t="shared" si="10"/>
        <v>97.724104185668622</v>
      </c>
      <c r="BI39" s="11">
        <f t="shared" si="36"/>
        <v>1.2683390364816844E-2</v>
      </c>
      <c r="BK39" s="2">
        <v>38</v>
      </c>
      <c r="BL39" s="20">
        <v>379.23999020000002</v>
      </c>
      <c r="BM39" s="10">
        <f t="shared" si="37"/>
        <v>365.72225654630927</v>
      </c>
      <c r="BN39" s="2">
        <f t="shared" si="38"/>
        <v>-4.1774998558562784</v>
      </c>
      <c r="BO39" s="27">
        <f t="shared" si="11"/>
        <v>361.54475669045297</v>
      </c>
      <c r="BP39" s="11">
        <f t="shared" si="39"/>
        <v>4.6659724625072126E-2</v>
      </c>
      <c r="BQ39" s="2">
        <f t="shared" si="40"/>
        <v>-6.0896122064406661</v>
      </c>
      <c r="BR39" s="27">
        <f t="shared" si="12"/>
        <v>359.63264433986859</v>
      </c>
      <c r="BS39" s="11">
        <f t="shared" si="41"/>
        <v>5.1701683279210861E-2</v>
      </c>
      <c r="BT39" s="2">
        <f t="shared" si="42"/>
        <v>-7.3124843621576172</v>
      </c>
      <c r="BU39" s="27">
        <f t="shared" si="13"/>
        <v>358.40977218415168</v>
      </c>
      <c r="BV39" s="11">
        <f t="shared" si="43"/>
        <v>5.4926217050219571E-2</v>
      </c>
      <c r="BW39" s="2">
        <f t="shared" si="44"/>
        <v>-8.0279101329257383</v>
      </c>
      <c r="BX39" s="27">
        <f t="shared" si="14"/>
        <v>357.69434641338353</v>
      </c>
      <c r="BY39" s="11">
        <f t="shared" si="45"/>
        <v>5.6812689440409368E-2</v>
      </c>
      <c r="CB39" s="2"/>
      <c r="CD39" s="22"/>
    </row>
    <row r="40" spans="1:82" x14ac:dyDescent="0.2">
      <c r="A40" s="18" t="s">
        <v>31</v>
      </c>
      <c r="B40" s="20">
        <v>39</v>
      </c>
      <c r="C40" s="20">
        <v>94.214996339999999</v>
      </c>
      <c r="D40" s="20">
        <v>371.7099915</v>
      </c>
      <c r="O40" s="2">
        <v>39</v>
      </c>
      <c r="P40" s="20">
        <v>94.214996339999999</v>
      </c>
      <c r="Q40" s="27">
        <f t="shared" si="50"/>
        <v>101.742240935612</v>
      </c>
      <c r="R40" s="1">
        <f t="shared" si="15"/>
        <v>7.5272445956120038</v>
      </c>
      <c r="S40" s="7">
        <f t="shared" si="16"/>
        <v>7.9894336231229365E-2</v>
      </c>
      <c r="T40" s="27">
        <f t="shared" si="17"/>
        <v>100.33671339705444</v>
      </c>
      <c r="U40" s="1">
        <f t="shared" si="46"/>
        <v>6.1217170570544397</v>
      </c>
      <c r="V40" s="11">
        <f t="shared" si="18"/>
        <v>6.4976036670028492E-2</v>
      </c>
      <c r="W40" s="27">
        <f t="shared" si="19"/>
        <v>99.489967008726211</v>
      </c>
      <c r="X40" s="1">
        <f t="shared" si="20"/>
        <v>5.2749706687262119</v>
      </c>
      <c r="Y40" s="9">
        <f t="shared" si="1"/>
        <v>5.5988652270282643E-2</v>
      </c>
      <c r="Z40" s="27">
        <f t="shared" si="21"/>
        <v>99.087578179108306</v>
      </c>
      <c r="AA40" s="1">
        <f t="shared" si="22"/>
        <v>4.8725818391083067</v>
      </c>
      <c r="AB40" s="9">
        <f t="shared" si="2"/>
        <v>5.1717688567585275E-2</v>
      </c>
      <c r="AD40" s="2">
        <v>39</v>
      </c>
      <c r="AE40" s="20">
        <v>371.7099915</v>
      </c>
      <c r="AF40" s="8">
        <f t="shared" si="23"/>
        <v>374.65132647424878</v>
      </c>
      <c r="AG40" s="1">
        <f t="shared" si="24"/>
        <v>2.9413349742487753</v>
      </c>
      <c r="AH40" s="9">
        <f t="shared" si="3"/>
        <v>7.9129833512930348E-3</v>
      </c>
      <c r="AI40" s="8">
        <f t="shared" si="25"/>
        <v>373.66595153132704</v>
      </c>
      <c r="AJ40" s="1">
        <f t="shared" si="26"/>
        <v>1.955960031327038</v>
      </c>
      <c r="AK40" s="9">
        <f t="shared" si="4"/>
        <v>5.2620593367263251E-3</v>
      </c>
      <c r="AL40" s="8">
        <f t="shared" si="27"/>
        <v>373.83289673852369</v>
      </c>
      <c r="AM40" s="1">
        <f t="shared" si="28"/>
        <v>2.1229052385236855</v>
      </c>
      <c r="AN40" s="9">
        <f t="shared" si="5"/>
        <v>5.7111869120248966E-3</v>
      </c>
      <c r="AO40" s="8">
        <f t="shared" si="29"/>
        <v>375.19156427550024</v>
      </c>
      <c r="AP40" s="1">
        <f t="shared" si="30"/>
        <v>3.4815727755002399</v>
      </c>
      <c r="AQ40" s="9">
        <f t="shared" si="6"/>
        <v>9.3663685537498931E-3</v>
      </c>
      <c r="AU40" s="2">
        <v>39</v>
      </c>
      <c r="AV40" s="20">
        <v>94.214996339999999</v>
      </c>
      <c r="AW40" s="10">
        <f t="shared" si="47"/>
        <v>99.489967008726211</v>
      </c>
      <c r="AX40" s="2">
        <f t="shared" si="48"/>
        <v>-1.3513643561314859</v>
      </c>
      <c r="AY40" s="27">
        <f t="shared" si="7"/>
        <v>98.138602652594727</v>
      </c>
      <c r="AZ40" s="11">
        <f t="shared" si="31"/>
        <v>4.1645241893714519E-2</v>
      </c>
      <c r="BA40" s="2">
        <f t="shared" si="49"/>
        <v>-1.5241434989907725</v>
      </c>
      <c r="BB40" s="27">
        <f t="shared" si="8"/>
        <v>97.965823509735444</v>
      </c>
      <c r="BC40" s="11">
        <f t="shared" si="32"/>
        <v>3.9811360350740579E-2</v>
      </c>
      <c r="BD40" s="2">
        <f t="shared" si="33"/>
        <v>-1.430997703730774</v>
      </c>
      <c r="BE40" s="27">
        <f t="shared" si="9"/>
        <v>98.058969304995443</v>
      </c>
      <c r="BF40" s="11">
        <f t="shared" si="34"/>
        <v>4.0800011827453034E-2</v>
      </c>
      <c r="BG40" s="2">
        <f t="shared" si="35"/>
        <v>-1.2071664888537104</v>
      </c>
      <c r="BH40" s="27">
        <f t="shared" si="10"/>
        <v>98.282800519872495</v>
      </c>
      <c r="BI40" s="11">
        <f t="shared" si="36"/>
        <v>4.3175761162190546E-2</v>
      </c>
      <c r="BK40" s="2">
        <v>39</v>
      </c>
      <c r="BL40" s="20">
        <v>371.7099915</v>
      </c>
      <c r="BM40" s="10">
        <f t="shared" si="37"/>
        <v>373.83289673852369</v>
      </c>
      <c r="BN40" s="2">
        <f t="shared" si="38"/>
        <v>-0.49105784143506925</v>
      </c>
      <c r="BO40" s="27">
        <f t="shared" si="11"/>
        <v>373.34183889708862</v>
      </c>
      <c r="BP40" s="11">
        <f t="shared" si="39"/>
        <v>4.3901090484639834E-3</v>
      </c>
      <c r="BQ40" s="2">
        <f t="shared" si="40"/>
        <v>0.30050137295412194</v>
      </c>
      <c r="BR40" s="27">
        <f t="shared" si="12"/>
        <v>374.13339811147779</v>
      </c>
      <c r="BS40" s="11">
        <f t="shared" si="41"/>
        <v>6.519616547562692E-3</v>
      </c>
      <c r="BT40" s="2">
        <f t="shared" si="42"/>
        <v>1.9413903704656037</v>
      </c>
      <c r="BU40" s="27">
        <f t="shared" si="13"/>
        <v>375.77428710898931</v>
      </c>
      <c r="BV40" s="11">
        <f t="shared" si="43"/>
        <v>1.0934049936586953E-2</v>
      </c>
      <c r="BW40" s="2">
        <f t="shared" si="44"/>
        <v>4.076002610929379</v>
      </c>
      <c r="BX40" s="27">
        <f t="shared" si="14"/>
        <v>377.90889934945307</v>
      </c>
      <c r="BY40" s="11">
        <f t="shared" si="45"/>
        <v>1.6676731837199119E-2</v>
      </c>
      <c r="CB40" s="2"/>
      <c r="CD40" s="22"/>
    </row>
    <row r="41" spans="1:82" x14ac:dyDescent="0.2">
      <c r="A41" s="18" t="s">
        <v>32</v>
      </c>
      <c r="B41" s="20">
        <v>40</v>
      </c>
      <c r="C41" s="20">
        <v>94.1875</v>
      </c>
      <c r="D41" s="20">
        <v>369.02999879999999</v>
      </c>
      <c r="O41" s="2">
        <v>40</v>
      </c>
      <c r="P41" s="20">
        <v>94.1875</v>
      </c>
      <c r="Q41" s="27">
        <f t="shared" si="50"/>
        <v>99.484067556928395</v>
      </c>
      <c r="R41" s="1">
        <f t="shared" si="15"/>
        <v>5.2965675569283945</v>
      </c>
      <c r="S41" s="7">
        <f t="shared" si="16"/>
        <v>5.6234293902358533E-2</v>
      </c>
      <c r="T41" s="27">
        <f t="shared" si="17"/>
        <v>97.581940721379937</v>
      </c>
      <c r="U41" s="1">
        <f t="shared" si="46"/>
        <v>3.3944407213799366</v>
      </c>
      <c r="V41" s="11">
        <f t="shared" si="18"/>
        <v>3.6039184832169203E-2</v>
      </c>
      <c r="W41" s="27">
        <f t="shared" si="19"/>
        <v>96.324984607490478</v>
      </c>
      <c r="X41" s="1">
        <f t="shared" si="20"/>
        <v>2.1374846074904781</v>
      </c>
      <c r="Y41" s="9">
        <f t="shared" si="1"/>
        <v>2.2693930802818611E-2</v>
      </c>
      <c r="Z41" s="27">
        <f t="shared" si="21"/>
        <v>95.433141799777076</v>
      </c>
      <c r="AA41" s="1">
        <f t="shared" si="22"/>
        <v>1.2456417997770757</v>
      </c>
      <c r="AB41" s="9">
        <f t="shared" si="2"/>
        <v>1.3225128597500472E-2</v>
      </c>
      <c r="AD41" s="2">
        <v>40</v>
      </c>
      <c r="AE41" s="20">
        <v>369.02999879999999</v>
      </c>
      <c r="AF41" s="8">
        <f t="shared" si="23"/>
        <v>373.76892598197412</v>
      </c>
      <c r="AG41" s="1">
        <f t="shared" si="24"/>
        <v>4.7389271819741339</v>
      </c>
      <c r="AH41" s="9">
        <f t="shared" si="3"/>
        <v>1.2841577100463448E-2</v>
      </c>
      <c r="AI41" s="8">
        <f t="shared" si="25"/>
        <v>372.78576951722988</v>
      </c>
      <c r="AJ41" s="1">
        <f t="shared" si="26"/>
        <v>3.7557707172298933</v>
      </c>
      <c r="AK41" s="9">
        <f t="shared" si="4"/>
        <v>1.0177413027241115E-2</v>
      </c>
      <c r="AL41" s="8">
        <f t="shared" si="27"/>
        <v>372.5591535954095</v>
      </c>
      <c r="AM41" s="1">
        <f t="shared" si="28"/>
        <v>3.5291547954095108</v>
      </c>
      <c r="AN41" s="9">
        <f t="shared" si="5"/>
        <v>9.5633276613974593E-3</v>
      </c>
      <c r="AO41" s="8">
        <f t="shared" si="29"/>
        <v>372.58038469387509</v>
      </c>
      <c r="AP41" s="1">
        <f t="shared" si="30"/>
        <v>3.5503858938751023</v>
      </c>
      <c r="AQ41" s="9">
        <f t="shared" si="6"/>
        <v>9.6208598363822298E-3</v>
      </c>
      <c r="AU41" s="2">
        <v>40</v>
      </c>
      <c r="AV41" s="20">
        <v>94.1875</v>
      </c>
      <c r="AW41" s="10">
        <f t="shared" si="47"/>
        <v>96.324984607490478</v>
      </c>
      <c r="AX41" s="2">
        <f t="shared" si="48"/>
        <v>-1.8954497696627599</v>
      </c>
      <c r="AY41" s="27">
        <f t="shared" si="7"/>
        <v>94.429534837827717</v>
      </c>
      <c r="AZ41" s="11">
        <f t="shared" si="31"/>
        <v>2.5697129430945383E-3</v>
      </c>
      <c r="BA41" s="2">
        <f t="shared" si="49"/>
        <v>-2.2625210050010045</v>
      </c>
      <c r="BB41" s="27">
        <f t="shared" si="8"/>
        <v>94.062463602489473</v>
      </c>
      <c r="BC41" s="11">
        <f t="shared" si="32"/>
        <v>1.3275264500122342E-3</v>
      </c>
      <c r="BD41" s="2">
        <f t="shared" si="33"/>
        <v>-2.4713885222337493</v>
      </c>
      <c r="BE41" s="27">
        <f t="shared" si="9"/>
        <v>93.853596085256726</v>
      </c>
      <c r="BF41" s="11">
        <f t="shared" si="34"/>
        <v>3.545097966750092E-3</v>
      </c>
      <c r="BG41" s="2">
        <f t="shared" si="35"/>
        <v>-2.6755284231402272</v>
      </c>
      <c r="BH41" s="27">
        <f t="shared" si="10"/>
        <v>93.649456184350257</v>
      </c>
      <c r="BI41" s="11">
        <f t="shared" si="36"/>
        <v>5.7124758131359612E-3</v>
      </c>
      <c r="BK41" s="2">
        <v>40</v>
      </c>
      <c r="BL41" s="20">
        <v>369.02999879999999</v>
      </c>
      <c r="BM41" s="10">
        <f t="shared" si="37"/>
        <v>372.5591535954095</v>
      </c>
      <c r="BN41" s="2">
        <f t="shared" si="38"/>
        <v>-0.72586343193880509</v>
      </c>
      <c r="BO41" s="27">
        <f t="shared" si="11"/>
        <v>371.83329016347068</v>
      </c>
      <c r="BP41" s="11">
        <f t="shared" si="39"/>
        <v>7.5963779979577413E-3</v>
      </c>
      <c r="BQ41" s="2">
        <f t="shared" si="40"/>
        <v>-0.40790865927661779</v>
      </c>
      <c r="BR41" s="27">
        <f t="shared" si="12"/>
        <v>372.15124493613285</v>
      </c>
      <c r="BS41" s="11">
        <f t="shared" si="41"/>
        <v>8.4579740028789992E-3</v>
      </c>
      <c r="BT41" s="2">
        <f t="shared" si="42"/>
        <v>1.231026231772836E-2</v>
      </c>
      <c r="BU41" s="27">
        <f t="shared" si="13"/>
        <v>372.57146385772722</v>
      </c>
      <c r="BV41" s="11">
        <f t="shared" si="43"/>
        <v>9.5966860939307383E-3</v>
      </c>
      <c r="BW41" s="2">
        <f t="shared" si="44"/>
        <v>6.369329539670332E-2</v>
      </c>
      <c r="BX41" s="27">
        <f t="shared" si="14"/>
        <v>372.62284689080622</v>
      </c>
      <c r="BY41" s="11">
        <f t="shared" si="45"/>
        <v>9.7359241863516181E-3</v>
      </c>
      <c r="CB41" s="2"/>
      <c r="CD41" s="22"/>
    </row>
    <row r="42" spans="1:82" x14ac:dyDescent="0.2">
      <c r="A42" s="19">
        <v>43864</v>
      </c>
      <c r="B42" s="20">
        <v>41</v>
      </c>
      <c r="C42" s="20">
        <v>97.697502139999997</v>
      </c>
      <c r="D42" s="20">
        <v>381.0499878</v>
      </c>
      <c r="O42" s="2">
        <v>41</v>
      </c>
      <c r="P42" s="20">
        <v>97.697502139999997</v>
      </c>
      <c r="Q42" s="27">
        <f t="shared" si="50"/>
        <v>97.895097289849872</v>
      </c>
      <c r="R42" s="1">
        <f t="shared" si="15"/>
        <v>0.19759514984987447</v>
      </c>
      <c r="S42" s="7">
        <f t="shared" si="16"/>
        <v>2.022519977703439E-3</v>
      </c>
      <c r="T42" s="27">
        <f t="shared" si="17"/>
        <v>96.054442396758958</v>
      </c>
      <c r="U42" s="1">
        <f t="shared" si="46"/>
        <v>1.6430597432410394</v>
      </c>
      <c r="V42" s="11">
        <f t="shared" si="18"/>
        <v>1.6817827551891179E-2</v>
      </c>
      <c r="W42" s="27">
        <f t="shared" si="19"/>
        <v>95.04249384299618</v>
      </c>
      <c r="X42" s="1">
        <f t="shared" si="20"/>
        <v>2.6550082970038176</v>
      </c>
      <c r="Y42" s="9">
        <f t="shared" si="1"/>
        <v>2.7175805305638265E-2</v>
      </c>
      <c r="Z42" s="27">
        <f t="shared" si="21"/>
        <v>94.498910449944276</v>
      </c>
      <c r="AA42" s="1">
        <f t="shared" si="22"/>
        <v>3.1985916900557214</v>
      </c>
      <c r="AB42" s="9">
        <f t="shared" si="2"/>
        <v>3.2739748918781536E-2</v>
      </c>
      <c r="AD42" s="2">
        <v>41</v>
      </c>
      <c r="AE42" s="20">
        <v>381.0499878</v>
      </c>
      <c r="AF42" s="8">
        <f t="shared" si="23"/>
        <v>372.34724782738186</v>
      </c>
      <c r="AG42" s="1">
        <f t="shared" si="24"/>
        <v>8.7027399726181329</v>
      </c>
      <c r="AH42" s="9">
        <f t="shared" si="3"/>
        <v>2.2838840706605405E-2</v>
      </c>
      <c r="AI42" s="8">
        <f t="shared" si="25"/>
        <v>371.09567269447643</v>
      </c>
      <c r="AJ42" s="1">
        <f t="shared" si="26"/>
        <v>9.9543151055235626</v>
      </c>
      <c r="AK42" s="9">
        <f t="shared" si="4"/>
        <v>2.6123383871483653E-2</v>
      </c>
      <c r="AL42" s="8">
        <f t="shared" si="27"/>
        <v>370.4416607181638</v>
      </c>
      <c r="AM42" s="1">
        <f t="shared" si="28"/>
        <v>10.608327081836194</v>
      </c>
      <c r="AN42" s="9">
        <f t="shared" si="5"/>
        <v>2.7839725551714593E-2</v>
      </c>
      <c r="AO42" s="8">
        <f t="shared" si="29"/>
        <v>369.91759527346881</v>
      </c>
      <c r="AP42" s="1">
        <f t="shared" si="30"/>
        <v>11.132392526531191</v>
      </c>
      <c r="AQ42" s="9">
        <f t="shared" si="6"/>
        <v>2.9215044962484556E-2</v>
      </c>
      <c r="AU42" s="2">
        <v>41</v>
      </c>
      <c r="AV42" s="20">
        <v>97.697502139999997</v>
      </c>
      <c r="AW42" s="10">
        <f t="shared" si="47"/>
        <v>95.04249384299618</v>
      </c>
      <c r="AX42" s="2">
        <f t="shared" si="48"/>
        <v>-1.7115620681122212</v>
      </c>
      <c r="AY42" s="27">
        <f t="shared" si="7"/>
        <v>93.330931774883965</v>
      </c>
      <c r="AZ42" s="11">
        <f t="shared" si="31"/>
        <v>4.4694800475643288E-2</v>
      </c>
      <c r="BA42" s="2">
        <f t="shared" si="49"/>
        <v>-1.8215073967729869</v>
      </c>
      <c r="BB42" s="27">
        <f t="shared" si="8"/>
        <v>93.220986446223193</v>
      </c>
      <c r="BC42" s="11">
        <f t="shared" si="32"/>
        <v>4.5820165262382868E-2</v>
      </c>
      <c r="BD42" s="2">
        <f t="shared" si="33"/>
        <v>-1.7580498675900786</v>
      </c>
      <c r="BE42" s="27">
        <f t="shared" si="9"/>
        <v>93.284443975406106</v>
      </c>
      <c r="BF42" s="11">
        <f t="shared" si="34"/>
        <v>4.5170634539560724E-2</v>
      </c>
      <c r="BG42" s="2">
        <f t="shared" si="35"/>
        <v>-1.6307501791557804</v>
      </c>
      <c r="BH42" s="27">
        <f t="shared" si="10"/>
        <v>93.411743663840397</v>
      </c>
      <c r="BI42" s="11">
        <f t="shared" si="36"/>
        <v>4.3867636145068799E-2</v>
      </c>
      <c r="BK42" s="2">
        <v>41</v>
      </c>
      <c r="BL42" s="20">
        <v>381.0499878</v>
      </c>
      <c r="BM42" s="10">
        <f t="shared" si="37"/>
        <v>370.4416607181638</v>
      </c>
      <c r="BN42" s="2">
        <f t="shared" si="38"/>
        <v>-1.1433522655308721</v>
      </c>
      <c r="BO42" s="27">
        <f t="shared" si="11"/>
        <v>369.29830845263291</v>
      </c>
      <c r="BP42" s="11">
        <f t="shared" si="39"/>
        <v>3.0840256458780257E-2</v>
      </c>
      <c r="BQ42" s="2">
        <f t="shared" si="40"/>
        <v>-1.1772215573627025</v>
      </c>
      <c r="BR42" s="27">
        <f t="shared" si="12"/>
        <v>369.26443916080109</v>
      </c>
      <c r="BS42" s="11">
        <f t="shared" si="41"/>
        <v>3.0929140576130228E-2</v>
      </c>
      <c r="BT42" s="2">
        <f t="shared" si="42"/>
        <v>-1.2655716214203256</v>
      </c>
      <c r="BU42" s="27">
        <f t="shared" si="13"/>
        <v>369.17608909674345</v>
      </c>
      <c r="BV42" s="11">
        <f t="shared" si="43"/>
        <v>3.1161000087706978E-2</v>
      </c>
      <c r="BW42" s="2">
        <f t="shared" si="44"/>
        <v>-1.5721963340850955</v>
      </c>
      <c r="BX42" s="27">
        <f t="shared" si="14"/>
        <v>368.8694643840787</v>
      </c>
      <c r="BY42" s="11">
        <f t="shared" si="45"/>
        <v>3.1965683784024777E-2</v>
      </c>
      <c r="CB42" s="2"/>
      <c r="CD42" s="22"/>
    </row>
    <row r="43" spans="1:82" x14ac:dyDescent="0.2">
      <c r="A43" s="19">
        <v>43893</v>
      </c>
      <c r="B43" s="20">
        <v>42</v>
      </c>
      <c r="C43" s="20">
        <v>95.449501040000001</v>
      </c>
      <c r="D43" s="20">
        <v>368.76998900000001</v>
      </c>
      <c r="O43" s="2">
        <v>42</v>
      </c>
      <c r="P43" s="20">
        <v>95.449501040000001</v>
      </c>
      <c r="Q43" s="27">
        <f t="shared" si="50"/>
        <v>97.835818744894894</v>
      </c>
      <c r="R43" s="1">
        <f t="shared" si="15"/>
        <v>2.3863177048948927</v>
      </c>
      <c r="S43" s="7">
        <f t="shared" si="16"/>
        <v>2.500084001376664E-2</v>
      </c>
      <c r="T43" s="27">
        <f t="shared" si="17"/>
        <v>96.793819281217424</v>
      </c>
      <c r="U43" s="1">
        <f t="shared" si="46"/>
        <v>1.3443182412174224</v>
      </c>
      <c r="V43" s="11">
        <f t="shared" si="18"/>
        <v>1.4084078246297581E-2</v>
      </c>
      <c r="W43" s="27">
        <f t="shared" si="19"/>
        <v>96.635498821198468</v>
      </c>
      <c r="X43" s="1">
        <f t="shared" si="20"/>
        <v>1.1859977811984663</v>
      </c>
      <c r="Y43" s="9">
        <f t="shared" si="1"/>
        <v>1.2425395295690969E-2</v>
      </c>
      <c r="Z43" s="27">
        <f t="shared" si="21"/>
        <v>96.897854217486071</v>
      </c>
      <c r="AA43" s="1">
        <f t="shared" si="22"/>
        <v>1.4483531774860694</v>
      </c>
      <c r="AB43" s="9">
        <f t="shared" si="2"/>
        <v>1.5174025654456887E-2</v>
      </c>
      <c r="AD43" s="2">
        <v>42</v>
      </c>
      <c r="AE43" s="20">
        <v>368.76998900000001</v>
      </c>
      <c r="AF43" s="8">
        <f t="shared" si="23"/>
        <v>374.95806981916729</v>
      </c>
      <c r="AG43" s="1">
        <f t="shared" si="24"/>
        <v>6.1880808191672827</v>
      </c>
      <c r="AH43" s="9">
        <f t="shared" si="3"/>
        <v>1.6780326500937914E-2</v>
      </c>
      <c r="AI43" s="8">
        <f t="shared" si="25"/>
        <v>375.57511449196204</v>
      </c>
      <c r="AJ43" s="1">
        <f t="shared" si="26"/>
        <v>6.8051254919620305</v>
      </c>
      <c r="AK43" s="9">
        <f t="shared" si="4"/>
        <v>1.845357728381208E-2</v>
      </c>
      <c r="AL43" s="8">
        <f t="shared" si="27"/>
        <v>376.80665696726555</v>
      </c>
      <c r="AM43" s="1">
        <f t="shared" si="28"/>
        <v>8.0366679672655437</v>
      </c>
      <c r="AN43" s="9">
        <f t="shared" si="5"/>
        <v>2.1793172457061149E-2</v>
      </c>
      <c r="AO43" s="8">
        <f t="shared" si="29"/>
        <v>378.26688966836718</v>
      </c>
      <c r="AP43" s="1">
        <f t="shared" si="30"/>
        <v>9.4969006683671751</v>
      </c>
      <c r="AQ43" s="9">
        <f t="shared" si="6"/>
        <v>2.5752910897440667E-2</v>
      </c>
      <c r="AU43" s="2">
        <v>42</v>
      </c>
      <c r="AV43" s="20">
        <v>95.449501040000001</v>
      </c>
      <c r="AW43" s="10">
        <f t="shared" si="47"/>
        <v>96.635498821198468</v>
      </c>
      <c r="AX43" s="2">
        <f t="shared" si="48"/>
        <v>-0.72019195421786852</v>
      </c>
      <c r="AY43" s="27">
        <f t="shared" si="7"/>
        <v>95.9153068669806</v>
      </c>
      <c r="AZ43" s="11">
        <f t="shared" si="31"/>
        <v>4.8801284648454469E-3</v>
      </c>
      <c r="BA43" s="2">
        <f t="shared" si="49"/>
        <v>-0.28497682803411351</v>
      </c>
      <c r="BB43" s="27">
        <f t="shared" si="8"/>
        <v>96.35052199316435</v>
      </c>
      <c r="BC43" s="11">
        <f t="shared" si="32"/>
        <v>9.4397659845990977E-3</v>
      </c>
      <c r="BD43" s="2">
        <f t="shared" si="33"/>
        <v>0.25258303988534103</v>
      </c>
      <c r="BE43" s="27">
        <f t="shared" si="9"/>
        <v>96.888081861083805</v>
      </c>
      <c r="BF43" s="11">
        <f t="shared" si="34"/>
        <v>1.5071643176855769E-2</v>
      </c>
      <c r="BG43" s="2">
        <f t="shared" si="35"/>
        <v>0.78706618886277069</v>
      </c>
      <c r="BH43" s="27">
        <f t="shared" si="10"/>
        <v>97.422565010061234</v>
      </c>
      <c r="BI43" s="11">
        <f t="shared" si="36"/>
        <v>2.0671286371988278E-2</v>
      </c>
      <c r="BK43" s="2">
        <v>42</v>
      </c>
      <c r="BL43" s="20">
        <v>368.76998900000001</v>
      </c>
      <c r="BM43" s="10">
        <f t="shared" si="37"/>
        <v>376.80665696726555</v>
      </c>
      <c r="BN43" s="2">
        <f t="shared" si="38"/>
        <v>1.1091522888589145</v>
      </c>
      <c r="BO43" s="27">
        <f t="shared" si="11"/>
        <v>377.91580925612448</v>
      </c>
      <c r="BP43" s="11">
        <f t="shared" si="39"/>
        <v>2.4800880030735002E-2</v>
      </c>
      <c r="BQ43" s="2">
        <f t="shared" si="40"/>
        <v>2.2167764555463014</v>
      </c>
      <c r="BR43" s="27">
        <f t="shared" si="12"/>
        <v>379.02343342281188</v>
      </c>
      <c r="BS43" s="11">
        <f t="shared" si="41"/>
        <v>2.7804443768909479E-2</v>
      </c>
      <c r="BT43" s="2">
        <f t="shared" si="42"/>
        <v>3.3127691008929196</v>
      </c>
      <c r="BU43" s="27">
        <f t="shared" si="13"/>
        <v>380.11942606815848</v>
      </c>
      <c r="BV43" s="11">
        <f t="shared" si="43"/>
        <v>3.0776466108142182E-2</v>
      </c>
      <c r="BW43" s="2">
        <f t="shared" si="44"/>
        <v>4.3806981033050389</v>
      </c>
      <c r="BX43" s="27">
        <f t="shared" si="14"/>
        <v>381.18735507057062</v>
      </c>
      <c r="BY43" s="11">
        <f t="shared" si="45"/>
        <v>3.3672387778200162E-2</v>
      </c>
      <c r="CB43" s="2"/>
      <c r="CD43" s="22"/>
    </row>
    <row r="44" spans="1:82" x14ac:dyDescent="0.2">
      <c r="A44" s="19">
        <v>43924</v>
      </c>
      <c r="B44" s="20">
        <v>43</v>
      </c>
      <c r="C44" s="20">
        <v>98.791496280000004</v>
      </c>
      <c r="D44" s="20">
        <v>383.7900085</v>
      </c>
      <c r="O44" s="2">
        <v>43</v>
      </c>
      <c r="P44" s="20">
        <v>98.791496280000004</v>
      </c>
      <c r="Q44" s="27">
        <f t="shared" si="50"/>
        <v>97.119923433426422</v>
      </c>
      <c r="R44" s="1">
        <f t="shared" si="15"/>
        <v>1.6715728465735822</v>
      </c>
      <c r="S44" s="7">
        <f t="shared" si="16"/>
        <v>1.6920209830974958E-2</v>
      </c>
      <c r="T44" s="27">
        <f t="shared" si="17"/>
        <v>96.188876072669586</v>
      </c>
      <c r="U44" s="1">
        <f t="shared" si="46"/>
        <v>2.6026202073304177</v>
      </c>
      <c r="V44" s="11">
        <f t="shared" si="18"/>
        <v>2.6344577269625878E-2</v>
      </c>
      <c r="W44" s="27">
        <f t="shared" si="19"/>
        <v>95.923900152479391</v>
      </c>
      <c r="X44" s="1">
        <f t="shared" si="20"/>
        <v>2.8675961275206134</v>
      </c>
      <c r="Y44" s="9">
        <f t="shared" si="1"/>
        <v>2.9026750636442666E-2</v>
      </c>
      <c r="Z44" s="27">
        <f t="shared" si="21"/>
        <v>95.811589334371519</v>
      </c>
      <c r="AA44" s="1">
        <f t="shared" si="22"/>
        <v>2.9799069456284855</v>
      </c>
      <c r="AB44" s="9">
        <f t="shared" si="2"/>
        <v>3.0163597656043976E-2</v>
      </c>
      <c r="AD44" s="2">
        <v>43</v>
      </c>
      <c r="AE44" s="20">
        <v>383.7900085</v>
      </c>
      <c r="AF44" s="8">
        <f t="shared" si="23"/>
        <v>373.10164557341704</v>
      </c>
      <c r="AG44" s="1">
        <f t="shared" si="24"/>
        <v>10.688362926582954</v>
      </c>
      <c r="AH44" s="9">
        <f t="shared" si="3"/>
        <v>2.7849508037890866E-2</v>
      </c>
      <c r="AI44" s="8">
        <f t="shared" si="25"/>
        <v>372.51280802057914</v>
      </c>
      <c r="AJ44" s="1">
        <f t="shared" si="26"/>
        <v>11.277200479420856</v>
      </c>
      <c r="AK44" s="9">
        <f t="shared" si="4"/>
        <v>2.9383778185097947E-2</v>
      </c>
      <c r="AL44" s="8">
        <f t="shared" si="27"/>
        <v>371.98465618690625</v>
      </c>
      <c r="AM44" s="1">
        <f t="shared" si="28"/>
        <v>11.805352313093749</v>
      </c>
      <c r="AN44" s="9">
        <f t="shared" si="5"/>
        <v>3.0759926135736672E-2</v>
      </c>
      <c r="AO44" s="8">
        <f t="shared" si="29"/>
        <v>371.14421416709183</v>
      </c>
      <c r="AP44" s="1">
        <f t="shared" si="30"/>
        <v>12.645794332908167</v>
      </c>
      <c r="AQ44" s="9">
        <f t="shared" si="6"/>
        <v>3.2949774753993286E-2</v>
      </c>
      <c r="AU44" s="2">
        <v>43</v>
      </c>
      <c r="AV44" s="20">
        <v>98.791496280000004</v>
      </c>
      <c r="AW44" s="10">
        <f t="shared" si="47"/>
        <v>95.923900152479391</v>
      </c>
      <c r="AX44" s="2">
        <f t="shared" si="48"/>
        <v>-0.71761396856823101</v>
      </c>
      <c r="AY44" s="27">
        <f t="shared" si="7"/>
        <v>95.20628618391116</v>
      </c>
      <c r="AZ44" s="11">
        <f t="shared" si="31"/>
        <v>3.6290675119723406E-2</v>
      </c>
      <c r="BA44" s="2">
        <f t="shared" si="49"/>
        <v>-0.47695665634234707</v>
      </c>
      <c r="BB44" s="27">
        <f t="shared" si="8"/>
        <v>95.446943496137038</v>
      </c>
      <c r="BC44" s="11">
        <f t="shared" si="32"/>
        <v>3.3854662696712882E-2</v>
      </c>
      <c r="BD44" s="2">
        <f t="shared" si="33"/>
        <v>-0.32592598527730976</v>
      </c>
      <c r="BE44" s="27">
        <f t="shared" si="9"/>
        <v>95.597974167202082</v>
      </c>
      <c r="BF44" s="11">
        <f t="shared" si="34"/>
        <v>3.2325880597523039E-2</v>
      </c>
      <c r="BG44" s="2">
        <f t="shared" si="35"/>
        <v>-0.33693245432361507</v>
      </c>
      <c r="BH44" s="27">
        <f t="shared" si="10"/>
        <v>95.586967698155775</v>
      </c>
      <c r="BI44" s="11">
        <f t="shared" si="36"/>
        <v>3.2437291695246603E-2</v>
      </c>
      <c r="BK44" s="2">
        <v>43</v>
      </c>
      <c r="BL44" s="20">
        <v>383.7900085</v>
      </c>
      <c r="BM44" s="10">
        <f t="shared" si="37"/>
        <v>371.98465618690625</v>
      </c>
      <c r="BN44" s="2">
        <f t="shared" si="38"/>
        <v>-0.6701936319065509</v>
      </c>
      <c r="BO44" s="27">
        <f t="shared" si="11"/>
        <v>371.31446255499969</v>
      </c>
      <c r="BP44" s="11">
        <f t="shared" si="39"/>
        <v>3.2506176994444365E-2</v>
      </c>
      <c r="BQ44" s="2">
        <f t="shared" si="40"/>
        <v>-0.95067330061122068</v>
      </c>
      <c r="BR44" s="27">
        <f t="shared" si="12"/>
        <v>371.03398288629501</v>
      </c>
      <c r="BS44" s="11">
        <f t="shared" si="41"/>
        <v>3.3236992446886465E-2</v>
      </c>
      <c r="BT44" s="2">
        <f t="shared" si="42"/>
        <v>-1.5680928278584141</v>
      </c>
      <c r="BU44" s="27">
        <f t="shared" si="13"/>
        <v>370.41656335904781</v>
      </c>
      <c r="BV44" s="11">
        <f t="shared" si="43"/>
        <v>3.4845735544864205E-2</v>
      </c>
      <c r="BW44" s="2">
        <f t="shared" si="44"/>
        <v>-2.5213260594432176</v>
      </c>
      <c r="BX44" s="27">
        <f t="shared" si="14"/>
        <v>369.46333012746305</v>
      </c>
      <c r="BY44" s="11">
        <f t="shared" si="45"/>
        <v>3.7329471990506354E-2</v>
      </c>
      <c r="CB44" s="2"/>
      <c r="CD44" s="22"/>
    </row>
    <row r="45" spans="1:82" x14ac:dyDescent="0.2">
      <c r="A45" s="19">
        <v>43954</v>
      </c>
      <c r="B45" s="20">
        <v>44</v>
      </c>
      <c r="C45" s="20">
        <v>96.201499940000005</v>
      </c>
      <c r="D45" s="20">
        <v>372.77999879999999</v>
      </c>
      <c r="O45" s="2">
        <v>44</v>
      </c>
      <c r="P45" s="20">
        <v>96.201499940000005</v>
      </c>
      <c r="Q45" s="27">
        <f t="shared" si="50"/>
        <v>97.621395287398485</v>
      </c>
      <c r="R45" s="1">
        <f t="shared" si="15"/>
        <v>1.4198953473984801</v>
      </c>
      <c r="S45" s="7">
        <f t="shared" si="16"/>
        <v>1.4759596765996953E-2</v>
      </c>
      <c r="T45" s="27">
        <f t="shared" si="17"/>
        <v>97.360055165968276</v>
      </c>
      <c r="U45" s="1">
        <f t="shared" si="46"/>
        <v>1.1585552259682714</v>
      </c>
      <c r="V45" s="11">
        <f t="shared" si="18"/>
        <v>1.2043005843888626E-2</v>
      </c>
      <c r="W45" s="27">
        <f t="shared" si="19"/>
        <v>97.644457828991762</v>
      </c>
      <c r="X45" s="1">
        <f t="shared" si="20"/>
        <v>1.4429578889917565</v>
      </c>
      <c r="Y45" s="9">
        <f t="shared" si="1"/>
        <v>1.4999328387724891E-2</v>
      </c>
      <c r="Z45" s="27">
        <f t="shared" si="21"/>
        <v>98.046519543592893</v>
      </c>
      <c r="AA45" s="1">
        <f t="shared" si="22"/>
        <v>1.8450196035928883</v>
      </c>
      <c r="AB45" s="9">
        <f t="shared" si="2"/>
        <v>1.9178698926145748E-2</v>
      </c>
      <c r="AD45" s="2">
        <v>44</v>
      </c>
      <c r="AE45" s="20">
        <v>372.77999879999999</v>
      </c>
      <c r="AF45" s="8">
        <f t="shared" si="23"/>
        <v>376.30815445139189</v>
      </c>
      <c r="AG45" s="1">
        <f t="shared" si="24"/>
        <v>3.5281556513918986</v>
      </c>
      <c r="AH45" s="9">
        <f t="shared" si="3"/>
        <v>9.4644446127722312E-3</v>
      </c>
      <c r="AI45" s="8">
        <f t="shared" si="25"/>
        <v>377.58754823631853</v>
      </c>
      <c r="AJ45" s="1">
        <f t="shared" si="26"/>
        <v>4.8075494363185385</v>
      </c>
      <c r="AK45" s="9">
        <f t="shared" si="4"/>
        <v>1.2896479027293078E-2</v>
      </c>
      <c r="AL45" s="8">
        <f t="shared" si="27"/>
        <v>379.06786757476249</v>
      </c>
      <c r="AM45" s="1">
        <f t="shared" si="28"/>
        <v>6.2878687747625008</v>
      </c>
      <c r="AN45" s="9">
        <f t="shared" si="5"/>
        <v>1.6867505754073468E-2</v>
      </c>
      <c r="AO45" s="8">
        <f t="shared" si="29"/>
        <v>380.62855991677293</v>
      </c>
      <c r="AP45" s="1">
        <f t="shared" si="30"/>
        <v>7.8485611167729417</v>
      </c>
      <c r="AQ45" s="9">
        <f t="shared" si="6"/>
        <v>2.105413686903242E-2</v>
      </c>
      <c r="AU45" s="2">
        <v>44</v>
      </c>
      <c r="AV45" s="20">
        <v>96.201499940000005</v>
      </c>
      <c r="AW45" s="10">
        <f t="shared" si="47"/>
        <v>97.644457828991762</v>
      </c>
      <c r="AX45" s="2">
        <f t="shared" si="48"/>
        <v>1.3837524955949587E-2</v>
      </c>
      <c r="AY45" s="27">
        <f t="shared" si="7"/>
        <v>97.658295353947707</v>
      </c>
      <c r="AZ45" s="11">
        <f t="shared" si="31"/>
        <v>1.5143167360761448E-2</v>
      </c>
      <c r="BA45" s="2">
        <f t="shared" si="49"/>
        <v>0.51192479344227593</v>
      </c>
      <c r="BB45" s="27">
        <f t="shared" si="8"/>
        <v>98.156382622434037</v>
      </c>
      <c r="BC45" s="11">
        <f t="shared" si="32"/>
        <v>2.0320708966630196E-2</v>
      </c>
      <c r="BD45" s="2">
        <f t="shared" si="33"/>
        <v>0.90196421179649866</v>
      </c>
      <c r="BE45" s="27">
        <f t="shared" si="9"/>
        <v>98.546422040788258</v>
      </c>
      <c r="BF45" s="11">
        <f t="shared" si="34"/>
        <v>2.4375109559110403E-2</v>
      </c>
      <c r="BG45" s="2">
        <f t="shared" si="35"/>
        <v>1.2061851438033744</v>
      </c>
      <c r="BH45" s="27">
        <f t="shared" si="10"/>
        <v>98.850642972795143</v>
      </c>
      <c r="BI45" s="11">
        <f t="shared" si="36"/>
        <v>2.7537440002987312E-2</v>
      </c>
      <c r="BK45" s="2">
        <v>44</v>
      </c>
      <c r="BL45" s="20">
        <v>372.77999879999999</v>
      </c>
      <c r="BM45" s="10">
        <f t="shared" si="37"/>
        <v>379.06786757476249</v>
      </c>
      <c r="BN45" s="2">
        <f t="shared" si="38"/>
        <v>1.6558278740222858</v>
      </c>
      <c r="BO45" s="27">
        <f t="shared" si="11"/>
        <v>380.72369544878478</v>
      </c>
      <c r="BP45" s="11">
        <f t="shared" si="39"/>
        <v>2.1309342438854028E-2</v>
      </c>
      <c r="BQ45" s="2">
        <f t="shared" si="40"/>
        <v>2.6645748091991357</v>
      </c>
      <c r="BR45" s="27">
        <f t="shared" si="12"/>
        <v>381.7324423839616</v>
      </c>
      <c r="BS45" s="11">
        <f t="shared" si="41"/>
        <v>2.4015353862278113E-2</v>
      </c>
      <c r="BT45" s="2">
        <f t="shared" si="42"/>
        <v>3.6226897015703772</v>
      </c>
      <c r="BU45" s="27">
        <f t="shared" si="13"/>
        <v>382.69055727633287</v>
      </c>
      <c r="BV45" s="11">
        <f t="shared" si="43"/>
        <v>2.658554243316576E-2</v>
      </c>
      <c r="BW45" s="2">
        <f t="shared" si="44"/>
        <v>4.682077026031374</v>
      </c>
      <c r="BX45" s="27">
        <f t="shared" si="14"/>
        <v>383.74994460079387</v>
      </c>
      <c r="BY45" s="11">
        <f t="shared" si="45"/>
        <v>2.942739909895048E-2</v>
      </c>
      <c r="CB45" s="2"/>
      <c r="CD45" s="22"/>
    </row>
    <row r="46" spans="1:82" x14ac:dyDescent="0.2">
      <c r="A46" s="19">
        <v>43985</v>
      </c>
      <c r="B46" s="20">
        <v>45</v>
      </c>
      <c r="C46" s="20">
        <v>95.05449677</v>
      </c>
      <c r="D46" s="20">
        <v>368.97000120000001</v>
      </c>
      <c r="O46" s="2">
        <v>45</v>
      </c>
      <c r="P46" s="20">
        <v>95.05449677</v>
      </c>
      <c r="Q46" s="27">
        <f t="shared" si="50"/>
        <v>97.195426683178937</v>
      </c>
      <c r="R46" s="1">
        <f t="shared" si="15"/>
        <v>2.1409299131789368</v>
      </c>
      <c r="S46" s="7">
        <f t="shared" si="16"/>
        <v>2.2523183920054504E-2</v>
      </c>
      <c r="T46" s="27">
        <f t="shared" si="17"/>
        <v>96.838705314282549</v>
      </c>
      <c r="U46" s="1">
        <f t="shared" si="46"/>
        <v>1.7842085442825493</v>
      </c>
      <c r="V46" s="11">
        <f t="shared" si="18"/>
        <v>1.8770374941858202E-2</v>
      </c>
      <c r="W46" s="27">
        <f t="shared" si="19"/>
        <v>96.778683095596705</v>
      </c>
      <c r="X46" s="1">
        <f t="shared" si="20"/>
        <v>1.7241863255967047</v>
      </c>
      <c r="Y46" s="9">
        <f t="shared" si="1"/>
        <v>1.8138924345353774E-2</v>
      </c>
      <c r="Z46" s="27">
        <f t="shared" si="21"/>
        <v>96.662754840898231</v>
      </c>
      <c r="AA46" s="1">
        <f t="shared" si="22"/>
        <v>1.6082580708982306</v>
      </c>
      <c r="AB46" s="9">
        <f t="shared" si="2"/>
        <v>1.6919326550007156E-2</v>
      </c>
      <c r="AD46" s="2">
        <v>45</v>
      </c>
      <c r="AE46" s="20">
        <v>368.97000120000001</v>
      </c>
      <c r="AF46" s="8">
        <f t="shared" si="23"/>
        <v>375.24970775597433</v>
      </c>
      <c r="AG46" s="1">
        <f t="shared" si="24"/>
        <v>6.2797065559743146</v>
      </c>
      <c r="AH46" s="9">
        <f t="shared" si="3"/>
        <v>1.7019558597042697E-2</v>
      </c>
      <c r="AI46" s="8">
        <f t="shared" si="25"/>
        <v>375.4241509899752</v>
      </c>
      <c r="AJ46" s="1">
        <f t="shared" si="26"/>
        <v>6.4541497899751903</v>
      </c>
      <c r="AK46" s="9">
        <f t="shared" si="4"/>
        <v>1.7492342924856706E-2</v>
      </c>
      <c r="AL46" s="8">
        <f t="shared" si="27"/>
        <v>375.29514630990496</v>
      </c>
      <c r="AM46" s="1">
        <f t="shared" si="28"/>
        <v>6.3251451099049518</v>
      </c>
      <c r="AN46" s="9">
        <f t="shared" si="5"/>
        <v>1.714270832136407E-2</v>
      </c>
      <c r="AO46" s="8">
        <f t="shared" si="29"/>
        <v>374.74213907919324</v>
      </c>
      <c r="AP46" s="1">
        <f t="shared" si="30"/>
        <v>5.7721378791932239</v>
      </c>
      <c r="AQ46" s="9">
        <f t="shared" si="6"/>
        <v>1.5643921891808323E-2</v>
      </c>
      <c r="AU46" s="2">
        <v>45</v>
      </c>
      <c r="AV46" s="20">
        <v>95.05449677</v>
      </c>
      <c r="AW46" s="10">
        <f t="shared" si="47"/>
        <v>96.778683095596705</v>
      </c>
      <c r="AX46" s="2">
        <f t="shared" si="48"/>
        <v>-0.25004615254935225</v>
      </c>
      <c r="AY46" s="27">
        <f t="shared" si="7"/>
        <v>96.528636943047346</v>
      </c>
      <c r="AZ46" s="11">
        <f t="shared" si="31"/>
        <v>1.5508368600533127E-2</v>
      </c>
      <c r="BA46" s="2">
        <f t="shared" si="49"/>
        <v>-0.10803999363452377</v>
      </c>
      <c r="BB46" s="27">
        <f t="shared" si="8"/>
        <v>96.670643101962185</v>
      </c>
      <c r="BC46" s="11">
        <f t="shared" si="32"/>
        <v>1.7002313271645808E-2</v>
      </c>
      <c r="BD46" s="2">
        <f t="shared" si="33"/>
        <v>-0.15867915531843446</v>
      </c>
      <c r="BE46" s="27">
        <f t="shared" si="9"/>
        <v>96.620003940278266</v>
      </c>
      <c r="BF46" s="11">
        <f t="shared" si="34"/>
        <v>1.6469575069828296E-2</v>
      </c>
      <c r="BG46" s="2">
        <f t="shared" si="35"/>
        <v>-0.34778476409544895</v>
      </c>
      <c r="BH46" s="27">
        <f t="shared" si="10"/>
        <v>96.430898331501254</v>
      </c>
      <c r="BI46" s="11">
        <f t="shared" si="36"/>
        <v>1.4480130959313624E-2</v>
      </c>
      <c r="BK46" s="2">
        <v>45</v>
      </c>
      <c r="BL46" s="20">
        <v>368.97000120000001</v>
      </c>
      <c r="BM46" s="10">
        <f t="shared" si="37"/>
        <v>375.29514630990496</v>
      </c>
      <c r="BN46" s="2">
        <f t="shared" si="38"/>
        <v>2.7263132358343212E-2</v>
      </c>
      <c r="BO46" s="27">
        <f t="shared" si="11"/>
        <v>375.32240944226334</v>
      </c>
      <c r="BP46" s="11">
        <f t="shared" si="39"/>
        <v>1.7216598155956865E-2</v>
      </c>
      <c r="BQ46" s="2">
        <f t="shared" si="40"/>
        <v>-0.23220842412636089</v>
      </c>
      <c r="BR46" s="27">
        <f t="shared" si="12"/>
        <v>375.06293788577858</v>
      </c>
      <c r="BS46" s="11">
        <f t="shared" si="41"/>
        <v>1.6513366035077456E-2</v>
      </c>
      <c r="BT46" s="2">
        <f t="shared" si="42"/>
        <v>-0.81455687828636281</v>
      </c>
      <c r="BU46" s="27">
        <f t="shared" si="13"/>
        <v>374.48058943161863</v>
      </c>
      <c r="BV46" s="11">
        <f t="shared" si="43"/>
        <v>1.4935057629879241E-2</v>
      </c>
      <c r="BW46" s="2">
        <f t="shared" si="44"/>
        <v>-1.6590216921352989</v>
      </c>
      <c r="BX46" s="27">
        <f t="shared" si="14"/>
        <v>373.63612461776967</v>
      </c>
      <c r="BY46" s="11">
        <f t="shared" si="45"/>
        <v>1.264634903269652E-2</v>
      </c>
      <c r="CB46" s="2"/>
      <c r="CD46" s="22"/>
    </row>
    <row r="47" spans="1:82" x14ac:dyDescent="0.2">
      <c r="A47" s="19">
        <v>44077</v>
      </c>
      <c r="B47" s="20">
        <v>46</v>
      </c>
      <c r="C47" s="20">
        <v>90.030502319999997</v>
      </c>
      <c r="D47" s="20">
        <v>346.48999020000002</v>
      </c>
      <c r="O47" s="2">
        <v>46</v>
      </c>
      <c r="P47" s="20">
        <v>90.030502319999997</v>
      </c>
      <c r="Q47" s="27">
        <f t="shared" si="50"/>
        <v>96.553147709225257</v>
      </c>
      <c r="R47" s="1">
        <f t="shared" si="15"/>
        <v>6.5226453892252607</v>
      </c>
      <c r="S47" s="7">
        <f t="shared" si="16"/>
        <v>7.2449283533279535E-2</v>
      </c>
      <c r="T47" s="27">
        <f t="shared" si="17"/>
        <v>96.035811469355409</v>
      </c>
      <c r="U47" s="1">
        <f t="shared" si="46"/>
        <v>6.005309149355412</v>
      </c>
      <c r="V47" s="11">
        <f t="shared" si="18"/>
        <v>6.6703050572909567E-2</v>
      </c>
      <c r="W47" s="27">
        <f t="shared" si="19"/>
        <v>95.74417130023869</v>
      </c>
      <c r="X47" s="1">
        <f t="shared" si="20"/>
        <v>5.713668980238694</v>
      </c>
      <c r="Y47" s="9">
        <f t="shared" si="1"/>
        <v>6.3463702112094289E-2</v>
      </c>
      <c r="Z47" s="27">
        <f t="shared" si="21"/>
        <v>95.456561287724554</v>
      </c>
      <c r="AA47" s="1">
        <f t="shared" si="22"/>
        <v>5.4260589677245576</v>
      </c>
      <c r="AB47" s="9">
        <f t="shared" si="2"/>
        <v>6.0269117997791902E-2</v>
      </c>
      <c r="AD47" s="2">
        <v>46</v>
      </c>
      <c r="AE47" s="20">
        <v>346.48999020000002</v>
      </c>
      <c r="AF47" s="8">
        <f t="shared" si="23"/>
        <v>373.36579578918202</v>
      </c>
      <c r="AG47" s="1">
        <f t="shared" si="24"/>
        <v>26.875805589181994</v>
      </c>
      <c r="AH47" s="9">
        <f t="shared" si="3"/>
        <v>7.7565893241732076E-2</v>
      </c>
      <c r="AI47" s="8">
        <f t="shared" si="25"/>
        <v>372.51978358448639</v>
      </c>
      <c r="AJ47" s="1">
        <f t="shared" si="26"/>
        <v>26.029793384486368</v>
      </c>
      <c r="AK47" s="9">
        <f t="shared" si="4"/>
        <v>7.5124229041830387E-2</v>
      </c>
      <c r="AL47" s="8">
        <f t="shared" si="27"/>
        <v>371.50005924396203</v>
      </c>
      <c r="AM47" s="1">
        <f t="shared" si="28"/>
        <v>25.010069043962005</v>
      </c>
      <c r="AN47" s="9">
        <f t="shared" si="5"/>
        <v>7.2181216633489934E-2</v>
      </c>
      <c r="AO47" s="8">
        <f t="shared" si="29"/>
        <v>370.41303566979832</v>
      </c>
      <c r="AP47" s="1">
        <f t="shared" si="30"/>
        <v>23.923045469798296</v>
      </c>
      <c r="AQ47" s="9">
        <f t="shared" si="6"/>
        <v>6.9043972831623501E-2</v>
      </c>
      <c r="AU47" s="2">
        <v>46</v>
      </c>
      <c r="AV47" s="20">
        <v>90.030502319999997</v>
      </c>
      <c r="AW47" s="10">
        <f t="shared" si="47"/>
        <v>95.74417130023869</v>
      </c>
      <c r="AX47" s="2">
        <f t="shared" si="48"/>
        <v>-0.48538584539195084</v>
      </c>
      <c r="AY47" s="27">
        <f t="shared" si="7"/>
        <v>95.258785454846745</v>
      </c>
      <c r="AZ47" s="11">
        <f t="shared" si="31"/>
        <v>5.8072353259383085E-2</v>
      </c>
      <c r="BA47" s="2">
        <f t="shared" si="49"/>
        <v>-0.52495230441009455</v>
      </c>
      <c r="BB47" s="27">
        <f t="shared" si="8"/>
        <v>95.219218995828598</v>
      </c>
      <c r="BC47" s="11">
        <f t="shared" si="32"/>
        <v>5.7632874882626799E-2</v>
      </c>
      <c r="BD47" s="2">
        <f t="shared" si="33"/>
        <v>-0.68417873934218232</v>
      </c>
      <c r="BE47" s="27">
        <f t="shared" si="9"/>
        <v>95.059992560896504</v>
      </c>
      <c r="BF47" s="11">
        <f t="shared" si="34"/>
        <v>5.5864291671059815E-2</v>
      </c>
      <c r="BG47" s="2">
        <f t="shared" si="35"/>
        <v>-0.86283003754237297</v>
      </c>
      <c r="BH47" s="27">
        <f t="shared" si="10"/>
        <v>94.881341262696324</v>
      </c>
      <c r="BI47" s="11">
        <f t="shared" si="36"/>
        <v>5.3879949769187599E-2</v>
      </c>
      <c r="BK47" s="2">
        <v>46</v>
      </c>
      <c r="BL47" s="20">
        <v>346.48999020000002</v>
      </c>
      <c r="BM47" s="10">
        <f t="shared" si="37"/>
        <v>371.50005924396203</v>
      </c>
      <c r="BN47" s="2">
        <f t="shared" si="38"/>
        <v>-1.1194419271320408</v>
      </c>
      <c r="BO47" s="27">
        <f t="shared" si="11"/>
        <v>370.38061731683001</v>
      </c>
      <c r="BP47" s="11">
        <f t="shared" si="39"/>
        <v>6.8950410668544584E-2</v>
      </c>
      <c r="BQ47" s="2">
        <f t="shared" si="40"/>
        <v>-1.8355038129438201</v>
      </c>
      <c r="BR47" s="27">
        <f t="shared" si="12"/>
        <v>369.66455543101819</v>
      </c>
      <c r="BS47" s="11">
        <f t="shared" si="41"/>
        <v>6.6883794298477142E-2</v>
      </c>
      <c r="BT47" s="2">
        <f t="shared" si="42"/>
        <v>-2.6028749908803075</v>
      </c>
      <c r="BU47" s="27">
        <f t="shared" si="13"/>
        <v>368.89718425308172</v>
      </c>
      <c r="BV47" s="11">
        <f t="shared" si="43"/>
        <v>6.4669094885390119E-2</v>
      </c>
      <c r="BW47" s="2">
        <f t="shared" si="44"/>
        <v>-3.2610707224910276</v>
      </c>
      <c r="BX47" s="27">
        <f t="shared" si="14"/>
        <v>368.23898852147101</v>
      </c>
      <c r="BY47" s="11">
        <f t="shared" si="45"/>
        <v>6.2769485227890984E-2</v>
      </c>
      <c r="CB47" s="2"/>
      <c r="CD47" s="22"/>
    </row>
    <row r="48" spans="1:82" x14ac:dyDescent="0.2">
      <c r="A48" s="19">
        <v>44107</v>
      </c>
      <c r="B48" s="20">
        <v>47</v>
      </c>
      <c r="C48" s="20">
        <v>94.591003420000007</v>
      </c>
      <c r="D48" s="20">
        <v>364.13000490000002</v>
      </c>
      <c r="O48" s="2">
        <v>47</v>
      </c>
      <c r="P48" s="20">
        <v>94.591003420000007</v>
      </c>
      <c r="Q48" s="27">
        <f t="shared" si="50"/>
        <v>94.596354092457688</v>
      </c>
      <c r="R48" s="1">
        <f t="shared" si="15"/>
        <v>5.3506724576806164E-3</v>
      </c>
      <c r="S48" s="7">
        <f t="shared" si="16"/>
        <v>5.6566399173531631E-5</v>
      </c>
      <c r="T48" s="27">
        <f t="shared" si="17"/>
        <v>93.333422352145476</v>
      </c>
      <c r="U48" s="1">
        <f t="shared" si="46"/>
        <v>1.2575810678545309</v>
      </c>
      <c r="V48" s="11">
        <f t="shared" si="18"/>
        <v>1.3294933158396248E-2</v>
      </c>
      <c r="W48" s="27">
        <f t="shared" si="19"/>
        <v>92.315969912095483</v>
      </c>
      <c r="X48" s="1">
        <f t="shared" si="20"/>
        <v>2.2750335079045243</v>
      </c>
      <c r="Y48" s="9">
        <f t="shared" si="1"/>
        <v>2.4051267305020455E-2</v>
      </c>
      <c r="Z48" s="27">
        <f t="shared" si="21"/>
        <v>91.387017061931147</v>
      </c>
      <c r="AA48" s="1">
        <f t="shared" si="22"/>
        <v>3.2039863580688603</v>
      </c>
      <c r="AB48" s="9">
        <f t="shared" si="2"/>
        <v>3.3871998839494495E-2</v>
      </c>
      <c r="AD48" s="2">
        <v>47</v>
      </c>
      <c r="AE48" s="20">
        <v>364.13000490000002</v>
      </c>
      <c r="AF48" s="8">
        <f t="shared" si="23"/>
        <v>365.30305411242739</v>
      </c>
      <c r="AG48" s="1">
        <f t="shared" si="24"/>
        <v>1.1730492124273724</v>
      </c>
      <c r="AH48" s="9">
        <f t="shared" si="3"/>
        <v>3.221512088105795E-3</v>
      </c>
      <c r="AI48" s="8">
        <f t="shared" si="25"/>
        <v>360.80637656146757</v>
      </c>
      <c r="AJ48" s="1">
        <f t="shared" si="26"/>
        <v>3.3236283385324441</v>
      </c>
      <c r="AK48" s="9">
        <f t="shared" si="4"/>
        <v>9.1275871084702358E-3</v>
      </c>
      <c r="AL48" s="8">
        <f t="shared" si="27"/>
        <v>356.49401781758479</v>
      </c>
      <c r="AM48" s="1">
        <f t="shared" si="28"/>
        <v>7.6359870824152267</v>
      </c>
      <c r="AN48" s="9">
        <f t="shared" si="5"/>
        <v>2.0970496744733454E-2</v>
      </c>
      <c r="AO48" s="8">
        <f t="shared" si="29"/>
        <v>352.47075156744961</v>
      </c>
      <c r="AP48" s="1">
        <f t="shared" si="30"/>
        <v>11.659253332550406</v>
      </c>
      <c r="AQ48" s="9">
        <f t="shared" si="6"/>
        <v>3.2019479789237235E-2</v>
      </c>
      <c r="AU48" s="2">
        <v>47</v>
      </c>
      <c r="AV48" s="20">
        <v>94.591003420000007</v>
      </c>
      <c r="AW48" s="10">
        <f t="shared" si="47"/>
        <v>92.315969912095483</v>
      </c>
      <c r="AX48" s="2">
        <f t="shared" si="48"/>
        <v>-1.3682305082173278</v>
      </c>
      <c r="AY48" s="27">
        <f t="shared" si="7"/>
        <v>90.94773940387816</v>
      </c>
      <c r="AZ48" s="11">
        <f t="shared" si="31"/>
        <v>3.8515967527536846E-2</v>
      </c>
      <c r="BA48" s="2">
        <f t="shared" si="49"/>
        <v>-1.8314143920899957</v>
      </c>
      <c r="BB48" s="27">
        <f t="shared" si="8"/>
        <v>90.484555520005486</v>
      </c>
      <c r="BC48" s="11">
        <f t="shared" si="32"/>
        <v>4.3412668768944118E-2</v>
      </c>
      <c r="BD48" s="2">
        <f t="shared" si="33"/>
        <v>-2.3305923286227976</v>
      </c>
      <c r="BE48" s="27">
        <f t="shared" si="9"/>
        <v>89.985377583472683</v>
      </c>
      <c r="BF48" s="11">
        <f t="shared" si="34"/>
        <v>4.8689893013160755E-2</v>
      </c>
      <c r="BG48" s="2">
        <f t="shared" si="35"/>
        <v>-2.7868585504929992</v>
      </c>
      <c r="BH48" s="27">
        <f t="shared" si="10"/>
        <v>89.529111361602489</v>
      </c>
      <c r="BI48" s="11">
        <f t="shared" si="36"/>
        <v>5.3513461908442431E-2</v>
      </c>
      <c r="BK48" s="2">
        <v>47</v>
      </c>
      <c r="BL48" s="20">
        <v>364.13000490000002</v>
      </c>
      <c r="BM48" s="10">
        <f t="shared" si="37"/>
        <v>356.49401781758479</v>
      </c>
      <c r="BN48" s="2">
        <f t="shared" si="38"/>
        <v>-5.2854217769055989</v>
      </c>
      <c r="BO48" s="27">
        <f t="shared" si="11"/>
        <v>351.2085960406792</v>
      </c>
      <c r="BP48" s="11">
        <f t="shared" si="39"/>
        <v>3.5485702044437094E-2</v>
      </c>
      <c r="BQ48" s="2">
        <f t="shared" si="40"/>
        <v>-7.7622457389888586</v>
      </c>
      <c r="BR48" s="27">
        <f t="shared" si="12"/>
        <v>348.73177207859595</v>
      </c>
      <c r="BS48" s="11">
        <f t="shared" si="41"/>
        <v>4.2287734090006773E-2</v>
      </c>
      <c r="BT48" s="2">
        <f t="shared" si="42"/>
        <v>-10.044774852178465</v>
      </c>
      <c r="BU48" s="27">
        <f t="shared" si="13"/>
        <v>346.44924296540631</v>
      </c>
      <c r="BV48" s="11">
        <f t="shared" si="43"/>
        <v>4.8556179651960629E-2</v>
      </c>
      <c r="BW48" s="2">
        <f t="shared" si="44"/>
        <v>-12.069798750405685</v>
      </c>
      <c r="BX48" s="27">
        <f t="shared" si="14"/>
        <v>344.42421906717908</v>
      </c>
      <c r="BY48" s="11">
        <f t="shared" si="45"/>
        <v>5.4117445878245268E-2</v>
      </c>
      <c r="CB48" s="2"/>
      <c r="CD48" s="22"/>
    </row>
    <row r="49" spans="1:82" x14ac:dyDescent="0.2">
      <c r="A49" s="19">
        <v>44138</v>
      </c>
      <c r="B49" s="20">
        <v>48</v>
      </c>
      <c r="C49" s="20">
        <v>91.042999269999996</v>
      </c>
      <c r="D49" s="20">
        <v>349.92001340000002</v>
      </c>
      <c r="O49" s="2">
        <v>48</v>
      </c>
      <c r="P49" s="20">
        <v>91.042999269999996</v>
      </c>
      <c r="Q49" s="27">
        <f t="shared" si="50"/>
        <v>94.594748890720382</v>
      </c>
      <c r="R49" s="1">
        <f t="shared" si="15"/>
        <v>3.5517496207203862</v>
      </c>
      <c r="S49" s="7">
        <f t="shared" si="16"/>
        <v>3.901178178661717E-2</v>
      </c>
      <c r="T49" s="27">
        <f t="shared" si="17"/>
        <v>93.899333832680014</v>
      </c>
      <c r="U49" s="1">
        <f t="shared" si="46"/>
        <v>2.8563345626800185</v>
      </c>
      <c r="V49" s="11">
        <f t="shared" si="18"/>
        <v>3.1373467324040838E-2</v>
      </c>
      <c r="W49" s="27">
        <f t="shared" si="19"/>
        <v>93.680990016838194</v>
      </c>
      <c r="X49" s="1">
        <f t="shared" si="20"/>
        <v>2.6379907468381987</v>
      </c>
      <c r="Y49" s="9">
        <f t="shared" si="1"/>
        <v>2.8975217951848115E-2</v>
      </c>
      <c r="Z49" s="27">
        <f t="shared" si="21"/>
        <v>93.790006830482795</v>
      </c>
      <c r="AA49" s="1">
        <f t="shared" si="22"/>
        <v>2.7470075604827997</v>
      </c>
      <c r="AB49" s="9">
        <f t="shared" si="2"/>
        <v>3.0172639110187784E-2</v>
      </c>
      <c r="AD49" s="2">
        <v>48</v>
      </c>
      <c r="AE49" s="20">
        <v>349.92001340000002</v>
      </c>
      <c r="AF49" s="8">
        <f t="shared" si="23"/>
        <v>364.95113934869914</v>
      </c>
      <c r="AG49" s="1">
        <f t="shared" si="24"/>
        <v>15.031125948699128</v>
      </c>
      <c r="AH49" s="9">
        <f t="shared" si="3"/>
        <v>4.2955890983911144E-2</v>
      </c>
      <c r="AI49" s="8">
        <f t="shared" si="25"/>
        <v>362.30200931380716</v>
      </c>
      <c r="AJ49" s="1">
        <f t="shared" si="26"/>
        <v>12.381995913807145</v>
      </c>
      <c r="AK49" s="9">
        <f t="shared" si="4"/>
        <v>3.5385217877358328E-2</v>
      </c>
      <c r="AL49" s="8">
        <f t="shared" si="27"/>
        <v>361.07561006703395</v>
      </c>
      <c r="AM49" s="1">
        <f t="shared" si="28"/>
        <v>11.155596667033933</v>
      </c>
      <c r="AN49" s="9">
        <f t="shared" si="5"/>
        <v>3.1880419066747594E-2</v>
      </c>
      <c r="AO49" s="8">
        <f t="shared" si="29"/>
        <v>361.21519156686236</v>
      </c>
      <c r="AP49" s="1">
        <f t="shared" si="30"/>
        <v>11.295178166862343</v>
      </c>
      <c r="AQ49" s="9">
        <f t="shared" si="6"/>
        <v>3.2279314512801575E-2</v>
      </c>
      <c r="AU49" s="2">
        <v>48</v>
      </c>
      <c r="AV49" s="20">
        <v>91.042999269999996</v>
      </c>
      <c r="AW49" s="10">
        <f t="shared" si="47"/>
        <v>93.680990016838194</v>
      </c>
      <c r="AX49" s="2">
        <f t="shared" si="48"/>
        <v>-0.5482553243293159</v>
      </c>
      <c r="AY49" s="27">
        <f t="shared" si="7"/>
        <v>93.132734692508876</v>
      </c>
      <c r="AZ49" s="11">
        <f t="shared" si="31"/>
        <v>2.2953279650986619E-2</v>
      </c>
      <c r="BA49" s="2">
        <f t="shared" si="49"/>
        <v>-0.39301886851527745</v>
      </c>
      <c r="BB49" s="27">
        <f t="shared" si="8"/>
        <v>93.28797114832291</v>
      </c>
      <c r="BC49" s="11">
        <f t="shared" si="32"/>
        <v>2.4658369081901124E-2</v>
      </c>
      <c r="BD49" s="2">
        <f t="shared" si="33"/>
        <v>-0.11322486860349212</v>
      </c>
      <c r="BE49" s="27">
        <f t="shared" si="9"/>
        <v>93.567765148234699</v>
      </c>
      <c r="BF49" s="11">
        <f t="shared" si="34"/>
        <v>2.7731576271418493E-2</v>
      </c>
      <c r="BG49" s="2">
        <f t="shared" si="35"/>
        <v>0.32705044093378399</v>
      </c>
      <c r="BH49" s="27">
        <f t="shared" si="10"/>
        <v>94.008040457771983</v>
      </c>
      <c r="BI49" s="11">
        <f t="shared" si="36"/>
        <v>3.2567481426866968E-2</v>
      </c>
      <c r="BK49" s="2">
        <v>48</v>
      </c>
      <c r="BL49" s="20">
        <v>349.92001340000002</v>
      </c>
      <c r="BM49" s="10">
        <f t="shared" si="37"/>
        <v>361.07561006703395</v>
      </c>
      <c r="BN49" s="2">
        <f t="shared" si="38"/>
        <v>-2.3253175689991714</v>
      </c>
      <c r="BO49" s="27">
        <f t="shared" si="11"/>
        <v>358.75029249803475</v>
      </c>
      <c r="BP49" s="11">
        <f t="shared" si="39"/>
        <v>2.5235135916449231E-2</v>
      </c>
      <c r="BQ49" s="2">
        <f t="shared" si="40"/>
        <v>-2.2075186441917505</v>
      </c>
      <c r="BR49" s="27">
        <f t="shared" si="12"/>
        <v>358.86809142284221</v>
      </c>
      <c r="BS49" s="11">
        <f t="shared" si="41"/>
        <v>2.55717812076484E-2</v>
      </c>
      <c r="BT49" s="2">
        <f t="shared" si="42"/>
        <v>-1.2689545912018914</v>
      </c>
      <c r="BU49" s="27">
        <f t="shared" si="13"/>
        <v>359.80665547583203</v>
      </c>
      <c r="BV49" s="11">
        <f t="shared" si="43"/>
        <v>2.8254005764827207E-2</v>
      </c>
      <c r="BW49" s="2">
        <f t="shared" si="44"/>
        <v>0.4187444994854479</v>
      </c>
      <c r="BX49" s="27">
        <f t="shared" si="14"/>
        <v>361.49435456651941</v>
      </c>
      <c r="BY49" s="11">
        <f t="shared" si="45"/>
        <v>3.3077105404910198E-2</v>
      </c>
      <c r="CB49" s="2"/>
      <c r="CD49" s="22"/>
    </row>
    <row r="50" spans="1:82" x14ac:dyDescent="0.2">
      <c r="A50" s="19">
        <v>44168</v>
      </c>
      <c r="B50" s="20">
        <v>49</v>
      </c>
      <c r="C50" s="20">
        <v>83.830497739999998</v>
      </c>
      <c r="D50" s="20">
        <v>315.25</v>
      </c>
      <c r="O50" s="2">
        <v>49</v>
      </c>
      <c r="P50" s="20">
        <v>83.830497739999998</v>
      </c>
      <c r="Q50" s="27">
        <f t="shared" si="50"/>
        <v>93.529224004504258</v>
      </c>
      <c r="R50" s="1">
        <f t="shared" si="15"/>
        <v>9.6987262645042591</v>
      </c>
      <c r="S50" s="7">
        <f t="shared" si="16"/>
        <v>0.11569448501409148</v>
      </c>
      <c r="T50" s="27">
        <f t="shared" si="17"/>
        <v>92.613983279474013</v>
      </c>
      <c r="U50" s="1">
        <f t="shared" si="46"/>
        <v>8.7834855394740146</v>
      </c>
      <c r="V50" s="11">
        <f t="shared" si="18"/>
        <v>0.10477673133608206</v>
      </c>
      <c r="W50" s="27">
        <f t="shared" si="19"/>
        <v>92.098195568735278</v>
      </c>
      <c r="X50" s="1">
        <f t="shared" si="20"/>
        <v>8.2676978287352796</v>
      </c>
      <c r="Y50" s="9">
        <f t="shared" si="1"/>
        <v>9.8623985919510063E-2</v>
      </c>
      <c r="Z50" s="27">
        <f t="shared" si="21"/>
        <v>91.729751160120699</v>
      </c>
      <c r="AA50" s="1">
        <f t="shared" si="22"/>
        <v>7.8992534201207008</v>
      </c>
      <c r="AB50" s="9">
        <f t="shared" si="2"/>
        <v>9.4228874133852905E-2</v>
      </c>
      <c r="AD50" s="2">
        <v>49</v>
      </c>
      <c r="AE50" s="20">
        <v>315.25</v>
      </c>
      <c r="AF50" s="8">
        <f t="shared" si="23"/>
        <v>360.44180156408936</v>
      </c>
      <c r="AG50" s="1">
        <f t="shared" si="24"/>
        <v>45.19180156408936</v>
      </c>
      <c r="AH50" s="9">
        <f t="shared" si="3"/>
        <v>0.14335226507244841</v>
      </c>
      <c r="AI50" s="8">
        <f t="shared" si="25"/>
        <v>356.73011115259396</v>
      </c>
      <c r="AJ50" s="1">
        <f t="shared" si="26"/>
        <v>41.480111152593963</v>
      </c>
      <c r="AK50" s="9">
        <f t="shared" si="4"/>
        <v>0.1315784651945883</v>
      </c>
      <c r="AL50" s="8">
        <f t="shared" si="27"/>
        <v>354.38225206681363</v>
      </c>
      <c r="AM50" s="1">
        <f t="shared" si="28"/>
        <v>39.132252066813635</v>
      </c>
      <c r="AN50" s="9">
        <f t="shared" si="5"/>
        <v>0.12413085508902025</v>
      </c>
      <c r="AO50" s="8">
        <f t="shared" si="29"/>
        <v>352.7438079417156</v>
      </c>
      <c r="AP50" s="1">
        <f t="shared" si="30"/>
        <v>37.493807941715602</v>
      </c>
      <c r="AQ50" s="9">
        <f t="shared" si="6"/>
        <v>0.11893356999751183</v>
      </c>
      <c r="AU50" s="2">
        <v>49</v>
      </c>
      <c r="AV50" s="20">
        <v>83.830497739999998</v>
      </c>
      <c r="AW50" s="10">
        <f t="shared" si="47"/>
        <v>92.098195568735278</v>
      </c>
      <c r="AX50" s="2">
        <f t="shared" si="48"/>
        <v>-0.85861706146139594</v>
      </c>
      <c r="AY50" s="27">
        <f t="shared" si="7"/>
        <v>91.239578507273876</v>
      </c>
      <c r="AZ50" s="11">
        <f t="shared" si="31"/>
        <v>8.8381686462761039E-2</v>
      </c>
      <c r="BA50" s="2">
        <f t="shared" si="49"/>
        <v>-0.92841787932971509</v>
      </c>
      <c r="BB50" s="27">
        <f t="shared" si="8"/>
        <v>91.169777689405564</v>
      </c>
      <c r="BC50" s="11">
        <f t="shared" si="32"/>
        <v>8.7549044169680554E-2</v>
      </c>
      <c r="BD50" s="2">
        <f t="shared" si="33"/>
        <v>-0.99496661630314653</v>
      </c>
      <c r="BE50" s="27">
        <f t="shared" si="9"/>
        <v>91.103228952432133</v>
      </c>
      <c r="BF50" s="11">
        <f t="shared" si="34"/>
        <v>8.675519540619317E-2</v>
      </c>
      <c r="BG50" s="2">
        <f t="shared" si="35"/>
        <v>-1.1053332258437414</v>
      </c>
      <c r="BH50" s="27">
        <f t="shared" si="10"/>
        <v>90.992862342891542</v>
      </c>
      <c r="BI50" s="11">
        <f t="shared" si="36"/>
        <v>8.5438650562538618E-2</v>
      </c>
      <c r="BK50" s="2">
        <v>49</v>
      </c>
      <c r="BL50" s="20">
        <v>315.25</v>
      </c>
      <c r="BM50" s="10">
        <f t="shared" si="37"/>
        <v>354.38225206681363</v>
      </c>
      <c r="BN50" s="2">
        <f t="shared" si="38"/>
        <v>-3.6357296983655143</v>
      </c>
      <c r="BO50" s="27">
        <f t="shared" si="11"/>
        <v>350.7465223684481</v>
      </c>
      <c r="BP50" s="11">
        <f t="shared" si="39"/>
        <v>0.11259800909896303</v>
      </c>
      <c r="BQ50" s="2">
        <f t="shared" si="40"/>
        <v>-4.2261463544046043</v>
      </c>
      <c r="BR50" s="27">
        <f t="shared" si="12"/>
        <v>350.15610571240904</v>
      </c>
      <c r="BS50" s="11">
        <f t="shared" si="41"/>
        <v>0.11072515689899776</v>
      </c>
      <c r="BT50" s="2">
        <f t="shared" si="42"/>
        <v>-4.523596636612945</v>
      </c>
      <c r="BU50" s="27">
        <f t="shared" si="13"/>
        <v>349.85865543020071</v>
      </c>
      <c r="BV50" s="11">
        <f t="shared" si="43"/>
        <v>0.10978161912831312</v>
      </c>
      <c r="BW50" s="2">
        <f t="shared" si="44"/>
        <v>-4.9153323752938736</v>
      </c>
      <c r="BX50" s="27">
        <f t="shared" si="14"/>
        <v>349.46691969151976</v>
      </c>
      <c r="BY50" s="11">
        <f t="shared" si="45"/>
        <v>0.10853899981449568</v>
      </c>
      <c r="CB50" s="2"/>
      <c r="CD50" s="22"/>
    </row>
    <row r="51" spans="1:82" x14ac:dyDescent="0.2">
      <c r="A51" s="19" t="s">
        <v>33</v>
      </c>
      <c r="B51" s="20">
        <v>50</v>
      </c>
      <c r="C51" s="20">
        <v>89.25</v>
      </c>
      <c r="D51" s="20">
        <v>336.2999878</v>
      </c>
      <c r="O51" s="2">
        <v>50</v>
      </c>
      <c r="P51" s="20">
        <v>89.25</v>
      </c>
      <c r="Q51" s="27">
        <f t="shared" si="50"/>
        <v>90.61960612515297</v>
      </c>
      <c r="R51" s="1">
        <f t="shared" si="15"/>
        <v>1.3696061251529699</v>
      </c>
      <c r="S51" s="7">
        <f t="shared" si="16"/>
        <v>1.5345726892470251E-2</v>
      </c>
      <c r="T51" s="27">
        <f t="shared" si="17"/>
        <v>88.661414786710708</v>
      </c>
      <c r="U51" s="1">
        <f t="shared" si="46"/>
        <v>0.58858521328929214</v>
      </c>
      <c r="V51" s="11">
        <f t="shared" si="18"/>
        <v>6.5947923057623767E-3</v>
      </c>
      <c r="W51" s="27">
        <f t="shared" si="19"/>
        <v>87.137576871494105</v>
      </c>
      <c r="X51" s="1">
        <f t="shared" si="20"/>
        <v>2.1124231285058954</v>
      </c>
      <c r="Y51" s="9">
        <f t="shared" si="1"/>
        <v>2.3668606481858773E-2</v>
      </c>
      <c r="Z51" s="27">
        <f t="shared" si="21"/>
        <v>85.805311095030177</v>
      </c>
      <c r="AA51" s="1">
        <f t="shared" si="22"/>
        <v>3.4446889049698228</v>
      </c>
      <c r="AB51" s="9">
        <f t="shared" si="2"/>
        <v>3.8595954117308942E-2</v>
      </c>
      <c r="AD51" s="2">
        <v>50</v>
      </c>
      <c r="AE51" s="20">
        <v>336.2999878</v>
      </c>
      <c r="AF51" s="8">
        <f t="shared" si="23"/>
        <v>346.88426109486255</v>
      </c>
      <c r="AG51" s="1">
        <f t="shared" si="24"/>
        <v>10.584273294862555</v>
      </c>
      <c r="AH51" s="9">
        <f t="shared" si="3"/>
        <v>3.1472713882930908E-2</v>
      </c>
      <c r="AI51" s="8">
        <f t="shared" si="25"/>
        <v>338.06406113392671</v>
      </c>
      <c r="AJ51" s="1">
        <f t="shared" si="26"/>
        <v>1.7640733339267172</v>
      </c>
      <c r="AK51" s="9">
        <f t="shared" si="4"/>
        <v>5.2455349328642386E-3</v>
      </c>
      <c r="AL51" s="8">
        <f t="shared" si="27"/>
        <v>330.9029008267255</v>
      </c>
      <c r="AM51" s="1">
        <f t="shared" si="28"/>
        <v>5.3970869732744973</v>
      </c>
      <c r="AN51" s="9">
        <f t="shared" si="5"/>
        <v>1.6048430475960003E-2</v>
      </c>
      <c r="AO51" s="8">
        <f t="shared" si="29"/>
        <v>324.62345198542891</v>
      </c>
      <c r="AP51" s="1">
        <f t="shared" si="30"/>
        <v>11.676535814571082</v>
      </c>
      <c r="AQ51" s="9">
        <f t="shared" si="6"/>
        <v>3.4720595415290947E-2</v>
      </c>
      <c r="AU51" s="2">
        <v>50</v>
      </c>
      <c r="AV51" s="20">
        <v>89.25</v>
      </c>
      <c r="AW51" s="10">
        <f t="shared" si="47"/>
        <v>87.137576871494105</v>
      </c>
      <c r="AX51" s="2">
        <f t="shared" si="48"/>
        <v>-2.0892175521953291</v>
      </c>
      <c r="AY51" s="27">
        <f t="shared" si="7"/>
        <v>85.048359319298783</v>
      </c>
      <c r="AZ51" s="11">
        <f t="shared" si="31"/>
        <v>4.7077206506456221E-2</v>
      </c>
      <c r="BA51" s="2">
        <f t="shared" si="49"/>
        <v>-2.7429082473898716</v>
      </c>
      <c r="BB51" s="27">
        <f t="shared" si="8"/>
        <v>84.394668624104227</v>
      </c>
      <c r="BC51" s="11">
        <f t="shared" si="32"/>
        <v>5.440147199883219E-2</v>
      </c>
      <c r="BD51" s="2">
        <f t="shared" si="33"/>
        <v>-3.3743578648659627</v>
      </c>
      <c r="BE51" s="27">
        <f t="shared" si="9"/>
        <v>83.763219006628148</v>
      </c>
      <c r="BF51" s="11">
        <f t="shared" si="34"/>
        <v>6.1476537740861086E-2</v>
      </c>
      <c r="BG51" s="2">
        <f t="shared" si="35"/>
        <v>-3.9967973293918155</v>
      </c>
      <c r="BH51" s="27">
        <f t="shared" si="10"/>
        <v>83.140779542102294</v>
      </c>
      <c r="BI51" s="11">
        <f t="shared" si="36"/>
        <v>6.8450649388209592E-2</v>
      </c>
      <c r="BK51" s="2">
        <v>50</v>
      </c>
      <c r="BL51" s="20">
        <v>336.2999878</v>
      </c>
      <c r="BM51" s="10">
        <f t="shared" si="37"/>
        <v>330.9029008267255</v>
      </c>
      <c r="BN51" s="2">
        <f t="shared" si="38"/>
        <v>-9.5888161608823008</v>
      </c>
      <c r="BO51" s="27">
        <f t="shared" si="11"/>
        <v>321.31408466584321</v>
      </c>
      <c r="BP51" s="11">
        <f t="shared" si="39"/>
        <v>4.4561117091294719E-2</v>
      </c>
      <c r="BQ51" s="2">
        <f t="shared" si="40"/>
        <v>-12.890088552962194</v>
      </c>
      <c r="BR51" s="27">
        <f t="shared" si="12"/>
        <v>318.0128122737633</v>
      </c>
      <c r="BS51" s="11">
        <f t="shared" si="41"/>
        <v>5.4377568211843676E-2</v>
      </c>
      <c r="BT51" s="2">
        <f t="shared" si="42"/>
        <v>-15.897049398698059</v>
      </c>
      <c r="BU51" s="27">
        <f t="shared" si="13"/>
        <v>315.00585142802743</v>
      </c>
      <c r="BV51" s="11">
        <f t="shared" si="43"/>
        <v>6.3318873459598052E-2</v>
      </c>
      <c r="BW51" s="2">
        <f t="shared" si="44"/>
        <v>-18.83834652388957</v>
      </c>
      <c r="BX51" s="27">
        <f t="shared" si="14"/>
        <v>312.06455430283592</v>
      </c>
      <c r="BY51" s="11">
        <f t="shared" si="45"/>
        <v>7.2064925293952337E-2</v>
      </c>
      <c r="CB51" s="2"/>
      <c r="CD51" s="22"/>
    </row>
    <row r="52" spans="1:82" x14ac:dyDescent="0.2">
      <c r="A52" s="18" t="s">
        <v>34</v>
      </c>
      <c r="B52" s="20">
        <v>51</v>
      </c>
      <c r="C52" s="20">
        <v>84.457496640000002</v>
      </c>
      <c r="D52" s="20">
        <v>298.8399963</v>
      </c>
      <c r="O52" s="2">
        <v>51</v>
      </c>
      <c r="P52" s="20">
        <v>84.457496640000002</v>
      </c>
      <c r="Q52" s="27">
        <f t="shared" si="50"/>
        <v>90.208724287607083</v>
      </c>
      <c r="R52" s="1">
        <f t="shared" si="15"/>
        <v>5.7512276476070809</v>
      </c>
      <c r="S52" s="7">
        <f t="shared" si="16"/>
        <v>6.8096117886629809E-2</v>
      </c>
      <c r="T52" s="27">
        <f t="shared" si="17"/>
        <v>88.926278132690896</v>
      </c>
      <c r="U52" s="1">
        <f t="shared" si="46"/>
        <v>4.4687814926908942</v>
      </c>
      <c r="V52" s="11">
        <f t="shared" si="18"/>
        <v>5.2911602527589363E-2</v>
      </c>
      <c r="W52" s="27">
        <f t="shared" si="19"/>
        <v>88.405030748597639</v>
      </c>
      <c r="X52" s="1">
        <f t="shared" si="20"/>
        <v>3.9475341085976368</v>
      </c>
      <c r="Y52" s="9">
        <f t="shared" si="1"/>
        <v>4.6739890070670663E-2</v>
      </c>
      <c r="Z52" s="27">
        <f t="shared" si="21"/>
        <v>88.388827773757541</v>
      </c>
      <c r="AA52" s="1">
        <f t="shared" si="22"/>
        <v>3.9313311337575385</v>
      </c>
      <c r="AB52" s="9">
        <f t="shared" si="2"/>
        <v>4.6548042390065547E-2</v>
      </c>
      <c r="AD52" s="2">
        <v>51</v>
      </c>
      <c r="AE52" s="20">
        <v>298.8399963</v>
      </c>
      <c r="AF52" s="8">
        <f t="shared" si="23"/>
        <v>343.70897910640377</v>
      </c>
      <c r="AG52" s="1">
        <f t="shared" si="24"/>
        <v>44.868982806403778</v>
      </c>
      <c r="AH52" s="9">
        <f t="shared" si="3"/>
        <v>0.15014383403137452</v>
      </c>
      <c r="AI52" s="8">
        <f t="shared" si="25"/>
        <v>337.27022813365971</v>
      </c>
      <c r="AJ52" s="1">
        <f t="shared" si="26"/>
        <v>38.430231833659718</v>
      </c>
      <c r="AK52" s="9">
        <f t="shared" si="4"/>
        <v>0.12859802004240528</v>
      </c>
      <c r="AL52" s="8">
        <f t="shared" si="27"/>
        <v>334.14115301069023</v>
      </c>
      <c r="AM52" s="1">
        <f t="shared" si="28"/>
        <v>35.301156710690236</v>
      </c>
      <c r="AN52" s="9">
        <f t="shared" si="5"/>
        <v>0.11812728265212549</v>
      </c>
      <c r="AO52" s="8">
        <f t="shared" si="29"/>
        <v>333.38085384635724</v>
      </c>
      <c r="AP52" s="1">
        <f t="shared" si="30"/>
        <v>34.540857546357245</v>
      </c>
      <c r="AQ52" s="9">
        <f t="shared" si="6"/>
        <v>0.11558311462325917</v>
      </c>
      <c r="AU52" s="2">
        <v>51</v>
      </c>
      <c r="AV52" s="20">
        <v>84.457496640000002</v>
      </c>
      <c r="AW52" s="10">
        <f t="shared" si="47"/>
        <v>88.405030748597639</v>
      </c>
      <c r="AX52" s="2">
        <f t="shared" si="48"/>
        <v>-1.08221612340567</v>
      </c>
      <c r="AY52" s="27">
        <f t="shared" si="7"/>
        <v>87.322814625191967</v>
      </c>
      <c r="AZ52" s="11">
        <f t="shared" si="31"/>
        <v>3.3926153381095107E-2</v>
      </c>
      <c r="BA52" s="2">
        <f t="shared" si="49"/>
        <v>-0.93824529136783907</v>
      </c>
      <c r="BB52" s="27">
        <f t="shared" si="8"/>
        <v>87.466785457229804</v>
      </c>
      <c r="BC52" s="11">
        <f t="shared" si="32"/>
        <v>3.5630807648217334E-2</v>
      </c>
      <c r="BD52" s="2">
        <f t="shared" si="33"/>
        <v>-0.58927081968426454</v>
      </c>
      <c r="BE52" s="27">
        <f t="shared" si="9"/>
        <v>87.81575992891338</v>
      </c>
      <c r="BF52" s="11">
        <f t="shared" si="34"/>
        <v>3.976276141865738E-2</v>
      </c>
      <c r="BG52" s="2">
        <f t="shared" si="35"/>
        <v>-4.8608924520303076E-2</v>
      </c>
      <c r="BH52" s="27">
        <f t="shared" si="10"/>
        <v>88.35642182407733</v>
      </c>
      <c r="BI52" s="11">
        <f t="shared" si="36"/>
        <v>4.6164347028855149E-2</v>
      </c>
      <c r="BK52" s="2">
        <v>51</v>
      </c>
      <c r="BL52" s="20">
        <v>298.8399963</v>
      </c>
      <c r="BM52" s="10">
        <f t="shared" si="37"/>
        <v>334.14115301069023</v>
      </c>
      <c r="BN52" s="2">
        <f t="shared" si="38"/>
        <v>-5.7406956574281907</v>
      </c>
      <c r="BO52" s="27">
        <f t="shared" si="11"/>
        <v>328.40045735326203</v>
      </c>
      <c r="BP52" s="11">
        <f t="shared" si="39"/>
        <v>9.8917351824575811E-2</v>
      </c>
      <c r="BQ52" s="2">
        <f t="shared" si="40"/>
        <v>-5.6323352213450777</v>
      </c>
      <c r="BR52" s="27">
        <f t="shared" si="12"/>
        <v>328.50881778934513</v>
      </c>
      <c r="BS52" s="11">
        <f t="shared" si="41"/>
        <v>9.9279955349621765E-2</v>
      </c>
      <c r="BT52" s="2">
        <f t="shared" si="42"/>
        <v>-4.415868449100385</v>
      </c>
      <c r="BU52" s="27">
        <f t="shared" si="13"/>
        <v>329.72528456158983</v>
      </c>
      <c r="BV52" s="11">
        <f t="shared" si="43"/>
        <v>0.1033505844063278</v>
      </c>
      <c r="BW52" s="2">
        <f t="shared" si="44"/>
        <v>-2.280897492998843</v>
      </c>
      <c r="BX52" s="27">
        <f t="shared" si="14"/>
        <v>331.86025551769137</v>
      </c>
      <c r="BY52" s="11">
        <f t="shared" si="45"/>
        <v>0.11049477856552689</v>
      </c>
      <c r="CB52" s="2"/>
      <c r="CD52" s="22"/>
    </row>
    <row r="53" spans="1:82" x14ac:dyDescent="0.2">
      <c r="A53" s="18" t="s">
        <v>35</v>
      </c>
      <c r="B53" s="20">
        <v>52</v>
      </c>
      <c r="C53" s="20">
        <v>90.391998290000004</v>
      </c>
      <c r="D53" s="20">
        <v>319.75</v>
      </c>
      <c r="O53" s="2">
        <v>52</v>
      </c>
      <c r="P53" s="20">
        <v>90.391998290000004</v>
      </c>
      <c r="Q53" s="27">
        <f t="shared" si="50"/>
        <v>88.483355993324949</v>
      </c>
      <c r="R53" s="1">
        <f t="shared" si="15"/>
        <v>1.9086422966750547</v>
      </c>
      <c r="S53" s="7">
        <f t="shared" si="16"/>
        <v>2.1115168740397306E-2</v>
      </c>
      <c r="T53" s="27">
        <f t="shared" si="17"/>
        <v>86.915326460979998</v>
      </c>
      <c r="U53" s="1">
        <f t="shared" si="46"/>
        <v>3.476671829020006</v>
      </c>
      <c r="V53" s="11">
        <f t="shared" si="18"/>
        <v>3.8462163629417491E-2</v>
      </c>
      <c r="W53" s="27">
        <f t="shared" si="19"/>
        <v>86.036510283439057</v>
      </c>
      <c r="X53" s="1">
        <f t="shared" si="20"/>
        <v>4.3554880065609467</v>
      </c>
      <c r="Y53" s="9">
        <f t="shared" si="1"/>
        <v>4.8184442085099817E-2</v>
      </c>
      <c r="Z53" s="27">
        <f t="shared" si="21"/>
        <v>85.440329423439394</v>
      </c>
      <c r="AA53" s="1">
        <f t="shared" si="22"/>
        <v>4.9516688665606097</v>
      </c>
      <c r="AB53" s="9">
        <f t="shared" si="2"/>
        <v>5.477994690054782E-2</v>
      </c>
      <c r="AD53" s="2">
        <v>52</v>
      </c>
      <c r="AE53" s="20">
        <v>319.75</v>
      </c>
      <c r="AF53" s="8">
        <f t="shared" si="23"/>
        <v>330.24828426448261</v>
      </c>
      <c r="AG53" s="1">
        <f t="shared" si="24"/>
        <v>10.498284264482606</v>
      </c>
      <c r="AH53" s="9">
        <f t="shared" si="3"/>
        <v>3.2832788942869763E-2</v>
      </c>
      <c r="AI53" s="8">
        <f t="shared" si="25"/>
        <v>319.97662380851284</v>
      </c>
      <c r="AJ53" s="1">
        <f t="shared" si="26"/>
        <v>0.2266238085128407</v>
      </c>
      <c r="AK53" s="9">
        <f t="shared" si="4"/>
        <v>7.0875311497370038E-4</v>
      </c>
      <c r="AL53" s="8">
        <f t="shared" si="27"/>
        <v>312.9604589842761</v>
      </c>
      <c r="AM53" s="1">
        <f t="shared" si="28"/>
        <v>6.7895410157238985</v>
      </c>
      <c r="AN53" s="9">
        <f t="shared" si="5"/>
        <v>2.1233904662154492E-2</v>
      </c>
      <c r="AO53" s="8">
        <f t="shared" si="29"/>
        <v>307.47521068658932</v>
      </c>
      <c r="AP53" s="1">
        <f t="shared" si="30"/>
        <v>12.274789313410679</v>
      </c>
      <c r="AQ53" s="9">
        <f t="shared" si="6"/>
        <v>3.8388707782363342E-2</v>
      </c>
      <c r="AU53" s="2">
        <v>52</v>
      </c>
      <c r="AV53" s="20">
        <v>90.391998290000004</v>
      </c>
      <c r="AW53" s="10">
        <f t="shared" si="47"/>
        <v>86.036510283439057</v>
      </c>
      <c r="AX53" s="2">
        <f t="shared" si="48"/>
        <v>-1.4681074259315436</v>
      </c>
      <c r="AY53" s="27">
        <f t="shared" si="7"/>
        <v>84.568402857507508</v>
      </c>
      <c r="AZ53" s="11">
        <f t="shared" si="31"/>
        <v>6.4426006091921478E-2</v>
      </c>
      <c r="BA53" s="2">
        <f t="shared" si="49"/>
        <v>-1.5818691195736734</v>
      </c>
      <c r="BB53" s="27">
        <f t="shared" si="8"/>
        <v>84.454641163865389</v>
      </c>
      <c r="BC53" s="11">
        <f t="shared" si="32"/>
        <v>6.5684543305327719E-2</v>
      </c>
      <c r="BD53" s="2">
        <f t="shared" si="33"/>
        <v>-1.6568206069688549</v>
      </c>
      <c r="BE53" s="27">
        <f t="shared" si="9"/>
        <v>84.379689676470207</v>
      </c>
      <c r="BF53" s="11">
        <f t="shared" si="34"/>
        <v>6.6513726073859053E-2</v>
      </c>
      <c r="BG53" s="2">
        <f t="shared" si="35"/>
        <v>-1.7885425799990122</v>
      </c>
      <c r="BH53" s="27">
        <f t="shared" si="10"/>
        <v>84.24796770344004</v>
      </c>
      <c r="BI53" s="11">
        <f t="shared" si="36"/>
        <v>6.7970956531444152E-2</v>
      </c>
      <c r="BK53" s="2">
        <v>52</v>
      </c>
      <c r="BL53" s="20">
        <v>319.75</v>
      </c>
      <c r="BM53" s="10">
        <f t="shared" si="37"/>
        <v>312.9604589842761</v>
      </c>
      <c r="BN53" s="2">
        <f t="shared" si="38"/>
        <v>-10.372695168123972</v>
      </c>
      <c r="BO53" s="27">
        <f t="shared" si="11"/>
        <v>302.58776381615212</v>
      </c>
      <c r="BP53" s="11">
        <f t="shared" si="39"/>
        <v>5.3673920825169294E-2</v>
      </c>
      <c r="BQ53" s="2">
        <f t="shared" si="40"/>
        <v>-12.629096683626152</v>
      </c>
      <c r="BR53" s="27">
        <f t="shared" si="12"/>
        <v>300.33136230064997</v>
      </c>
      <c r="BS53" s="11">
        <f t="shared" si="41"/>
        <v>6.0730688660985237E-2</v>
      </c>
      <c r="BT53" s="2">
        <f t="shared" si="42"/>
        <v>-14.474763795488631</v>
      </c>
      <c r="BU53" s="27">
        <f t="shared" si="13"/>
        <v>298.48569518878747</v>
      </c>
      <c r="BV53" s="11">
        <f t="shared" si="43"/>
        <v>6.6502907931860908E-2</v>
      </c>
      <c r="BW53" s="2">
        <f t="shared" si="44"/>
        <v>-16.455744893060309</v>
      </c>
      <c r="BX53" s="27">
        <f t="shared" si="14"/>
        <v>296.50471409121582</v>
      </c>
      <c r="BY53" s="11">
        <f t="shared" si="45"/>
        <v>7.2698314022780874E-2</v>
      </c>
      <c r="CB53" s="2"/>
      <c r="CD53" s="22"/>
    </row>
    <row r="54" spans="1:82" x14ac:dyDescent="0.2">
      <c r="A54" s="18" t="s">
        <v>36</v>
      </c>
      <c r="B54" s="20">
        <v>53</v>
      </c>
      <c r="C54" s="20">
        <v>91.5</v>
      </c>
      <c r="D54" s="20">
        <v>315.47000120000001</v>
      </c>
      <c r="O54" s="2">
        <v>53</v>
      </c>
      <c r="P54" s="20">
        <v>91.5</v>
      </c>
      <c r="Q54" s="27">
        <f t="shared" si="50"/>
        <v>89.055948682327454</v>
      </c>
      <c r="R54" s="1">
        <f t="shared" si="15"/>
        <v>2.444051317672546</v>
      </c>
      <c r="S54" s="7">
        <f t="shared" si="16"/>
        <v>2.6710943362541487E-2</v>
      </c>
      <c r="T54" s="27">
        <f t="shared" si="17"/>
        <v>88.479828784039</v>
      </c>
      <c r="U54" s="1">
        <f t="shared" si="46"/>
        <v>3.0201712159609997</v>
      </c>
      <c r="V54" s="11">
        <f t="shared" si="18"/>
        <v>3.3007335693562838E-2</v>
      </c>
      <c r="W54" s="27">
        <f t="shared" si="19"/>
        <v>88.649803087375631</v>
      </c>
      <c r="X54" s="1">
        <f t="shared" si="20"/>
        <v>2.8501969126243694</v>
      </c>
      <c r="Y54" s="9">
        <f t="shared" si="1"/>
        <v>3.1149693034146112E-2</v>
      </c>
      <c r="Z54" s="27">
        <f t="shared" si="21"/>
        <v>89.154081073359848</v>
      </c>
      <c r="AA54" s="1">
        <f t="shared" si="22"/>
        <v>2.3459189266401523</v>
      </c>
      <c r="AB54" s="9">
        <f t="shared" si="2"/>
        <v>2.5638458214646474E-2</v>
      </c>
      <c r="AD54" s="2">
        <v>53</v>
      </c>
      <c r="AE54" s="20">
        <v>315.47000120000001</v>
      </c>
      <c r="AF54" s="8">
        <f t="shared" si="23"/>
        <v>327.09879898513782</v>
      </c>
      <c r="AG54" s="1">
        <f t="shared" si="24"/>
        <v>11.628797785137806</v>
      </c>
      <c r="AH54" s="9">
        <f t="shared" si="3"/>
        <v>3.6861818052124205E-2</v>
      </c>
      <c r="AI54" s="8">
        <f t="shared" si="25"/>
        <v>319.87464309468209</v>
      </c>
      <c r="AJ54" s="1">
        <f t="shared" si="26"/>
        <v>4.4046418946820722</v>
      </c>
      <c r="AK54" s="9">
        <f t="shared" si="4"/>
        <v>1.3962157662939369E-2</v>
      </c>
      <c r="AL54" s="8">
        <f t="shared" si="27"/>
        <v>317.03418359371045</v>
      </c>
      <c r="AM54" s="1">
        <f t="shared" si="28"/>
        <v>1.5641823937104391</v>
      </c>
      <c r="AN54" s="9">
        <f t="shared" si="5"/>
        <v>4.9582603346135182E-3</v>
      </c>
      <c r="AO54" s="8">
        <f t="shared" si="29"/>
        <v>316.68130267164736</v>
      </c>
      <c r="AP54" s="1">
        <f t="shared" si="30"/>
        <v>1.2113014716473458</v>
      </c>
      <c r="AQ54" s="9">
        <f t="shared" si="6"/>
        <v>3.8396724475853136E-3</v>
      </c>
      <c r="AU54" s="2">
        <v>53</v>
      </c>
      <c r="AV54" s="20">
        <v>91.5</v>
      </c>
      <c r="AW54" s="10">
        <f t="shared" si="47"/>
        <v>88.649803087375631</v>
      </c>
      <c r="AX54" s="2">
        <f t="shared" si="48"/>
        <v>-0.24368735697110833</v>
      </c>
      <c r="AY54" s="27">
        <f t="shared" si="7"/>
        <v>88.406115730404522</v>
      </c>
      <c r="AZ54" s="11">
        <f t="shared" si="31"/>
        <v>3.3812942837109047E-2</v>
      </c>
      <c r="BA54" s="2">
        <f t="shared" si="49"/>
        <v>0.30595374600593783</v>
      </c>
      <c r="BB54" s="27">
        <f t="shared" si="8"/>
        <v>88.955756833381571</v>
      </c>
      <c r="BC54" s="11">
        <f t="shared" si="32"/>
        <v>2.7805936247195948E-2</v>
      </c>
      <c r="BD54" s="2">
        <f t="shared" si="33"/>
        <v>0.90524743957440212</v>
      </c>
      <c r="BE54" s="27">
        <f t="shared" si="9"/>
        <v>89.555050526950026</v>
      </c>
      <c r="BF54" s="11">
        <f t="shared" si="34"/>
        <v>2.1256278393988783E-2</v>
      </c>
      <c r="BG54" s="2">
        <f t="shared" si="35"/>
        <v>1.5128339579526773</v>
      </c>
      <c r="BH54" s="27">
        <f t="shared" si="10"/>
        <v>90.16263704532831</v>
      </c>
      <c r="BI54" s="11">
        <f t="shared" si="36"/>
        <v>1.4615988575646884E-2</v>
      </c>
      <c r="BK54" s="2">
        <v>53</v>
      </c>
      <c r="BL54" s="20">
        <v>315.47000120000001</v>
      </c>
      <c r="BM54" s="10">
        <f t="shared" si="37"/>
        <v>317.03418359371045</v>
      </c>
      <c r="BN54" s="2">
        <f t="shared" si="38"/>
        <v>-6.038769234856475</v>
      </c>
      <c r="BO54" s="27">
        <f t="shared" si="11"/>
        <v>310.99541435885396</v>
      </c>
      <c r="BP54" s="11">
        <f t="shared" si="39"/>
        <v>1.4183874295893111E-2</v>
      </c>
      <c r="BQ54" s="2">
        <f t="shared" si="40"/>
        <v>-5.112827101748926</v>
      </c>
      <c r="BR54" s="27">
        <f t="shared" si="12"/>
        <v>311.92135649196155</v>
      </c>
      <c r="BS54" s="11">
        <f t="shared" si="41"/>
        <v>1.1248754856372905E-2</v>
      </c>
      <c r="BT54" s="2">
        <f t="shared" si="42"/>
        <v>-3.3456707525348426</v>
      </c>
      <c r="BU54" s="27">
        <f t="shared" si="13"/>
        <v>313.68851284117562</v>
      </c>
      <c r="BV54" s="11">
        <f t="shared" si="43"/>
        <v>5.6470927569907715E-3</v>
      </c>
      <c r="BW54" s="2">
        <f t="shared" si="44"/>
        <v>-1.0586427661893145</v>
      </c>
      <c r="BX54" s="27">
        <f t="shared" si="14"/>
        <v>315.97554082752112</v>
      </c>
      <c r="BY54" s="11">
        <f t="shared" si="45"/>
        <v>1.6024966735287234E-3</v>
      </c>
      <c r="CB54" s="2"/>
      <c r="CD54" s="22"/>
    </row>
    <row r="55" spans="1:82" x14ac:dyDescent="0.2">
      <c r="A55" s="18" t="s">
        <v>37</v>
      </c>
      <c r="B55" s="20">
        <v>54</v>
      </c>
      <c r="C55" s="20">
        <v>94.046501160000005</v>
      </c>
      <c r="D55" s="20">
        <v>332.02999879999999</v>
      </c>
      <c r="O55" s="2">
        <v>54</v>
      </c>
      <c r="P55" s="20">
        <v>94.046501160000005</v>
      </c>
      <c r="Q55" s="27">
        <f t="shared" si="50"/>
        <v>89.789164077629209</v>
      </c>
      <c r="R55" s="1">
        <f t="shared" si="15"/>
        <v>4.2573370823707961</v>
      </c>
      <c r="S55" s="7">
        <f t="shared" si="16"/>
        <v>4.5268426043068286E-2</v>
      </c>
      <c r="T55" s="27">
        <f t="shared" si="17"/>
        <v>89.838905831221467</v>
      </c>
      <c r="U55" s="1">
        <f t="shared" si="46"/>
        <v>4.2075953287785381</v>
      </c>
      <c r="V55" s="11">
        <f t="shared" si="18"/>
        <v>4.4739520097831331E-2</v>
      </c>
      <c r="W55" s="27">
        <f t="shared" si="19"/>
        <v>90.359921234950249</v>
      </c>
      <c r="X55" s="1">
        <f t="shared" si="20"/>
        <v>3.686579925049756</v>
      </c>
      <c r="Y55" s="9">
        <f t="shared" si="1"/>
        <v>3.9199543625528702E-2</v>
      </c>
      <c r="Z55" s="27">
        <f t="shared" si="21"/>
        <v>90.913520268339965</v>
      </c>
      <c r="AA55" s="1">
        <f t="shared" si="22"/>
        <v>3.1329808916600399</v>
      </c>
      <c r="AB55" s="9">
        <f t="shared" si="2"/>
        <v>3.3313104188001028E-2</v>
      </c>
      <c r="AD55" s="2">
        <v>54</v>
      </c>
      <c r="AE55" s="20">
        <v>332.02999879999999</v>
      </c>
      <c r="AF55" s="8">
        <f t="shared" si="23"/>
        <v>323.61015964959648</v>
      </c>
      <c r="AG55" s="1">
        <f t="shared" si="24"/>
        <v>8.4198391504035044</v>
      </c>
      <c r="AH55" s="9">
        <f t="shared" si="3"/>
        <v>2.5358669941974849E-2</v>
      </c>
      <c r="AI55" s="8">
        <f t="shared" si="25"/>
        <v>317.89255424207516</v>
      </c>
      <c r="AJ55" s="1">
        <f t="shared" si="26"/>
        <v>14.137444557924823</v>
      </c>
      <c r="AK55" s="9">
        <f t="shared" si="4"/>
        <v>4.2578817001534208E-2</v>
      </c>
      <c r="AL55" s="8">
        <f t="shared" si="27"/>
        <v>316.09567415748421</v>
      </c>
      <c r="AM55" s="1">
        <f t="shared" si="28"/>
        <v>15.934324642515776</v>
      </c>
      <c r="AN55" s="9">
        <f t="shared" si="5"/>
        <v>4.7990617414403872E-2</v>
      </c>
      <c r="AO55" s="8">
        <f t="shared" si="29"/>
        <v>315.77282656791181</v>
      </c>
      <c r="AP55" s="1">
        <f t="shared" si="30"/>
        <v>16.25717223208818</v>
      </c>
      <c r="AQ55" s="9">
        <f t="shared" si="6"/>
        <v>4.8962962054162985E-2</v>
      </c>
      <c r="AU55" s="2">
        <v>54</v>
      </c>
      <c r="AV55" s="20">
        <v>94.046501160000005</v>
      </c>
      <c r="AW55" s="10">
        <f t="shared" si="47"/>
        <v>90.359921234950249</v>
      </c>
      <c r="AX55" s="2">
        <f t="shared" si="48"/>
        <v>0.34245429439260977</v>
      </c>
      <c r="AY55" s="27">
        <f t="shared" si="7"/>
        <v>90.702375529342859</v>
      </c>
      <c r="AZ55" s="11">
        <f t="shared" si="31"/>
        <v>3.5558214175005105E-2</v>
      </c>
      <c r="BA55" s="2">
        <f t="shared" si="49"/>
        <v>0.93782772671184433</v>
      </c>
      <c r="BB55" s="27">
        <f t="shared" si="8"/>
        <v>91.297748961662094</v>
      </c>
      <c r="BC55" s="11">
        <f t="shared" si="32"/>
        <v>2.9227585975383573E-2</v>
      </c>
      <c r="BD55" s="2">
        <f t="shared" si="33"/>
        <v>1.3881698643745319</v>
      </c>
      <c r="BE55" s="27">
        <f t="shared" si="9"/>
        <v>91.748091099324782</v>
      </c>
      <c r="BF55" s="11">
        <f t="shared" si="34"/>
        <v>2.4439081011264529E-2</v>
      </c>
      <c r="BG55" s="2">
        <f t="shared" si="35"/>
        <v>1.6607971001691335</v>
      </c>
      <c r="BH55" s="27">
        <f t="shared" si="10"/>
        <v>92.020718335119383</v>
      </c>
      <c r="BI55" s="11">
        <f t="shared" si="36"/>
        <v>2.1540225312945836E-2</v>
      </c>
      <c r="BK55" s="2">
        <v>54</v>
      </c>
      <c r="BL55" s="20">
        <v>332.02999879999999</v>
      </c>
      <c r="BM55" s="10">
        <f t="shared" si="37"/>
        <v>316.09567415748421</v>
      </c>
      <c r="BN55" s="2">
        <f t="shared" si="38"/>
        <v>-4.5086912952674041</v>
      </c>
      <c r="BO55" s="27">
        <f t="shared" si="11"/>
        <v>311.58698286221681</v>
      </c>
      <c r="BP55" s="11">
        <f t="shared" si="39"/>
        <v>6.1569785897861391E-2</v>
      </c>
      <c r="BQ55" s="2">
        <f t="shared" si="40"/>
        <v>-3.2343841522637176</v>
      </c>
      <c r="BR55" s="27">
        <f t="shared" si="12"/>
        <v>312.8612900052205</v>
      </c>
      <c r="BS55" s="11">
        <f t="shared" si="41"/>
        <v>5.773185815756926E-2</v>
      </c>
      <c r="BT55" s="2">
        <f t="shared" si="42"/>
        <v>-1.9013739627496815</v>
      </c>
      <c r="BU55" s="27">
        <f t="shared" si="13"/>
        <v>314.19430019473452</v>
      </c>
      <c r="BV55" s="11">
        <f t="shared" si="43"/>
        <v>5.3717129987428905E-2</v>
      </c>
      <c r="BW55" s="2">
        <f t="shared" si="44"/>
        <v>-0.96854276871700917</v>
      </c>
      <c r="BX55" s="27">
        <f t="shared" si="14"/>
        <v>315.12713138876722</v>
      </c>
      <c r="BY55" s="11">
        <f t="shared" si="45"/>
        <v>5.0907651333680526E-2</v>
      </c>
      <c r="CB55" s="2"/>
      <c r="CD55" s="22"/>
    </row>
    <row r="56" spans="1:82" x14ac:dyDescent="0.2">
      <c r="A56" s="18" t="s">
        <v>38</v>
      </c>
      <c r="B56" s="20">
        <v>55</v>
      </c>
      <c r="C56" s="20">
        <v>92.30449677</v>
      </c>
      <c r="D56" s="20">
        <v>332.82998659999998</v>
      </c>
      <c r="O56" s="2">
        <v>55</v>
      </c>
      <c r="P56" s="20">
        <v>92.30449677</v>
      </c>
      <c r="Q56" s="27">
        <f t="shared" si="50"/>
        <v>91.06636520234045</v>
      </c>
      <c r="R56" s="1">
        <f t="shared" si="15"/>
        <v>1.2381315676595506</v>
      </c>
      <c r="S56" s="7">
        <f t="shared" si="16"/>
        <v>1.3413556337831173E-2</v>
      </c>
      <c r="T56" s="27">
        <f t="shared" si="17"/>
        <v>91.73232372917181</v>
      </c>
      <c r="U56" s="1">
        <f t="shared" si="46"/>
        <v>0.57217304082818998</v>
      </c>
      <c r="V56" s="11">
        <f t="shared" si="18"/>
        <v>6.1987558661838957E-3</v>
      </c>
      <c r="W56" s="27">
        <f t="shared" si="19"/>
        <v>92.571869189980106</v>
      </c>
      <c r="X56" s="1">
        <f t="shared" si="20"/>
        <v>0.26737241998010575</v>
      </c>
      <c r="Y56" s="9">
        <f t="shared" si="1"/>
        <v>2.8966348264303065E-3</v>
      </c>
      <c r="Z56" s="27">
        <f t="shared" si="21"/>
        <v>93.263255937085006</v>
      </c>
      <c r="AA56" s="1">
        <f t="shared" si="22"/>
        <v>0.95875916708500597</v>
      </c>
      <c r="AB56" s="9">
        <f t="shared" si="2"/>
        <v>1.0386917221097006E-2</v>
      </c>
      <c r="AD56" s="2">
        <v>55</v>
      </c>
      <c r="AE56" s="20">
        <v>332.82998659999998</v>
      </c>
      <c r="AF56" s="8">
        <f t="shared" si="23"/>
        <v>326.13611139471749</v>
      </c>
      <c r="AG56" s="1">
        <f t="shared" si="24"/>
        <v>6.6938752052824952</v>
      </c>
      <c r="AH56" s="9">
        <f t="shared" si="3"/>
        <v>2.0111995537611501E-2</v>
      </c>
      <c r="AI56" s="8">
        <f t="shared" si="25"/>
        <v>324.25440429314136</v>
      </c>
      <c r="AJ56" s="1">
        <f t="shared" si="26"/>
        <v>8.575582306858621</v>
      </c>
      <c r="AK56" s="9">
        <f t="shared" si="4"/>
        <v>2.5765654094037155E-2</v>
      </c>
      <c r="AL56" s="8">
        <f t="shared" si="27"/>
        <v>325.65626894299368</v>
      </c>
      <c r="AM56" s="1">
        <f t="shared" si="28"/>
        <v>7.173717657006307</v>
      </c>
      <c r="AN56" s="9">
        <f t="shared" si="5"/>
        <v>2.1553699924363449E-2</v>
      </c>
      <c r="AO56" s="8">
        <f t="shared" si="29"/>
        <v>327.96570574197796</v>
      </c>
      <c r="AP56" s="1">
        <f t="shared" si="30"/>
        <v>4.8642808580220276</v>
      </c>
      <c r="AQ56" s="9">
        <f t="shared" si="6"/>
        <v>1.4614911678219645E-2</v>
      </c>
      <c r="AU56" s="2">
        <v>55</v>
      </c>
      <c r="AV56" s="20">
        <v>92.30449677</v>
      </c>
      <c r="AW56" s="10">
        <f t="shared" si="47"/>
        <v>92.571869189980106</v>
      </c>
      <c r="AX56" s="2">
        <f t="shared" si="48"/>
        <v>0.90330239258378375</v>
      </c>
      <c r="AY56" s="27">
        <f t="shared" si="7"/>
        <v>93.475171582563888</v>
      </c>
      <c r="AZ56" s="11">
        <f t="shared" si="31"/>
        <v>1.2682749524987071E-2</v>
      </c>
      <c r="BA56" s="2">
        <f t="shared" si="49"/>
        <v>1.5111818294549497</v>
      </c>
      <c r="BB56" s="27">
        <f t="shared" si="8"/>
        <v>94.083051019435061</v>
      </c>
      <c r="BC56" s="11">
        <f t="shared" si="32"/>
        <v>1.9268338073136118E-2</v>
      </c>
      <c r="BD56" s="2">
        <f t="shared" si="33"/>
        <v>1.8824367187677264</v>
      </c>
      <c r="BE56" s="27">
        <f t="shared" si="9"/>
        <v>94.454305908747827</v>
      </c>
      <c r="BF56" s="11">
        <f t="shared" si="34"/>
        <v>2.3290405277920749E-2</v>
      </c>
      <c r="BG56" s="2">
        <f t="shared" si="35"/>
        <v>2.0741602413146758</v>
      </c>
      <c r="BH56" s="27">
        <f t="shared" si="10"/>
        <v>94.646029431294778</v>
      </c>
      <c r="BI56" s="11">
        <f t="shared" si="36"/>
        <v>2.5367482010430098E-2</v>
      </c>
      <c r="BK56" s="2">
        <v>55</v>
      </c>
      <c r="BL56" s="20">
        <v>332.82998659999998</v>
      </c>
      <c r="BM56" s="10">
        <f t="shared" si="37"/>
        <v>325.65626894299368</v>
      </c>
      <c r="BN56" s="2">
        <f t="shared" si="38"/>
        <v>-0.28790547103434339</v>
      </c>
      <c r="BO56" s="27">
        <f t="shared" si="11"/>
        <v>325.36836347195936</v>
      </c>
      <c r="BP56" s="11">
        <f t="shared" si="39"/>
        <v>2.2418722556414718E-2</v>
      </c>
      <c r="BQ56" s="2">
        <f t="shared" si="40"/>
        <v>2.523356369734215</v>
      </c>
      <c r="BR56" s="27">
        <f t="shared" si="12"/>
        <v>328.17962531272786</v>
      </c>
      <c r="BS56" s="11">
        <f t="shared" si="41"/>
        <v>1.3972182418950707E-2</v>
      </c>
      <c r="BT56" s="2">
        <f t="shared" si="42"/>
        <v>4.9758072862058063</v>
      </c>
      <c r="BU56" s="27">
        <f t="shared" si="13"/>
        <v>330.63207622919947</v>
      </c>
      <c r="BV56" s="11">
        <f t="shared" si="43"/>
        <v>6.6037029693541268E-3</v>
      </c>
      <c r="BW56" s="2">
        <f t="shared" si="44"/>
        <v>6.9283103969528472</v>
      </c>
      <c r="BX56" s="27">
        <f t="shared" si="14"/>
        <v>332.58457933994652</v>
      </c>
      <c r="BY56" s="11">
        <f t="shared" si="45"/>
        <v>7.3733518593203798E-4</v>
      </c>
      <c r="CB56" s="2"/>
      <c r="CD56" s="22"/>
    </row>
    <row r="57" spans="1:82" x14ac:dyDescent="0.2">
      <c r="A57" s="18" t="s">
        <v>39</v>
      </c>
      <c r="B57" s="20">
        <v>56</v>
      </c>
      <c r="C57" s="20">
        <v>95.141502380000006</v>
      </c>
      <c r="D57" s="20">
        <v>360.26998900000001</v>
      </c>
      <c r="O57" s="2">
        <v>56</v>
      </c>
      <c r="P57" s="20">
        <v>95.141502380000006</v>
      </c>
      <c r="Q57" s="27">
        <f t="shared" si="50"/>
        <v>91.437804672638308</v>
      </c>
      <c r="R57" s="1">
        <f t="shared" si="15"/>
        <v>3.7036977073616981</v>
      </c>
      <c r="S57" s="7">
        <f t="shared" si="16"/>
        <v>3.892830799085914E-2</v>
      </c>
      <c r="T57" s="27">
        <f t="shared" si="17"/>
        <v>91.989801597544499</v>
      </c>
      <c r="U57" s="1">
        <f t="shared" si="46"/>
        <v>3.1517007824555066</v>
      </c>
      <c r="V57" s="11">
        <f t="shared" si="18"/>
        <v>3.3126455895845043E-2</v>
      </c>
      <c r="W57" s="27">
        <f t="shared" si="19"/>
        <v>92.41144573799204</v>
      </c>
      <c r="X57" s="1">
        <f t="shared" si="20"/>
        <v>2.7300566420079662</v>
      </c>
      <c r="Y57" s="9">
        <f t="shared" si="1"/>
        <v>2.8694697621065315E-2</v>
      </c>
      <c r="Z57" s="27">
        <f t="shared" si="21"/>
        <v>92.544186561771255</v>
      </c>
      <c r="AA57" s="1">
        <f t="shared" si="22"/>
        <v>2.5973158182287506</v>
      </c>
      <c r="AB57" s="9">
        <f t="shared" si="2"/>
        <v>2.7299503931049345E-2</v>
      </c>
      <c r="AD57" s="2">
        <v>56</v>
      </c>
      <c r="AE57" s="20">
        <v>360.26998900000001</v>
      </c>
      <c r="AF57" s="8">
        <f t="shared" si="23"/>
        <v>328.14427395630224</v>
      </c>
      <c r="AG57" s="1">
        <f t="shared" si="24"/>
        <v>32.125715043697767</v>
      </c>
      <c r="AH57" s="9">
        <f t="shared" si="3"/>
        <v>8.9171221652042096E-2</v>
      </c>
      <c r="AI57" s="8">
        <f t="shared" si="25"/>
        <v>328.11341633122777</v>
      </c>
      <c r="AJ57" s="1">
        <f t="shared" si="26"/>
        <v>32.156572668772242</v>
      </c>
      <c r="AK57" s="9">
        <f t="shared" si="4"/>
        <v>8.9256873041324125E-2</v>
      </c>
      <c r="AL57" s="8">
        <f t="shared" si="27"/>
        <v>329.96049953719751</v>
      </c>
      <c r="AM57" s="1">
        <f t="shared" si="28"/>
        <v>30.309489462802503</v>
      </c>
      <c r="AN57" s="9">
        <f t="shared" si="5"/>
        <v>8.4129931407643563E-2</v>
      </c>
      <c r="AO57" s="8">
        <f t="shared" si="29"/>
        <v>331.61391638549446</v>
      </c>
      <c r="AP57" s="1">
        <f t="shared" si="30"/>
        <v>28.656072614505547</v>
      </c>
      <c r="AQ57" s="9">
        <f t="shared" si="6"/>
        <v>7.9540548725821142E-2</v>
      </c>
      <c r="AU57" s="2">
        <v>56</v>
      </c>
      <c r="AV57" s="20">
        <v>95.141502380000006</v>
      </c>
      <c r="AW57" s="10">
        <f t="shared" si="47"/>
        <v>92.41144573799204</v>
      </c>
      <c r="AX57" s="2">
        <f t="shared" si="48"/>
        <v>0.58418463921222874</v>
      </c>
      <c r="AY57" s="27">
        <f t="shared" si="7"/>
        <v>92.995630377204265</v>
      </c>
      <c r="AZ57" s="11">
        <f t="shared" si="31"/>
        <v>2.255453139918917E-2</v>
      </c>
      <c r="BA57" s="2">
        <f t="shared" si="49"/>
        <v>0.75895945280559252</v>
      </c>
      <c r="BB57" s="27">
        <f t="shared" si="8"/>
        <v>93.170405190797638</v>
      </c>
      <c r="BC57" s="11">
        <f t="shared" si="32"/>
        <v>2.0717532726461534E-2</v>
      </c>
      <c r="BD57" s="2">
        <f t="shared" si="33"/>
        <v>0.65672061631425083</v>
      </c>
      <c r="BE57" s="27">
        <f t="shared" si="9"/>
        <v>93.068166354306285</v>
      </c>
      <c r="BF57" s="11">
        <f t="shared" si="34"/>
        <v>2.1792130393450279E-2</v>
      </c>
      <c r="BG57" s="2">
        <f t="shared" si="35"/>
        <v>0.39822247133761923</v>
      </c>
      <c r="BH57" s="27">
        <f t="shared" si="10"/>
        <v>92.809668209329658</v>
      </c>
      <c r="BI57" s="11">
        <f t="shared" si="36"/>
        <v>2.4509116551017698E-2</v>
      </c>
      <c r="BK57" s="2">
        <v>56</v>
      </c>
      <c r="BL57" s="20">
        <v>360.26998900000001</v>
      </c>
      <c r="BM57" s="10">
        <f t="shared" si="37"/>
        <v>329.96049953719751</v>
      </c>
      <c r="BN57" s="2">
        <f t="shared" si="38"/>
        <v>1.0897353485371086</v>
      </c>
      <c r="BO57" s="27">
        <f t="shared" si="11"/>
        <v>331.0502348857346</v>
      </c>
      <c r="BP57" s="11">
        <f t="shared" si="39"/>
        <v>8.1105157261004646E-2</v>
      </c>
      <c r="BQ57" s="2">
        <f t="shared" si="40"/>
        <v>3.3247497707455418</v>
      </c>
      <c r="BR57" s="27">
        <f t="shared" si="12"/>
        <v>333.28524930794305</v>
      </c>
      <c r="BS57" s="11">
        <f t="shared" si="41"/>
        <v>7.4901436467018523E-2</v>
      </c>
      <c r="BT57" s="2">
        <f t="shared" si="42"/>
        <v>4.572861271004621</v>
      </c>
      <c r="BU57" s="27">
        <f t="shared" si="13"/>
        <v>334.53336080820213</v>
      </c>
      <c r="BV57" s="11">
        <f t="shared" si="43"/>
        <v>7.1437058255212807E-2</v>
      </c>
      <c r="BW57" s="2">
        <f t="shared" si="44"/>
        <v>4.9602505448910836</v>
      </c>
      <c r="BX57" s="27">
        <f t="shared" si="14"/>
        <v>334.9207500820886</v>
      </c>
      <c r="BY57" s="11">
        <f t="shared" si="45"/>
        <v>7.0361783362175662E-2</v>
      </c>
      <c r="CB57" s="2"/>
      <c r="CD57" s="22"/>
    </row>
    <row r="58" spans="1:82" x14ac:dyDescent="0.2">
      <c r="A58" s="18" t="s">
        <v>40</v>
      </c>
      <c r="B58" s="20">
        <v>57</v>
      </c>
      <c r="C58" s="20">
        <v>97.004997250000002</v>
      </c>
      <c r="D58" s="20">
        <v>357.32000729999999</v>
      </c>
      <c r="O58" s="2">
        <v>57</v>
      </c>
      <c r="P58" s="20">
        <v>97.004997250000002</v>
      </c>
      <c r="Q58" s="27">
        <f t="shared" si="50"/>
        <v>92.548913984846806</v>
      </c>
      <c r="R58" s="1">
        <f t="shared" si="15"/>
        <v>4.4560832651531967</v>
      </c>
      <c r="S58" s="7">
        <f t="shared" si="16"/>
        <v>4.5936636168021711E-2</v>
      </c>
      <c r="T58" s="27">
        <f t="shared" si="17"/>
        <v>93.408066949649481</v>
      </c>
      <c r="U58" s="1">
        <f t="shared" si="46"/>
        <v>3.5969303003505217</v>
      </c>
      <c r="V58" s="11">
        <f t="shared" si="18"/>
        <v>3.707984539271271E-2</v>
      </c>
      <c r="W58" s="27">
        <f t="shared" si="19"/>
        <v>94.049479723196811</v>
      </c>
      <c r="X58" s="1">
        <f t="shared" si="20"/>
        <v>2.9555175268031917</v>
      </c>
      <c r="Y58" s="9">
        <f t="shared" si="1"/>
        <v>3.0467683218280712E-2</v>
      </c>
      <c r="Z58" s="27">
        <f t="shared" si="21"/>
        <v>94.492173425442815</v>
      </c>
      <c r="AA58" s="1">
        <f t="shared" si="22"/>
        <v>2.5128238245571879</v>
      </c>
      <c r="AB58" s="9">
        <f t="shared" si="2"/>
        <v>2.5904065726440582E-2</v>
      </c>
      <c r="AD58" s="2">
        <v>57</v>
      </c>
      <c r="AE58" s="20">
        <v>357.32000729999999</v>
      </c>
      <c r="AF58" s="8">
        <f t="shared" si="23"/>
        <v>337.78198846941154</v>
      </c>
      <c r="AG58" s="1">
        <f t="shared" si="24"/>
        <v>19.538018830588442</v>
      </c>
      <c r="AH58" s="9">
        <f t="shared" si="3"/>
        <v>5.4679330659994765E-2</v>
      </c>
      <c r="AI58" s="8">
        <f t="shared" si="25"/>
        <v>342.58387403217534</v>
      </c>
      <c r="AJ58" s="1">
        <f t="shared" si="26"/>
        <v>14.736133267824641</v>
      </c>
      <c r="AK58" s="9">
        <f t="shared" si="4"/>
        <v>4.1240716911360706E-2</v>
      </c>
      <c r="AL58" s="8">
        <f t="shared" si="27"/>
        <v>348.14619321487902</v>
      </c>
      <c r="AM58" s="1">
        <f t="shared" si="28"/>
        <v>9.1738140851209664</v>
      </c>
      <c r="AN58" s="9">
        <f t="shared" si="5"/>
        <v>2.5673944637023317E-2</v>
      </c>
      <c r="AO58" s="8">
        <f t="shared" si="29"/>
        <v>353.10597084637368</v>
      </c>
      <c r="AP58" s="1">
        <f t="shared" si="30"/>
        <v>4.2140364536263064</v>
      </c>
      <c r="AQ58" s="9">
        <f t="shared" si="6"/>
        <v>1.1793452276766217E-2</v>
      </c>
      <c r="AU58" s="2">
        <v>57</v>
      </c>
      <c r="AV58" s="20">
        <v>97.004997250000002</v>
      </c>
      <c r="AW58" s="10">
        <f t="shared" si="47"/>
        <v>94.049479723196811</v>
      </c>
      <c r="AX58" s="2">
        <f t="shared" si="48"/>
        <v>0.90033944300999136</v>
      </c>
      <c r="AY58" s="27">
        <f t="shared" si="7"/>
        <v>94.949819166206808</v>
      </c>
      <c r="AZ58" s="11">
        <f t="shared" si="31"/>
        <v>2.1186311448436169E-2</v>
      </c>
      <c r="BA58" s="2">
        <f t="shared" si="49"/>
        <v>1.1545429923852231</v>
      </c>
      <c r="BB58" s="27">
        <f t="shared" si="8"/>
        <v>95.204022715582028</v>
      </c>
      <c r="BC58" s="11">
        <f t="shared" si="32"/>
        <v>1.856579130430288E-2</v>
      </c>
      <c r="BD58" s="2">
        <f t="shared" si="33"/>
        <v>1.2455086376485629</v>
      </c>
      <c r="BE58" s="27">
        <f t="shared" si="9"/>
        <v>95.29498836084538</v>
      </c>
      <c r="BF58" s="11">
        <f t="shared" si="34"/>
        <v>1.7628049457571859E-2</v>
      </c>
      <c r="BG58" s="2">
        <f t="shared" si="35"/>
        <v>1.3280811067379832</v>
      </c>
      <c r="BH58" s="27">
        <f t="shared" si="10"/>
        <v>95.377560829934794</v>
      </c>
      <c r="BI58" s="11">
        <f t="shared" si="36"/>
        <v>1.6776830742760613E-2</v>
      </c>
      <c r="BK58" s="2">
        <v>57</v>
      </c>
      <c r="BL58" s="20">
        <v>357.32000729999999</v>
      </c>
      <c r="BM58" s="10">
        <f t="shared" si="37"/>
        <v>348.14619321487902</v>
      </c>
      <c r="BN58" s="2">
        <f t="shared" si="38"/>
        <v>6.218522847280429</v>
      </c>
      <c r="BO58" s="27">
        <f t="shared" si="11"/>
        <v>354.36471606215946</v>
      </c>
      <c r="BP58" s="11">
        <f t="shared" si="39"/>
        <v>8.2707130232405734E-3</v>
      </c>
      <c r="BQ58" s="2">
        <f t="shared" si="40"/>
        <v>10.012174528866728</v>
      </c>
      <c r="BR58" s="27">
        <f t="shared" si="12"/>
        <v>358.15836774374577</v>
      </c>
      <c r="BS58" s="11">
        <f t="shared" si="41"/>
        <v>2.3462454567843754E-3</v>
      </c>
      <c r="BT58" s="2">
        <f t="shared" si="42"/>
        <v>12.740560715010755</v>
      </c>
      <c r="BU58" s="27">
        <f t="shared" si="13"/>
        <v>360.88675392988978</v>
      </c>
      <c r="BV58" s="11">
        <f t="shared" si="43"/>
        <v>9.9819393177589706E-3</v>
      </c>
      <c r="BW58" s="2">
        <f t="shared" si="44"/>
        <v>14.879332894483905</v>
      </c>
      <c r="BX58" s="27">
        <f t="shared" si="14"/>
        <v>363.02552610936294</v>
      </c>
      <c r="BY58" s="11">
        <f t="shared" si="45"/>
        <v>1.5967532443747816E-2</v>
      </c>
      <c r="CB58" s="2"/>
      <c r="CD58" s="22"/>
    </row>
    <row r="59" spans="1:82" x14ac:dyDescent="0.2">
      <c r="A59" s="18" t="s">
        <v>41</v>
      </c>
      <c r="B59" s="20">
        <v>58</v>
      </c>
      <c r="C59" s="20">
        <v>94.291999820000001</v>
      </c>
      <c r="D59" s="20">
        <v>342.39001459999997</v>
      </c>
      <c r="O59" s="2">
        <v>58</v>
      </c>
      <c r="P59" s="20">
        <v>94.291999820000001</v>
      </c>
      <c r="Q59" s="27">
        <f t="shared" si="50"/>
        <v>93.885738964392758</v>
      </c>
      <c r="R59" s="1">
        <f t="shared" si="15"/>
        <v>0.40626085560724334</v>
      </c>
      <c r="S59" s="7">
        <f t="shared" si="16"/>
        <v>4.3085400286639432E-3</v>
      </c>
      <c r="T59" s="27">
        <f t="shared" si="17"/>
        <v>95.026685584807211</v>
      </c>
      <c r="U59" s="1">
        <f t="shared" si="46"/>
        <v>0.73468576480721026</v>
      </c>
      <c r="V59" s="11">
        <f t="shared" si="18"/>
        <v>7.7916023226752926E-3</v>
      </c>
      <c r="W59" s="27">
        <f t="shared" si="19"/>
        <v>95.822790239278731</v>
      </c>
      <c r="X59" s="1">
        <f t="shared" si="20"/>
        <v>1.5307904192787305</v>
      </c>
      <c r="Y59" s="9">
        <f t="shared" si="1"/>
        <v>1.6234573688127876E-2</v>
      </c>
      <c r="Z59" s="27">
        <f t="shared" si="21"/>
        <v>96.37679129386072</v>
      </c>
      <c r="AA59" s="1">
        <f t="shared" si="22"/>
        <v>2.0847914738607187</v>
      </c>
      <c r="AB59" s="9">
        <f t="shared" si="2"/>
        <v>2.2109950768257221E-2</v>
      </c>
      <c r="AD59" s="2">
        <v>58</v>
      </c>
      <c r="AE59" s="20">
        <v>342.39001459999997</v>
      </c>
      <c r="AF59" s="8">
        <f t="shared" si="23"/>
        <v>343.64339411858805</v>
      </c>
      <c r="AG59" s="1">
        <f t="shared" si="24"/>
        <v>1.2533795185880763</v>
      </c>
      <c r="AH59" s="9">
        <f t="shared" si="3"/>
        <v>3.660677780140135E-3</v>
      </c>
      <c r="AI59" s="8">
        <f t="shared" si="25"/>
        <v>349.21513400269646</v>
      </c>
      <c r="AJ59" s="1">
        <f t="shared" si="26"/>
        <v>6.8251194026964868</v>
      </c>
      <c r="AK59" s="9">
        <f t="shared" si="4"/>
        <v>1.9933757153140084E-2</v>
      </c>
      <c r="AL59" s="8">
        <f t="shared" si="27"/>
        <v>353.65048166595159</v>
      </c>
      <c r="AM59" s="1">
        <f t="shared" si="28"/>
        <v>11.260467065951616</v>
      </c>
      <c r="AN59" s="9">
        <f t="shared" si="5"/>
        <v>3.2887837220097534E-2</v>
      </c>
      <c r="AO59" s="8">
        <f t="shared" si="29"/>
        <v>356.26649818659337</v>
      </c>
      <c r="AP59" s="1">
        <f t="shared" si="30"/>
        <v>13.876483586593395</v>
      </c>
      <c r="AQ59" s="9">
        <f t="shared" si="6"/>
        <v>4.0528295203949551E-2</v>
      </c>
      <c r="AU59" s="2">
        <v>58</v>
      </c>
      <c r="AV59" s="20">
        <v>94.291999820000001</v>
      </c>
      <c r="AW59" s="10">
        <f t="shared" si="47"/>
        <v>95.822790239278731</v>
      </c>
      <c r="AX59" s="2">
        <f t="shared" si="48"/>
        <v>1.1622307649315702</v>
      </c>
      <c r="AY59" s="27">
        <f t="shared" si="7"/>
        <v>96.985021004210296</v>
      </c>
      <c r="AZ59" s="11">
        <f t="shared" si="31"/>
        <v>2.8560441918202759E-2</v>
      </c>
      <c r="BA59" s="2">
        <f t="shared" si="49"/>
        <v>1.4329883780487371</v>
      </c>
      <c r="BB59" s="27">
        <f t="shared" si="8"/>
        <v>97.255778617327465</v>
      </c>
      <c r="BC59" s="11">
        <f t="shared" si="32"/>
        <v>3.1431922145942495E-2</v>
      </c>
      <c r="BD59" s="2">
        <f t="shared" si="33"/>
        <v>1.5621897647085776</v>
      </c>
      <c r="BE59" s="27">
        <f t="shared" si="9"/>
        <v>97.384980003987309</v>
      </c>
      <c r="BF59" s="11">
        <f t="shared" si="34"/>
        <v>3.2802148537433656E-2</v>
      </c>
      <c r="BG59" s="2">
        <f t="shared" si="35"/>
        <v>1.6620031637459363</v>
      </c>
      <c r="BH59" s="27">
        <f t="shared" si="10"/>
        <v>97.484793403024668</v>
      </c>
      <c r="BI59" s="11">
        <f t="shared" si="36"/>
        <v>3.386070492851561E-2</v>
      </c>
      <c r="BK59" s="2">
        <v>58</v>
      </c>
      <c r="BL59" s="20">
        <v>342.39001459999997</v>
      </c>
      <c r="BM59" s="10">
        <f t="shared" si="37"/>
        <v>353.65048166595159</v>
      </c>
      <c r="BN59" s="2">
        <f t="shared" si="38"/>
        <v>6.0042525284180703</v>
      </c>
      <c r="BO59" s="27">
        <f t="shared" si="11"/>
        <v>359.65473419436967</v>
      </c>
      <c r="BP59" s="11">
        <f t="shared" si="39"/>
        <v>5.0424132884071833E-2</v>
      </c>
      <c r="BQ59" s="2">
        <f t="shared" si="40"/>
        <v>7.9836257938593569</v>
      </c>
      <c r="BR59" s="27">
        <f t="shared" si="12"/>
        <v>361.63410745981093</v>
      </c>
      <c r="BS59" s="11">
        <f t="shared" si="41"/>
        <v>5.6205181340621267E-2</v>
      </c>
      <c r="BT59" s="2">
        <f t="shared" si="42"/>
        <v>8.3987973566478438</v>
      </c>
      <c r="BU59" s="27">
        <f t="shared" si="13"/>
        <v>362.04927902259942</v>
      </c>
      <c r="BV59" s="11">
        <f t="shared" si="43"/>
        <v>5.7417750472561389E-2</v>
      </c>
      <c r="BW59" s="2">
        <f t="shared" si="44"/>
        <v>7.8480495619254027</v>
      </c>
      <c r="BX59" s="27">
        <f t="shared" si="14"/>
        <v>361.49853122787698</v>
      </c>
      <c r="BY59" s="11">
        <f t="shared" si="45"/>
        <v>5.5809211171653751E-2</v>
      </c>
      <c r="CB59" s="2"/>
      <c r="CD59" s="22"/>
    </row>
    <row r="60" spans="1:82" x14ac:dyDescent="0.2">
      <c r="A60" s="18" t="s">
        <v>42</v>
      </c>
      <c r="B60" s="20">
        <v>59</v>
      </c>
      <c r="C60" s="20">
        <v>97.77449799</v>
      </c>
      <c r="D60" s="20">
        <v>362.98999020000002</v>
      </c>
      <c r="O60" s="2">
        <v>59</v>
      </c>
      <c r="P60" s="20">
        <v>97.77449799</v>
      </c>
      <c r="Q60" s="27">
        <f t="shared" si="50"/>
        <v>94.007617221074923</v>
      </c>
      <c r="R60" s="1">
        <f t="shared" si="15"/>
        <v>3.7668807689250769</v>
      </c>
      <c r="S60" s="7">
        <f t="shared" si="16"/>
        <v>3.8526209250497392E-2</v>
      </c>
      <c r="T60" s="27">
        <f t="shared" si="17"/>
        <v>94.696076990643974</v>
      </c>
      <c r="U60" s="1">
        <f t="shared" si="46"/>
        <v>3.0784209993560268</v>
      </c>
      <c r="V60" s="11">
        <f t="shared" si="18"/>
        <v>3.1484907236965572E-2</v>
      </c>
      <c r="W60" s="27">
        <f t="shared" si="19"/>
        <v>94.904315987711499</v>
      </c>
      <c r="X60" s="1">
        <f t="shared" si="20"/>
        <v>2.8701820022885016</v>
      </c>
      <c r="Y60" s="9">
        <f t="shared" si="1"/>
        <v>2.9355118781403029E-2</v>
      </c>
      <c r="Z60" s="27">
        <f t="shared" si="21"/>
        <v>94.813197688465181</v>
      </c>
      <c r="AA60" s="1">
        <f t="shared" si="22"/>
        <v>2.9613003015348198</v>
      </c>
      <c r="AB60" s="9">
        <f t="shared" si="2"/>
        <v>3.0287041737996859E-2</v>
      </c>
      <c r="AD60" s="2">
        <v>59</v>
      </c>
      <c r="AE60" s="20">
        <v>362.98999020000002</v>
      </c>
      <c r="AF60" s="8">
        <f t="shared" si="23"/>
        <v>343.2673802630116</v>
      </c>
      <c r="AG60" s="1">
        <f t="shared" si="24"/>
        <v>19.72260993698842</v>
      </c>
      <c r="AH60" s="9">
        <f t="shared" si="3"/>
        <v>5.4333757044158895E-2</v>
      </c>
      <c r="AI60" s="8">
        <f t="shared" si="25"/>
        <v>346.14383027148307</v>
      </c>
      <c r="AJ60" s="1">
        <f t="shared" si="26"/>
        <v>16.846159928516954</v>
      </c>
      <c r="AK60" s="9">
        <f t="shared" si="4"/>
        <v>4.6409433822775847E-2</v>
      </c>
      <c r="AL60" s="8">
        <f t="shared" si="27"/>
        <v>346.89420142638062</v>
      </c>
      <c r="AM60" s="1">
        <f t="shared" si="28"/>
        <v>16.095788773619404</v>
      </c>
      <c r="AN60" s="9">
        <f t="shared" si="5"/>
        <v>4.4342238651680049E-2</v>
      </c>
      <c r="AO60" s="8">
        <f t="shared" si="29"/>
        <v>345.85913549664826</v>
      </c>
      <c r="AP60" s="1">
        <f t="shared" si="30"/>
        <v>17.130854703351758</v>
      </c>
      <c r="AQ60" s="9">
        <f t="shared" si="6"/>
        <v>4.7193738576408156E-2</v>
      </c>
      <c r="AU60" s="2">
        <v>59</v>
      </c>
      <c r="AV60" s="20">
        <v>97.77449799</v>
      </c>
      <c r="AW60" s="10">
        <f t="shared" si="47"/>
        <v>94.904315987711499</v>
      </c>
      <c r="AX60" s="2">
        <f t="shared" si="48"/>
        <v>0.53801925998192934</v>
      </c>
      <c r="AY60" s="27">
        <f t="shared" si="7"/>
        <v>95.442335247693421</v>
      </c>
      <c r="AZ60" s="11">
        <f t="shared" si="31"/>
        <v>2.385246449994664E-2</v>
      </c>
      <c r="BA60" s="2">
        <f t="shared" si="49"/>
        <v>0.37483019472155082</v>
      </c>
      <c r="BB60" s="27">
        <f t="shared" si="8"/>
        <v>95.279146182433053</v>
      </c>
      <c r="BC60" s="11">
        <f t="shared" si="32"/>
        <v>2.5521499561390361E-2</v>
      </c>
      <c r="BD60" s="2">
        <f t="shared" si="33"/>
        <v>7.3791354943091525E-2</v>
      </c>
      <c r="BE60" s="27">
        <f t="shared" si="9"/>
        <v>94.978107342654596</v>
      </c>
      <c r="BF60" s="11">
        <f t="shared" si="34"/>
        <v>2.8600409154045554E-2</v>
      </c>
      <c r="BG60" s="2">
        <f t="shared" si="35"/>
        <v>-0.27335489773894039</v>
      </c>
      <c r="BH60" s="27">
        <f t="shared" si="10"/>
        <v>94.630961089972558</v>
      </c>
      <c r="BI60" s="11">
        <f t="shared" si="36"/>
        <v>3.2150887651184373E-2</v>
      </c>
      <c r="BK60" s="2">
        <v>59</v>
      </c>
      <c r="BL60" s="20">
        <v>362.98999020000002</v>
      </c>
      <c r="BM60" s="10">
        <f t="shared" si="37"/>
        <v>346.89420142638062</v>
      </c>
      <c r="BN60" s="2">
        <f t="shared" si="38"/>
        <v>2.1760926980213582</v>
      </c>
      <c r="BO60" s="27">
        <f t="shared" si="11"/>
        <v>349.07029412440198</v>
      </c>
      <c r="BP60" s="11">
        <f t="shared" si="39"/>
        <v>3.8347327616192868E-2</v>
      </c>
      <c r="BQ60" s="2">
        <f t="shared" si="40"/>
        <v>1.3506680788157097</v>
      </c>
      <c r="BR60" s="27">
        <f t="shared" si="12"/>
        <v>348.24486950519633</v>
      </c>
      <c r="BS60" s="11">
        <f t="shared" si="41"/>
        <v>4.0621287343707277E-2</v>
      </c>
      <c r="BT60" s="2">
        <f t="shared" si="42"/>
        <v>-0.69424920108344335</v>
      </c>
      <c r="BU60" s="27">
        <f t="shared" si="13"/>
        <v>346.19995222529718</v>
      </c>
      <c r="BV60" s="11">
        <f t="shared" si="43"/>
        <v>4.6254823625995513E-2</v>
      </c>
      <c r="BW60" s="2">
        <f t="shared" si="44"/>
        <v>-3.1051977891968763</v>
      </c>
      <c r="BX60" s="27">
        <f t="shared" si="14"/>
        <v>343.78900363718373</v>
      </c>
      <c r="BY60" s="11">
        <f t="shared" si="45"/>
        <v>5.2896738425863885E-2</v>
      </c>
      <c r="CB60" s="2"/>
      <c r="CD60" s="22"/>
    </row>
    <row r="61" spans="1:82" x14ac:dyDescent="0.2">
      <c r="A61" s="18" t="s">
        <v>43</v>
      </c>
      <c r="B61" s="20">
        <v>60</v>
      </c>
      <c r="C61" s="20">
        <v>95.004997250000002</v>
      </c>
      <c r="D61" s="20">
        <v>357.11999509999998</v>
      </c>
      <c r="O61" s="2">
        <v>60</v>
      </c>
      <c r="P61" s="20">
        <v>95.004997250000002</v>
      </c>
      <c r="Q61" s="27">
        <f t="shared" si="50"/>
        <v>95.137681451752442</v>
      </c>
      <c r="R61" s="1">
        <f t="shared" si="15"/>
        <v>0.13268420175243989</v>
      </c>
      <c r="S61" s="7">
        <f t="shared" si="16"/>
        <v>1.3966023429619107E-3</v>
      </c>
      <c r="T61" s="27">
        <f t="shared" si="17"/>
        <v>96.081366440354202</v>
      </c>
      <c r="U61" s="1">
        <f t="shared" si="46"/>
        <v>1.0763691903541996</v>
      </c>
      <c r="V61" s="11">
        <f t="shared" si="18"/>
        <v>1.1329606036636138E-2</v>
      </c>
      <c r="W61" s="27">
        <f t="shared" si="19"/>
        <v>96.6264251890846</v>
      </c>
      <c r="X61" s="1">
        <f t="shared" si="20"/>
        <v>1.6214279390845974</v>
      </c>
      <c r="Y61" s="9">
        <f t="shared" si="1"/>
        <v>1.706676475994106E-2</v>
      </c>
      <c r="Z61" s="27">
        <f t="shared" si="21"/>
        <v>97.034172914616306</v>
      </c>
      <c r="AA61" s="1">
        <f t="shared" si="22"/>
        <v>2.0291756646163037</v>
      </c>
      <c r="AB61" s="9">
        <f t="shared" si="2"/>
        <v>2.1358620318430711E-2</v>
      </c>
      <c r="AD61" s="2">
        <v>60</v>
      </c>
      <c r="AE61" s="20">
        <v>357.11999509999998</v>
      </c>
      <c r="AF61" s="8">
        <f t="shared" si="23"/>
        <v>349.18416324410811</v>
      </c>
      <c r="AG61" s="1">
        <f t="shared" si="24"/>
        <v>7.9358318558918768</v>
      </c>
      <c r="AH61" s="9">
        <f t="shared" si="3"/>
        <v>2.2221751693488074E-2</v>
      </c>
      <c r="AI61" s="8">
        <f t="shared" si="25"/>
        <v>353.72460223931569</v>
      </c>
      <c r="AJ61" s="1">
        <f t="shared" si="26"/>
        <v>3.3953928606842965</v>
      </c>
      <c r="AK61" s="9">
        <f t="shared" si="4"/>
        <v>9.5077086337143502E-3</v>
      </c>
      <c r="AL61" s="8">
        <f t="shared" si="27"/>
        <v>356.55167469055226</v>
      </c>
      <c r="AM61" s="1">
        <f t="shared" si="28"/>
        <v>0.56832040944772189</v>
      </c>
      <c r="AN61" s="9">
        <f t="shared" si="5"/>
        <v>1.5913990178247567E-3</v>
      </c>
      <c r="AO61" s="8">
        <f t="shared" si="29"/>
        <v>358.70727652416213</v>
      </c>
      <c r="AP61" s="1">
        <f t="shared" si="30"/>
        <v>1.5872814241621427</v>
      </c>
      <c r="AQ61" s="9">
        <f t="shared" si="6"/>
        <v>4.4446725076753976E-3</v>
      </c>
      <c r="AU61" s="2">
        <v>60</v>
      </c>
      <c r="AV61" s="20">
        <v>95.004997250000002</v>
      </c>
      <c r="AW61" s="10">
        <f t="shared" si="47"/>
        <v>96.6264251890846</v>
      </c>
      <c r="AX61" s="2">
        <f t="shared" si="48"/>
        <v>0.89324624239928085</v>
      </c>
      <c r="AY61" s="27">
        <f t="shared" si="7"/>
        <v>97.519671431483886</v>
      </c>
      <c r="AZ61" s="11">
        <f t="shared" si="31"/>
        <v>2.6468862210128459E-2</v>
      </c>
      <c r="BA61" s="2">
        <f t="shared" si="49"/>
        <v>0.98110574771474846</v>
      </c>
      <c r="BB61" s="27">
        <f t="shared" si="8"/>
        <v>97.60753093679935</v>
      </c>
      <c r="BC61" s="11">
        <f t="shared" si="32"/>
        <v>2.7393650461890282E-2</v>
      </c>
      <c r="BD61" s="2">
        <f t="shared" si="33"/>
        <v>1.0627820628010971</v>
      </c>
      <c r="BE61" s="27">
        <f t="shared" si="9"/>
        <v>97.689207251885691</v>
      </c>
      <c r="BF61" s="11">
        <f t="shared" si="34"/>
        <v>2.8253355924239956E-2</v>
      </c>
      <c r="BG61" s="2">
        <f t="shared" si="35"/>
        <v>1.2232431765950906</v>
      </c>
      <c r="BH61" s="27">
        <f t="shared" si="10"/>
        <v>97.84966836567969</v>
      </c>
      <c r="BI61" s="11">
        <f t="shared" si="36"/>
        <v>2.9942331435409707E-2</v>
      </c>
      <c r="BK61" s="2">
        <v>60</v>
      </c>
      <c r="BL61" s="20">
        <v>357.11999509999998</v>
      </c>
      <c r="BM61" s="10">
        <f t="shared" si="37"/>
        <v>356.55167469055226</v>
      </c>
      <c r="BN61" s="2">
        <f t="shared" si="38"/>
        <v>4.4205068678664432</v>
      </c>
      <c r="BO61" s="27">
        <f t="shared" si="11"/>
        <v>360.9721815584187</v>
      </c>
      <c r="BP61" s="11">
        <f t="shared" si="39"/>
        <v>1.0786812587573073E-2</v>
      </c>
      <c r="BQ61" s="2">
        <f t="shared" si="40"/>
        <v>5.0887304122258801</v>
      </c>
      <c r="BR61" s="27">
        <f t="shared" si="12"/>
        <v>361.64040510277812</v>
      </c>
      <c r="BS61" s="11">
        <f t="shared" si="41"/>
        <v>1.2657958290776577E-2</v>
      </c>
      <c r="BT61" s="2">
        <f t="shared" si="42"/>
        <v>5.5167842780696077</v>
      </c>
      <c r="BU61" s="27">
        <f t="shared" si="13"/>
        <v>362.06845896862188</v>
      </c>
      <c r="BV61" s="11">
        <f t="shared" si="43"/>
        <v>1.3856585843747679E-2</v>
      </c>
      <c r="BW61" s="2">
        <f t="shared" si="44"/>
        <v>6.4668055008295129</v>
      </c>
      <c r="BX61" s="27">
        <f t="shared" si="14"/>
        <v>363.0184801913818</v>
      </c>
      <c r="BY61" s="11">
        <f t="shared" si="45"/>
        <v>1.6516815558675547E-2</v>
      </c>
      <c r="CB61" s="2"/>
      <c r="CD61" s="22"/>
    </row>
    <row r="62" spans="1:82" x14ac:dyDescent="0.2">
      <c r="A62" s="18" t="s">
        <v>44</v>
      </c>
      <c r="B62" s="20">
        <v>61</v>
      </c>
      <c r="C62" s="20">
        <v>98.197502139999997</v>
      </c>
      <c r="D62" s="20">
        <v>370.9599915</v>
      </c>
      <c r="O62" s="2">
        <v>61</v>
      </c>
      <c r="P62" s="20">
        <v>98.197502139999997</v>
      </c>
      <c r="Q62" s="27">
        <f t="shared" si="50"/>
        <v>95.097876191226703</v>
      </c>
      <c r="R62" s="1">
        <f t="shared" si="15"/>
        <v>3.0996259487732942</v>
      </c>
      <c r="S62" s="7">
        <f t="shared" si="16"/>
        <v>3.1565221937663576E-2</v>
      </c>
      <c r="T62" s="27">
        <f t="shared" si="17"/>
        <v>95.597000304694816</v>
      </c>
      <c r="U62" s="1">
        <f t="shared" si="46"/>
        <v>2.600501835305181</v>
      </c>
      <c r="V62" s="11">
        <f t="shared" si="18"/>
        <v>2.6482362368012685E-2</v>
      </c>
      <c r="W62" s="27">
        <f t="shared" si="19"/>
        <v>95.653568425633836</v>
      </c>
      <c r="X62" s="1">
        <f t="shared" si="20"/>
        <v>2.5439337143661618</v>
      </c>
      <c r="Y62" s="9">
        <f t="shared" si="1"/>
        <v>2.5906297603571223E-2</v>
      </c>
      <c r="Z62" s="27">
        <f t="shared" si="21"/>
        <v>95.512291166154085</v>
      </c>
      <c r="AA62" s="1">
        <f t="shared" si="22"/>
        <v>2.685210973845912</v>
      </c>
      <c r="AB62" s="9">
        <f t="shared" si="2"/>
        <v>2.7345002829273719E-2</v>
      </c>
      <c r="AD62" s="2">
        <v>61</v>
      </c>
      <c r="AE62" s="20">
        <v>370.9599915</v>
      </c>
      <c r="AF62" s="8">
        <f t="shared" si="23"/>
        <v>351.56491280087562</v>
      </c>
      <c r="AG62" s="1">
        <f t="shared" si="24"/>
        <v>19.395078699124383</v>
      </c>
      <c r="AH62" s="9">
        <f t="shared" si="3"/>
        <v>5.2283478389944869E-2</v>
      </c>
      <c r="AI62" s="8">
        <f t="shared" si="25"/>
        <v>355.25252902662362</v>
      </c>
      <c r="AJ62" s="1">
        <f t="shared" si="26"/>
        <v>15.707462473376381</v>
      </c>
      <c r="AK62" s="9">
        <f t="shared" si="4"/>
        <v>4.234274000778971E-2</v>
      </c>
      <c r="AL62" s="8">
        <f t="shared" si="27"/>
        <v>356.89266693622091</v>
      </c>
      <c r="AM62" s="1">
        <f t="shared" si="28"/>
        <v>14.067324563779096</v>
      </c>
      <c r="AN62" s="9">
        <f t="shared" si="5"/>
        <v>3.7921406313648508E-2</v>
      </c>
      <c r="AO62" s="8">
        <f t="shared" si="29"/>
        <v>357.51681545604055</v>
      </c>
      <c r="AP62" s="1">
        <f t="shared" si="30"/>
        <v>13.443176043959454</v>
      </c>
      <c r="AQ62" s="9">
        <f t="shared" si="6"/>
        <v>3.6238883847288031E-2</v>
      </c>
      <c r="AU62" s="2">
        <v>61</v>
      </c>
      <c r="AV62" s="20">
        <v>98.197502139999997</v>
      </c>
      <c r="AW62" s="10">
        <f t="shared" si="47"/>
        <v>95.653568425633836</v>
      </c>
      <c r="AX62" s="2">
        <f t="shared" si="48"/>
        <v>0.33341534064426731</v>
      </c>
      <c r="AY62" s="27">
        <f t="shared" si="7"/>
        <v>95.986983766278101</v>
      </c>
      <c r="AZ62" s="11">
        <f t="shared" si="31"/>
        <v>2.251094300311595E-2</v>
      </c>
      <c r="BA62" s="2">
        <f t="shared" si="49"/>
        <v>0.10182261769026785</v>
      </c>
      <c r="BB62" s="27">
        <f t="shared" si="8"/>
        <v>95.75539104332411</v>
      </c>
      <c r="BC62" s="11">
        <f t="shared" si="32"/>
        <v>2.486938102757618E-2</v>
      </c>
      <c r="BD62" s="2">
        <f t="shared" si="33"/>
        <v>-0.15860123295001954</v>
      </c>
      <c r="BE62" s="27">
        <f t="shared" si="9"/>
        <v>95.494967192683816</v>
      </c>
      <c r="BF62" s="11">
        <f t="shared" si="34"/>
        <v>2.7521422525220468E-2</v>
      </c>
      <c r="BG62" s="2">
        <f t="shared" si="35"/>
        <v>-0.42383177843930042</v>
      </c>
      <c r="BH62" s="27">
        <f t="shared" si="10"/>
        <v>95.229736647194528</v>
      </c>
      <c r="BI62" s="11">
        <f t="shared" si="36"/>
        <v>3.0222413280679292E-2</v>
      </c>
      <c r="BK62" s="2">
        <v>61</v>
      </c>
      <c r="BL62" s="20">
        <v>370.9599915</v>
      </c>
      <c r="BM62" s="10">
        <f t="shared" si="37"/>
        <v>356.89266693622091</v>
      </c>
      <c r="BN62" s="2">
        <f t="shared" si="38"/>
        <v>3.1966524812071033</v>
      </c>
      <c r="BO62" s="27">
        <f t="shared" si="11"/>
        <v>360.08931941742799</v>
      </c>
      <c r="BP62" s="11">
        <f t="shared" si="39"/>
        <v>2.9304163067870929E-2</v>
      </c>
      <c r="BQ62" s="2">
        <f t="shared" si="40"/>
        <v>2.9522482372751244</v>
      </c>
      <c r="BR62" s="27">
        <f t="shared" si="12"/>
        <v>359.84491517349602</v>
      </c>
      <c r="BS62" s="11">
        <f t="shared" si="41"/>
        <v>2.9963005664194332E-2</v>
      </c>
      <c r="BT62" s="2">
        <f t="shared" si="42"/>
        <v>2.4113090586290298</v>
      </c>
      <c r="BU62" s="27">
        <f t="shared" si="13"/>
        <v>359.30397599484991</v>
      </c>
      <c r="BV62" s="11">
        <f t="shared" si="43"/>
        <v>3.1421220002777833E-2</v>
      </c>
      <c r="BW62" s="2">
        <f t="shared" si="44"/>
        <v>1.8724455594588616</v>
      </c>
      <c r="BX62" s="27">
        <f t="shared" si="14"/>
        <v>358.76511249567977</v>
      </c>
      <c r="BY62" s="11">
        <f t="shared" si="45"/>
        <v>3.287383891456723E-2</v>
      </c>
      <c r="CB62" s="2"/>
      <c r="CD62" s="22"/>
    </row>
    <row r="63" spans="1:82" x14ac:dyDescent="0.2">
      <c r="A63" s="18" t="s">
        <v>45</v>
      </c>
      <c r="B63" s="20">
        <v>62</v>
      </c>
      <c r="C63" s="20">
        <v>97.486000059999995</v>
      </c>
      <c r="D63" s="20">
        <v>375.5</v>
      </c>
      <c r="O63" s="2">
        <v>62</v>
      </c>
      <c r="P63" s="20">
        <v>97.486000059999995</v>
      </c>
      <c r="Q63" s="27">
        <f t="shared" si="50"/>
        <v>96.02776397585869</v>
      </c>
      <c r="R63" s="1">
        <f t="shared" si="15"/>
        <v>1.4582360841413049</v>
      </c>
      <c r="S63" s="7">
        <f t="shared" si="16"/>
        <v>1.4958415395480377E-2</v>
      </c>
      <c r="T63" s="27">
        <f t="shared" si="17"/>
        <v>96.767226130582145</v>
      </c>
      <c r="U63" s="1">
        <f t="shared" si="46"/>
        <v>0.7187739294178499</v>
      </c>
      <c r="V63" s="11">
        <f t="shared" si="18"/>
        <v>7.3730989985789138E-3</v>
      </c>
      <c r="W63" s="27">
        <f t="shared" si="19"/>
        <v>97.17992865425353</v>
      </c>
      <c r="X63" s="1">
        <f t="shared" si="20"/>
        <v>0.30607140574646508</v>
      </c>
      <c r="Y63" s="9">
        <f t="shared" si="1"/>
        <v>3.1396447239407342E-3</v>
      </c>
      <c r="Z63" s="27">
        <f t="shared" si="21"/>
        <v>97.526199396538516</v>
      </c>
      <c r="AA63" s="1">
        <f t="shared" si="22"/>
        <v>4.0199336538520924E-2</v>
      </c>
      <c r="AB63" s="9">
        <f t="shared" si="2"/>
        <v>4.1236009800155226E-4</v>
      </c>
      <c r="AD63" s="2">
        <v>62</v>
      </c>
      <c r="AE63" s="20">
        <v>375.5</v>
      </c>
      <c r="AF63" s="8">
        <f t="shared" si="23"/>
        <v>357.38343641061289</v>
      </c>
      <c r="AG63" s="1">
        <f t="shared" si="24"/>
        <v>18.116563589387113</v>
      </c>
      <c r="AH63" s="9">
        <f t="shared" si="3"/>
        <v>4.824650756161681E-2</v>
      </c>
      <c r="AI63" s="8">
        <f t="shared" si="25"/>
        <v>362.32088713964299</v>
      </c>
      <c r="AJ63" s="1">
        <f t="shared" si="26"/>
        <v>13.179112860357009</v>
      </c>
      <c r="AK63" s="9">
        <f t="shared" si="4"/>
        <v>3.5097504288567269E-2</v>
      </c>
      <c r="AL63" s="8">
        <f t="shared" si="27"/>
        <v>365.33306167448836</v>
      </c>
      <c r="AM63" s="1">
        <f t="shared" si="28"/>
        <v>10.166938325511637</v>
      </c>
      <c r="AN63" s="9">
        <f t="shared" si="5"/>
        <v>2.7075734555290644E-2</v>
      </c>
      <c r="AO63" s="8">
        <f t="shared" si="29"/>
        <v>367.59919748901018</v>
      </c>
      <c r="AP63" s="1">
        <f t="shared" si="30"/>
        <v>7.9008025109898199</v>
      </c>
      <c r="AQ63" s="9">
        <f t="shared" si="6"/>
        <v>2.1040752359493528E-2</v>
      </c>
      <c r="AU63" s="2">
        <v>62</v>
      </c>
      <c r="AV63" s="20">
        <v>97.486000059999995</v>
      </c>
      <c r="AW63" s="10">
        <f t="shared" si="47"/>
        <v>97.17992865425353</v>
      </c>
      <c r="AX63" s="2">
        <f t="shared" si="48"/>
        <v>0.69129880703689539</v>
      </c>
      <c r="AY63" s="27">
        <f t="shared" si="7"/>
        <v>97.871227461290431</v>
      </c>
      <c r="AZ63" s="11">
        <f t="shared" si="31"/>
        <v>3.9516176789830227E-3</v>
      </c>
      <c r="BA63" s="2">
        <f t="shared" si="49"/>
        <v>0.74286454260850976</v>
      </c>
      <c r="BB63" s="27">
        <f t="shared" si="8"/>
        <v>97.922793196862045</v>
      </c>
      <c r="BC63" s="11">
        <f t="shared" si="32"/>
        <v>4.4805729704082229E-3</v>
      </c>
      <c r="BD63" s="2">
        <f t="shared" si="33"/>
        <v>0.85237564399180876</v>
      </c>
      <c r="BE63" s="27">
        <f t="shared" si="9"/>
        <v>98.032304298245336</v>
      </c>
      <c r="BF63" s="11">
        <f t="shared" si="34"/>
        <v>5.6039250549730774E-3</v>
      </c>
      <c r="BG63" s="2">
        <f t="shared" si="35"/>
        <v>1.0388122268549456</v>
      </c>
      <c r="BH63" s="27">
        <f t="shared" si="10"/>
        <v>98.218740881108474</v>
      </c>
      <c r="BI63" s="11">
        <f t="shared" si="36"/>
        <v>7.516369741885979E-3</v>
      </c>
      <c r="BK63" s="2">
        <v>62</v>
      </c>
      <c r="BL63" s="20">
        <v>375.5</v>
      </c>
      <c r="BM63" s="10">
        <f t="shared" si="37"/>
        <v>365.33306167448836</v>
      </c>
      <c r="BN63" s="2">
        <f t="shared" si="38"/>
        <v>4.769775158325209</v>
      </c>
      <c r="BO63" s="27">
        <f t="shared" si="11"/>
        <v>370.10283683281358</v>
      </c>
      <c r="BP63" s="11">
        <f t="shared" si="39"/>
        <v>1.4373270751495127E-2</v>
      </c>
      <c r="BQ63" s="2">
        <f t="shared" si="40"/>
        <v>5.4219141627216745</v>
      </c>
      <c r="BR63" s="27">
        <f t="shared" si="12"/>
        <v>370.75497583721005</v>
      </c>
      <c r="BS63" s="11">
        <f t="shared" si="41"/>
        <v>1.2636549035392665E-2</v>
      </c>
      <c r="BT63" s="2">
        <f t="shared" si="42"/>
        <v>6.028760466412086</v>
      </c>
      <c r="BU63" s="27">
        <f t="shared" si="13"/>
        <v>371.36182214090047</v>
      </c>
      <c r="BV63" s="11">
        <f t="shared" si="43"/>
        <v>1.1020447028227772E-2</v>
      </c>
      <c r="BW63" s="2">
        <f t="shared" si="44"/>
        <v>6.7984074435653081</v>
      </c>
      <c r="BX63" s="27">
        <f t="shared" si="14"/>
        <v>372.13146911805364</v>
      </c>
      <c r="BY63" s="11">
        <f t="shared" si="45"/>
        <v>8.9707879678997491E-3</v>
      </c>
      <c r="CB63" s="2"/>
      <c r="CD63" s="22"/>
    </row>
    <row r="64" spans="1:82" x14ac:dyDescent="0.2">
      <c r="A64" s="19">
        <v>43834</v>
      </c>
      <c r="B64" s="20">
        <v>63</v>
      </c>
      <c r="C64" s="20">
        <v>95.385002139999997</v>
      </c>
      <c r="D64" s="20">
        <v>364.07998659999998</v>
      </c>
      <c r="O64" s="2">
        <v>63</v>
      </c>
      <c r="P64" s="20">
        <v>95.385002139999997</v>
      </c>
      <c r="Q64" s="27">
        <f t="shared" si="50"/>
        <v>96.465234801101076</v>
      </c>
      <c r="R64" s="1">
        <f t="shared" si="15"/>
        <v>1.0802326611010784</v>
      </c>
      <c r="S64" s="7">
        <f t="shared" si="16"/>
        <v>1.1324973914825542E-2</v>
      </c>
      <c r="T64" s="27">
        <f t="shared" si="17"/>
        <v>97.09067439882017</v>
      </c>
      <c r="U64" s="1">
        <f t="shared" si="46"/>
        <v>1.7056722588201723</v>
      </c>
      <c r="V64" s="11">
        <f t="shared" si="18"/>
        <v>1.7881975368797452E-2</v>
      </c>
      <c r="W64" s="27">
        <f t="shared" si="19"/>
        <v>97.3635714977014</v>
      </c>
      <c r="X64" s="1">
        <f t="shared" si="20"/>
        <v>1.978569357701403</v>
      </c>
      <c r="Y64" s="9">
        <f t="shared" si="1"/>
        <v>2.0742981740435311E-2</v>
      </c>
      <c r="Z64" s="27">
        <f t="shared" si="21"/>
        <v>97.496049894134629</v>
      </c>
      <c r="AA64" s="1">
        <f t="shared" si="22"/>
        <v>2.1110477541346313</v>
      </c>
      <c r="AB64" s="9">
        <f t="shared" si="2"/>
        <v>2.2131862523168691E-2</v>
      </c>
      <c r="AD64" s="2">
        <v>63</v>
      </c>
      <c r="AE64" s="20">
        <v>364.07998659999998</v>
      </c>
      <c r="AF64" s="8">
        <f t="shared" si="23"/>
        <v>362.818405487429</v>
      </c>
      <c r="AG64" s="1">
        <f t="shared" si="24"/>
        <v>1.2615811125709797</v>
      </c>
      <c r="AH64" s="9">
        <f t="shared" si="3"/>
        <v>3.4651207399571458E-3</v>
      </c>
      <c r="AI64" s="8">
        <f t="shared" si="25"/>
        <v>368.25148792680363</v>
      </c>
      <c r="AJ64" s="1">
        <f t="shared" si="26"/>
        <v>4.17150132680365</v>
      </c>
      <c r="AK64" s="9">
        <f t="shared" si="4"/>
        <v>1.1457650737025296E-2</v>
      </c>
      <c r="AL64" s="8">
        <f t="shared" si="27"/>
        <v>371.43322466979532</v>
      </c>
      <c r="AM64" s="1">
        <f t="shared" si="28"/>
        <v>7.3532380697953386</v>
      </c>
      <c r="AN64" s="9">
        <f t="shared" si="5"/>
        <v>2.0196765382421433E-2</v>
      </c>
      <c r="AO64" s="8">
        <f t="shared" si="29"/>
        <v>373.52479937225257</v>
      </c>
      <c r="AP64" s="1">
        <f t="shared" si="30"/>
        <v>9.4448127722525896</v>
      </c>
      <c r="AQ64" s="9">
        <f t="shared" si="6"/>
        <v>2.5941587343083553E-2</v>
      </c>
      <c r="AU64" s="2">
        <v>63</v>
      </c>
      <c r="AV64" s="20">
        <v>95.385002139999997</v>
      </c>
      <c r="AW64" s="10">
        <f t="shared" si="47"/>
        <v>97.3635714977014</v>
      </c>
      <c r="AX64" s="2">
        <f t="shared" si="48"/>
        <v>0.53900201796018787</v>
      </c>
      <c r="AY64" s="27">
        <f t="shared" si="7"/>
        <v>97.902573515661587</v>
      </c>
      <c r="AZ64" s="11">
        <f t="shared" si="31"/>
        <v>2.6393786435801082E-2</v>
      </c>
      <c r="BA64" s="2">
        <f t="shared" si="49"/>
        <v>0.49121477798622215</v>
      </c>
      <c r="BB64" s="27">
        <f t="shared" si="8"/>
        <v>97.854786275687616</v>
      </c>
      <c r="BC64" s="11">
        <f t="shared" si="32"/>
        <v>2.5892793209383456E-2</v>
      </c>
      <c r="BD64" s="2">
        <f t="shared" si="33"/>
        <v>0.45113596366544584</v>
      </c>
      <c r="BE64" s="27">
        <f t="shared" si="9"/>
        <v>97.814707461366851</v>
      </c>
      <c r="BF64" s="11">
        <f t="shared" si="34"/>
        <v>2.5472613795203228E-2</v>
      </c>
      <c r="BG64" s="2">
        <f t="shared" si="35"/>
        <v>0.39743518929963928</v>
      </c>
      <c r="BH64" s="27">
        <f t="shared" si="10"/>
        <v>97.761006687001043</v>
      </c>
      <c r="BI64" s="11">
        <f t="shared" si="36"/>
        <v>2.4909624088635004E-2</v>
      </c>
      <c r="BK64" s="2">
        <v>63</v>
      </c>
      <c r="BL64" s="20">
        <v>364.07998659999998</v>
      </c>
      <c r="BM64" s="10">
        <f t="shared" si="37"/>
        <v>371.43322466979532</v>
      </c>
      <c r="BN64" s="2">
        <f t="shared" si="38"/>
        <v>5.1688915094197343</v>
      </c>
      <c r="BO64" s="27">
        <f t="shared" si="11"/>
        <v>376.60211617921505</v>
      </c>
      <c r="BP64" s="11">
        <f t="shared" si="39"/>
        <v>3.4393897055848395E-2</v>
      </c>
      <c r="BQ64" s="2">
        <f t="shared" si="40"/>
        <v>5.7271261373850528</v>
      </c>
      <c r="BR64" s="27">
        <f t="shared" si="12"/>
        <v>377.16035080718035</v>
      </c>
      <c r="BS64" s="11">
        <f t="shared" si="41"/>
        <v>3.5927171744134442E-2</v>
      </c>
      <c r="BT64" s="2">
        <f t="shared" si="42"/>
        <v>6.0716019837490105</v>
      </c>
      <c r="BU64" s="27">
        <f t="shared" si="13"/>
        <v>377.50482665354434</v>
      </c>
      <c r="BV64" s="11">
        <f t="shared" si="43"/>
        <v>3.6873326048250187E-2</v>
      </c>
      <c r="BW64" s="2">
        <f t="shared" si="44"/>
        <v>6.2747241073715472</v>
      </c>
      <c r="BX64" s="27">
        <f t="shared" si="14"/>
        <v>377.70794877716685</v>
      </c>
      <c r="BY64" s="11">
        <f t="shared" si="45"/>
        <v>3.7431231264407172E-2</v>
      </c>
      <c r="CB64" s="2"/>
      <c r="CD64" s="22"/>
    </row>
    <row r="65" spans="1:82" x14ac:dyDescent="0.2">
      <c r="A65" s="19">
        <v>43865</v>
      </c>
      <c r="B65" s="20">
        <v>64</v>
      </c>
      <c r="C65" s="20">
        <v>95.941497799999993</v>
      </c>
      <c r="D65" s="20">
        <v>370.07998659999998</v>
      </c>
      <c r="O65" s="2">
        <v>64</v>
      </c>
      <c r="P65" s="20">
        <v>95.941497799999993</v>
      </c>
      <c r="Q65" s="27">
        <f t="shared" si="50"/>
        <v>96.141165002770748</v>
      </c>
      <c r="R65" s="1">
        <f t="shared" si="15"/>
        <v>0.19966720277075467</v>
      </c>
      <c r="S65" s="7">
        <f t="shared" si="16"/>
        <v>2.0811349348222774E-3</v>
      </c>
      <c r="T65" s="27">
        <f t="shared" si="17"/>
        <v>96.323121882351103</v>
      </c>
      <c r="U65" s="1">
        <f t="shared" si="46"/>
        <v>0.38162408235110945</v>
      </c>
      <c r="V65" s="11">
        <f t="shared" si="18"/>
        <v>3.9776748445875263E-3</v>
      </c>
      <c r="W65" s="27">
        <f t="shared" si="19"/>
        <v>96.176429883080559</v>
      </c>
      <c r="X65" s="1">
        <f t="shared" si="20"/>
        <v>0.23493208308056523</v>
      </c>
      <c r="Y65" s="9">
        <f t="shared" si="1"/>
        <v>2.4487014323072748E-3</v>
      </c>
      <c r="Z65" s="27">
        <f t="shared" si="21"/>
        <v>95.912764078533655</v>
      </c>
      <c r="AA65" s="1">
        <f t="shared" si="22"/>
        <v>2.8733721466338125E-2</v>
      </c>
      <c r="AB65" s="9">
        <f t="shared" si="2"/>
        <v>2.9949210847465141E-4</v>
      </c>
      <c r="AD65" s="2">
        <v>64</v>
      </c>
      <c r="AE65" s="20">
        <v>370.07998659999998</v>
      </c>
      <c r="AF65" s="8">
        <f t="shared" si="23"/>
        <v>363.1968798212003</v>
      </c>
      <c r="AG65" s="1">
        <f t="shared" si="24"/>
        <v>6.8831067787996858</v>
      </c>
      <c r="AH65" s="9">
        <f t="shared" si="3"/>
        <v>1.8598970568595687E-2</v>
      </c>
      <c r="AI65" s="8">
        <f t="shared" si="25"/>
        <v>366.374312329742</v>
      </c>
      <c r="AJ65" s="1">
        <f t="shared" si="26"/>
        <v>3.7056742702579868</v>
      </c>
      <c r="AK65" s="9">
        <f t="shared" si="4"/>
        <v>1.0013171218208175E-2</v>
      </c>
      <c r="AL65" s="8">
        <f t="shared" si="27"/>
        <v>367.02128182791813</v>
      </c>
      <c r="AM65" s="1">
        <f t="shared" si="28"/>
        <v>3.0587047720818532</v>
      </c>
      <c r="AN65" s="9">
        <f t="shared" si="5"/>
        <v>8.2649829302654139E-3</v>
      </c>
      <c r="AO65" s="8">
        <f t="shared" si="29"/>
        <v>366.44118979306313</v>
      </c>
      <c r="AP65" s="1">
        <f t="shared" si="30"/>
        <v>3.6387968069368526</v>
      </c>
      <c r="AQ65" s="9">
        <f t="shared" si="6"/>
        <v>9.832460383408511E-3</v>
      </c>
      <c r="AU65" s="2">
        <v>64</v>
      </c>
      <c r="AV65" s="20">
        <v>95.941497799999993</v>
      </c>
      <c r="AW65" s="10">
        <f t="shared" si="47"/>
        <v>96.176429883080559</v>
      </c>
      <c r="AX65" s="2">
        <f t="shared" si="48"/>
        <v>2.1158928185879E-2</v>
      </c>
      <c r="AY65" s="27">
        <f t="shared" si="7"/>
        <v>96.197588811266442</v>
      </c>
      <c r="AZ65" s="11">
        <f t="shared" si="31"/>
        <v>2.6692413307982435E-3</v>
      </c>
      <c r="BA65" s="2">
        <f t="shared" si="49"/>
        <v>-0.2640455986869566</v>
      </c>
      <c r="BB65" s="27">
        <f t="shared" si="8"/>
        <v>95.912384284393596</v>
      </c>
      <c r="BC65" s="11">
        <f t="shared" si="32"/>
        <v>3.0345070979699985E-4</v>
      </c>
      <c r="BD65" s="2">
        <f t="shared" si="33"/>
        <v>-0.53183058330632671</v>
      </c>
      <c r="BE65" s="27">
        <f t="shared" si="9"/>
        <v>95.644599299774228</v>
      </c>
      <c r="BF65" s="11">
        <f t="shared" si="34"/>
        <v>3.0945785404005374E-3</v>
      </c>
      <c r="BG65" s="2">
        <f t="shared" si="35"/>
        <v>-0.79099741364072151</v>
      </c>
      <c r="BH65" s="27">
        <f t="shared" si="10"/>
        <v>95.385432469439834</v>
      </c>
      <c r="BI65" s="11">
        <f t="shared" si="36"/>
        <v>5.7958791900386518E-3</v>
      </c>
      <c r="BK65" s="2">
        <v>64</v>
      </c>
      <c r="BL65" s="20">
        <v>370.07998659999998</v>
      </c>
      <c r="BM65" s="10">
        <f t="shared" si="37"/>
        <v>367.02128182791813</v>
      </c>
      <c r="BN65" s="2">
        <f t="shared" si="38"/>
        <v>2.2946412040306563</v>
      </c>
      <c r="BO65" s="27">
        <f t="shared" si="11"/>
        <v>369.31592303194878</v>
      </c>
      <c r="BP65" s="11">
        <f t="shared" si="39"/>
        <v>2.064590347267374E-3</v>
      </c>
      <c r="BQ65" s="2">
        <f t="shared" si="40"/>
        <v>1.1645450967170428</v>
      </c>
      <c r="BR65" s="27">
        <f t="shared" si="12"/>
        <v>368.18582692463519</v>
      </c>
      <c r="BS65" s="11">
        <f t="shared" si="41"/>
        <v>5.1182440119683847E-3</v>
      </c>
      <c r="BT65" s="2">
        <f t="shared" si="42"/>
        <v>-0.21852491162671051</v>
      </c>
      <c r="BU65" s="27">
        <f t="shared" si="13"/>
        <v>366.8027569162914</v>
      </c>
      <c r="BV65" s="11">
        <f t="shared" si="43"/>
        <v>8.8554631495130504E-3</v>
      </c>
      <c r="BW65" s="2">
        <f t="shared" si="44"/>
        <v>-1.740276104565007</v>
      </c>
      <c r="BX65" s="27">
        <f t="shared" si="14"/>
        <v>365.28100572335313</v>
      </c>
      <c r="BY65" s="11">
        <f t="shared" si="45"/>
        <v>1.2967415289694705E-2</v>
      </c>
      <c r="CB65" s="2"/>
      <c r="CD65" s="22"/>
    </row>
    <row r="66" spans="1:82" x14ac:dyDescent="0.2">
      <c r="A66" s="19">
        <v>43894</v>
      </c>
      <c r="B66" s="20">
        <v>65</v>
      </c>
      <c r="C66" s="20">
        <v>95.329498290000004</v>
      </c>
      <c r="D66" s="20">
        <v>361.76000979999998</v>
      </c>
      <c r="O66" s="2">
        <v>65</v>
      </c>
      <c r="P66" s="20">
        <v>95.329498290000004</v>
      </c>
      <c r="Q66" s="27">
        <f t="shared" si="50"/>
        <v>96.081264841939515</v>
      </c>
      <c r="R66" s="1">
        <f t="shared" si="15"/>
        <v>0.75176655193951092</v>
      </c>
      <c r="S66" s="7">
        <f t="shared" si="16"/>
        <v>7.8859803673001251E-3</v>
      </c>
      <c r="T66" s="27">
        <f t="shared" si="17"/>
        <v>96.15139104529311</v>
      </c>
      <c r="U66" s="1">
        <f t="shared" si="46"/>
        <v>0.82189275529310635</v>
      </c>
      <c r="V66" s="11">
        <f t="shared" si="18"/>
        <v>8.6215995052532687E-3</v>
      </c>
      <c r="W66" s="27">
        <f t="shared" si="19"/>
        <v>96.035470633232222</v>
      </c>
      <c r="X66" s="1">
        <f t="shared" si="20"/>
        <v>0.70597234323221869</v>
      </c>
      <c r="Y66" s="9">
        <f t="shared" si="1"/>
        <v>7.4056022101846586E-3</v>
      </c>
      <c r="Z66" s="27">
        <f t="shared" si="21"/>
        <v>95.934314369633412</v>
      </c>
      <c r="AA66" s="1">
        <f t="shared" si="22"/>
        <v>0.60481607963340878</v>
      </c>
      <c r="AB66" s="9">
        <f t="shared" si="2"/>
        <v>6.3444798355437645E-3</v>
      </c>
      <c r="AD66" s="2">
        <v>65</v>
      </c>
      <c r="AE66" s="20">
        <v>361.76000979999998</v>
      </c>
      <c r="AF66" s="8">
        <f t="shared" si="23"/>
        <v>365.26181185484018</v>
      </c>
      <c r="AG66" s="1">
        <f t="shared" si="24"/>
        <v>3.5018020548401978</v>
      </c>
      <c r="AH66" s="9">
        <f t="shared" si="3"/>
        <v>9.6799036929929843E-3</v>
      </c>
      <c r="AI66" s="8">
        <f t="shared" si="25"/>
        <v>368.0418657513581</v>
      </c>
      <c r="AJ66" s="1">
        <f t="shared" si="26"/>
        <v>6.2818559513581249</v>
      </c>
      <c r="AK66" s="9">
        <f t="shared" si="4"/>
        <v>1.7364705277487874E-2</v>
      </c>
      <c r="AL66" s="8">
        <f t="shared" si="27"/>
        <v>368.85650469116729</v>
      </c>
      <c r="AM66" s="1">
        <f t="shared" si="28"/>
        <v>7.0964948911673105</v>
      </c>
      <c r="AN66" s="9">
        <f t="shared" si="5"/>
        <v>1.9616581985086267E-2</v>
      </c>
      <c r="AO66" s="8">
        <f t="shared" si="29"/>
        <v>369.17028739826577</v>
      </c>
      <c r="AP66" s="1">
        <f t="shared" si="30"/>
        <v>7.4102775982657931</v>
      </c>
      <c r="AQ66" s="9">
        <f t="shared" si="6"/>
        <v>2.0483960077186492E-2</v>
      </c>
      <c r="AU66" s="2">
        <v>65</v>
      </c>
      <c r="AV66" s="20">
        <v>95.329498290000004</v>
      </c>
      <c r="AW66" s="10">
        <f t="shared" si="47"/>
        <v>96.035470633232222</v>
      </c>
      <c r="AX66" s="2">
        <f t="shared" si="48"/>
        <v>-2.7476525224385588E-2</v>
      </c>
      <c r="AY66" s="27">
        <f t="shared" si="7"/>
        <v>96.007994108007836</v>
      </c>
      <c r="AZ66" s="11">
        <f t="shared" si="31"/>
        <v>7.1173753159152597E-3</v>
      </c>
      <c r="BA66" s="2">
        <f t="shared" si="49"/>
        <v>-0.20865674170957749</v>
      </c>
      <c r="BB66" s="27">
        <f t="shared" si="8"/>
        <v>95.826813891522647</v>
      </c>
      <c r="BC66" s="11">
        <f t="shared" si="32"/>
        <v>5.2168070790614002E-3</v>
      </c>
      <c r="BD66" s="2">
        <f t="shared" si="33"/>
        <v>-0.29730778323153245</v>
      </c>
      <c r="BE66" s="27">
        <f t="shared" si="9"/>
        <v>95.738162850000691</v>
      </c>
      <c r="BF66" s="11">
        <f t="shared" si="34"/>
        <v>4.2868636395997492E-3</v>
      </c>
      <c r="BG66" s="2">
        <f t="shared" si="35"/>
        <v>-0.30346879079643263</v>
      </c>
      <c r="BH66" s="27">
        <f t="shared" si="10"/>
        <v>95.732001842435793</v>
      </c>
      <c r="BI66" s="11">
        <f t="shared" si="36"/>
        <v>4.2222350862619745E-3</v>
      </c>
      <c r="BK66" s="2">
        <v>65</v>
      </c>
      <c r="BL66" s="20">
        <v>361.76000979999998</v>
      </c>
      <c r="BM66" s="10">
        <f t="shared" si="37"/>
        <v>368.85650469116729</v>
      </c>
      <c r="BN66" s="2">
        <f t="shared" si="38"/>
        <v>2.1568157017962069</v>
      </c>
      <c r="BO66" s="27">
        <f t="shared" si="11"/>
        <v>371.01332039296352</v>
      </c>
      <c r="BP66" s="11">
        <f t="shared" si="39"/>
        <v>2.5578588960342142E-2</v>
      </c>
      <c r="BQ66" s="2">
        <f t="shared" si="40"/>
        <v>1.4663500916564944</v>
      </c>
      <c r="BR66" s="27">
        <f t="shared" si="12"/>
        <v>370.32285478282381</v>
      </c>
      <c r="BS66" s="11">
        <f t="shared" si="41"/>
        <v>2.3669960058763338E-2</v>
      </c>
      <c r="BT66" s="2">
        <f t="shared" si="42"/>
        <v>1.0137237532988101</v>
      </c>
      <c r="BU66" s="27">
        <f t="shared" si="13"/>
        <v>369.87022844446608</v>
      </c>
      <c r="BV66" s="11">
        <f t="shared" si="43"/>
        <v>2.2418781581053857E-2</v>
      </c>
      <c r="BW66" s="2">
        <f t="shared" si="44"/>
        <v>0.94134812129561629</v>
      </c>
      <c r="BX66" s="27">
        <f t="shared" si="14"/>
        <v>369.79785281246291</v>
      </c>
      <c r="BY66" s="11">
        <f t="shared" si="45"/>
        <v>2.2218716261387411E-2</v>
      </c>
      <c r="CB66" s="2"/>
      <c r="CD66" s="22"/>
    </row>
    <row r="67" spans="1:82" x14ac:dyDescent="0.2">
      <c r="A67" s="19">
        <v>43986</v>
      </c>
      <c r="B67" s="20">
        <v>66</v>
      </c>
      <c r="C67" s="20">
        <v>99.879501340000004</v>
      </c>
      <c r="D67" s="20">
        <v>379.9599915</v>
      </c>
      <c r="O67" s="2">
        <v>66</v>
      </c>
      <c r="P67" s="20">
        <v>99.879501340000004</v>
      </c>
      <c r="Q67" s="27">
        <f t="shared" si="50"/>
        <v>95.855734876357644</v>
      </c>
      <c r="R67" s="1">
        <f t="shared" si="15"/>
        <v>4.0237664636423602</v>
      </c>
      <c r="S67" s="7">
        <f t="shared" si="16"/>
        <v>4.028620897840738E-2</v>
      </c>
      <c r="T67" s="27">
        <f t="shared" si="17"/>
        <v>95.781539305411215</v>
      </c>
      <c r="U67" s="1">
        <f t="shared" si="46"/>
        <v>4.0979620345887895</v>
      </c>
      <c r="V67" s="11">
        <f t="shared" si="18"/>
        <v>4.1029059813173369E-2</v>
      </c>
      <c r="W67" s="27">
        <f t="shared" si="19"/>
        <v>95.611887227292897</v>
      </c>
      <c r="X67" s="1">
        <f t="shared" si="20"/>
        <v>4.2676141127071077</v>
      </c>
      <c r="Y67" s="9">
        <f t="shared" ref="Y67:Y130" si="51">ABS((P67-W67)/P67)</f>
        <v>4.2727627345472162E-2</v>
      </c>
      <c r="Z67" s="27">
        <f t="shared" si="21"/>
        <v>95.480702309908352</v>
      </c>
      <c r="AA67" s="1">
        <f t="shared" si="22"/>
        <v>4.3987990300916522</v>
      </c>
      <c r="AB67" s="9">
        <f t="shared" ref="AB67:AB130" si="52">ABS((P67-Z67)/P67)</f>
        <v>4.4041059187086763E-2</v>
      </c>
      <c r="AD67" s="2">
        <v>66</v>
      </c>
      <c r="AE67" s="20">
        <v>379.9599915</v>
      </c>
      <c r="AF67" s="8">
        <f t="shared" si="23"/>
        <v>364.21127123838812</v>
      </c>
      <c r="AG67" s="1">
        <f t="shared" si="24"/>
        <v>15.748720261611879</v>
      </c>
      <c r="AH67" s="9">
        <f t="shared" ref="AH67:AH130" si="53">ABS((AE67-AF67)/AE67)</f>
        <v>4.1448364601334296E-2</v>
      </c>
      <c r="AI67" s="8">
        <f t="shared" si="25"/>
        <v>365.21503057324696</v>
      </c>
      <c r="AJ67" s="1">
        <f t="shared" si="26"/>
        <v>14.744960926753038</v>
      </c>
      <c r="AK67" s="9">
        <f t="shared" ref="AK67:AK130" si="54">ABS((AE67-AI67)/AE67)</f>
        <v>3.8806614529448523E-2</v>
      </c>
      <c r="AL67" s="8">
        <f t="shared" si="27"/>
        <v>364.59860775646689</v>
      </c>
      <c r="AM67" s="1">
        <f t="shared" si="28"/>
        <v>15.361383743533111</v>
      </c>
      <c r="AN67" s="9">
        <f t="shared" ref="AN67:AN130" si="55">ABS((AE67-AL67)/AE67)</f>
        <v>4.0428950645276324E-2</v>
      </c>
      <c r="AO67" s="8">
        <f t="shared" si="29"/>
        <v>363.61257919956643</v>
      </c>
      <c r="AP67" s="1">
        <f t="shared" si="30"/>
        <v>16.347412300433575</v>
      </c>
      <c r="AQ67" s="9">
        <f t="shared" ref="AQ67:AQ130" si="56">ABS((AE67-AO67)/AE67)</f>
        <v>4.3024035862032531E-2</v>
      </c>
      <c r="AU67" s="2">
        <v>66</v>
      </c>
      <c r="AV67" s="20">
        <v>99.879501340000004</v>
      </c>
      <c r="AW67" s="10">
        <f t="shared" si="47"/>
        <v>95.611887227292897</v>
      </c>
      <c r="AX67" s="2">
        <f t="shared" si="48"/>
        <v>-0.14630858943886757</v>
      </c>
      <c r="AY67" s="27">
        <f t="shared" ref="AY67:AY130" si="57">AW67+AX67</f>
        <v>95.465578637854023</v>
      </c>
      <c r="AZ67" s="11">
        <f t="shared" si="31"/>
        <v>4.4192478365711288E-2</v>
      </c>
      <c r="BA67" s="2">
        <f t="shared" si="49"/>
        <v>-0.30537374061296413</v>
      </c>
      <c r="BB67" s="27">
        <f t="shared" ref="BB67:BB130" si="58">AW67+BA67</f>
        <v>95.306513486679933</v>
      </c>
      <c r="BC67" s="11">
        <f t="shared" si="32"/>
        <v>4.5785048903609911E-2</v>
      </c>
      <c r="BD67" s="2">
        <f t="shared" si="33"/>
        <v>-0.37307315685620834</v>
      </c>
      <c r="BE67" s="27">
        <f t="shared" ref="BE67:BE130" si="59">AW67+BD67</f>
        <v>95.238814070436689</v>
      </c>
      <c r="BF67" s="11">
        <f t="shared" si="34"/>
        <v>4.6462859819112863E-2</v>
      </c>
      <c r="BG67" s="2">
        <f t="shared" si="35"/>
        <v>-0.39355475215360231</v>
      </c>
      <c r="BH67" s="27">
        <f t="shared" ref="BH67:BH130" si="60">AW67+BG67</f>
        <v>95.218332475139292</v>
      </c>
      <c r="BI67" s="11">
        <f t="shared" si="36"/>
        <v>4.6667922870315688E-2</v>
      </c>
      <c r="BK67" s="2">
        <v>66</v>
      </c>
      <c r="BL67" s="20">
        <v>379.9599915</v>
      </c>
      <c r="BM67" s="10">
        <f t="shared" si="37"/>
        <v>364.59860775646689</v>
      </c>
      <c r="BN67" s="2">
        <f t="shared" si="38"/>
        <v>0.2324019108472255</v>
      </c>
      <c r="BO67" s="27">
        <f t="shared" ref="BO67:BO130" si="61">BM67+BN67</f>
        <v>364.83100966731411</v>
      </c>
      <c r="BP67" s="11">
        <f t="shared" si="39"/>
        <v>3.9817302271641659E-2</v>
      </c>
      <c r="BQ67" s="2">
        <f t="shared" si="40"/>
        <v>-1.109561070204107</v>
      </c>
      <c r="BR67" s="27">
        <f t="shared" ref="BR67:BR130" si="62">BM67+BQ67</f>
        <v>363.48904668626278</v>
      </c>
      <c r="BS67" s="11">
        <f t="shared" si="41"/>
        <v>4.3349155653766298E-2</v>
      </c>
      <c r="BT67" s="2">
        <f t="shared" si="42"/>
        <v>-2.1492486595007145</v>
      </c>
      <c r="BU67" s="27">
        <f t="shared" ref="BU67:BU130" si="63">BM67+BT67</f>
        <v>362.44935909696619</v>
      </c>
      <c r="BV67" s="11">
        <f t="shared" si="43"/>
        <v>4.6085463719234263E-2</v>
      </c>
      <c r="BW67" s="2">
        <f t="shared" si="44"/>
        <v>-2.9580856707013941</v>
      </c>
      <c r="BX67" s="27">
        <f t="shared" ref="BX67:BX130" si="64">BM67+BW67</f>
        <v>361.6405220857655</v>
      </c>
      <c r="BY67" s="11">
        <f t="shared" si="45"/>
        <v>4.8214206295544945E-2</v>
      </c>
      <c r="CB67" s="2"/>
      <c r="CD67" s="22"/>
    </row>
    <row r="68" spans="1:82" x14ac:dyDescent="0.2">
      <c r="A68" s="19">
        <v>44016</v>
      </c>
      <c r="B68" s="20">
        <v>67</v>
      </c>
      <c r="C68" s="20">
        <v>100.58000180000001</v>
      </c>
      <c r="D68" s="20">
        <v>372.27999879999999</v>
      </c>
      <c r="O68" s="2">
        <v>67</v>
      </c>
      <c r="P68" s="20">
        <v>100.58000180000001</v>
      </c>
      <c r="Q68" s="27">
        <f t="shared" ref="Q68:Q131" si="65">$Q$1*P67+(1-$Q$1)*Q67</f>
        <v>97.062864815450354</v>
      </c>
      <c r="R68" s="1">
        <f t="shared" ref="R68:R131" si="66">ABS(P68-Q68)</f>
        <v>3.5171369845496514</v>
      </c>
      <c r="S68" s="7">
        <f t="shared" ref="S68:S131" si="67">ABS((P68-Q68)/P68)</f>
        <v>3.4968551616685807E-2</v>
      </c>
      <c r="T68" s="27">
        <f t="shared" ref="T68:T131" si="68">$T$1*P67+(1-$T$1)*T67</f>
        <v>97.625622220976169</v>
      </c>
      <c r="U68" s="1">
        <f t="shared" si="46"/>
        <v>2.9543795790238363</v>
      </c>
      <c r="V68" s="11">
        <f t="shared" ref="V68:V131" si="69">ABS((P68-T68)/P68)</f>
        <v>2.9373429371163884E-2</v>
      </c>
      <c r="W68" s="27">
        <f t="shared" ref="W68:W131" si="70">$W$1*P67+(1-$W$1)*W67</f>
        <v>98.172455694917147</v>
      </c>
      <c r="X68" s="1">
        <f t="shared" ref="X68:X131" si="71">ABS(P68-W68)</f>
        <v>2.4075461050828579</v>
      </c>
      <c r="Y68" s="9">
        <f t="shared" si="51"/>
        <v>2.3936628176545308E-2</v>
      </c>
      <c r="Z68" s="27">
        <f t="shared" ref="Z68:Z131" si="72">$Z$1*P67+(1-$Z$1)*Z67</f>
        <v>98.779801582477091</v>
      </c>
      <c r="AA68" s="1">
        <f t="shared" ref="AA68:AA131" si="73">ABS(P68-Z68)</f>
        <v>1.8002002175229137</v>
      </c>
      <c r="AB68" s="9">
        <f t="shared" si="52"/>
        <v>1.789819233750415E-2</v>
      </c>
      <c r="AD68" s="2">
        <v>67</v>
      </c>
      <c r="AE68" s="20">
        <v>372.27999879999999</v>
      </c>
      <c r="AF68" s="8">
        <f t="shared" ref="AF68:AF131" si="74">$AF$1*AE67+(1-$AF$1)*AF67</f>
        <v>368.93588731687169</v>
      </c>
      <c r="AG68" s="1">
        <f t="shared" ref="AG68:AG131" si="75">ABS(AE68-AF68)</f>
        <v>3.3441114831283016</v>
      </c>
      <c r="AH68" s="9">
        <f t="shared" si="53"/>
        <v>8.9827857900173121E-3</v>
      </c>
      <c r="AI68" s="8">
        <f t="shared" ref="AI68:AI131" si="76">$AI$1*AE67+(1-$AI$1)*AI67</f>
        <v>371.85026299028584</v>
      </c>
      <c r="AJ68" s="1">
        <f t="shared" ref="AJ68:AJ131" si="77">ABS(AE68-AI68)</f>
        <v>0.42973580971414549</v>
      </c>
      <c r="AK68" s="9">
        <f t="shared" si="54"/>
        <v>1.1543349390226373E-3</v>
      </c>
      <c r="AL68" s="8">
        <f t="shared" ref="AL68:AL131" si="78">$AL$1*AE67+(1-$AL$1)*AL67</f>
        <v>373.81543800258675</v>
      </c>
      <c r="AM68" s="1">
        <f t="shared" ref="AM68:AM131" si="79">ABS(AE68-AL68)</f>
        <v>1.5354392025867583</v>
      </c>
      <c r="AN68" s="9">
        <f t="shared" si="55"/>
        <v>4.1244203490277825E-3</v>
      </c>
      <c r="AO68" s="8">
        <f t="shared" ref="AO68:AO131" si="80">$AO$1*AE67+(1-$AO$1)*AO67</f>
        <v>375.87313842489164</v>
      </c>
      <c r="AP68" s="1">
        <f t="shared" ref="AP68:AP131" si="81">ABS(AE68-AO68)</f>
        <v>3.5931396248916485</v>
      </c>
      <c r="AQ68" s="9">
        <f t="shared" si="56"/>
        <v>9.651712787347437E-3</v>
      </c>
      <c r="AU68" s="2">
        <v>67</v>
      </c>
      <c r="AV68" s="20">
        <v>100.58000180000001</v>
      </c>
      <c r="AW68" s="10">
        <f t="shared" ref="AW68:AW131" si="82">0.6*AV67+(1-0.6)*AW67</f>
        <v>98.172455694917147</v>
      </c>
      <c r="AX68" s="2">
        <f t="shared" si="48"/>
        <v>0.66575452768006771</v>
      </c>
      <c r="AY68" s="27">
        <f t="shared" si="57"/>
        <v>98.838210222597212</v>
      </c>
      <c r="AZ68" s="11">
        <f t="shared" ref="AZ68:AZ131" si="83">ABS((AV68-AY68)/AV68)</f>
        <v>1.7317474112461123E-2</v>
      </c>
      <c r="BA68" s="2">
        <f t="shared" si="49"/>
        <v>0.98430025309378233</v>
      </c>
      <c r="BB68" s="27">
        <f t="shared" si="58"/>
        <v>99.156755948010925</v>
      </c>
      <c r="BC68" s="11">
        <f t="shared" ref="BC68:BC131" si="84">ABS((AV68-BB68)/AV68)</f>
        <v>1.4150386026231705E-2</v>
      </c>
      <c r="BD68" s="2">
        <f t="shared" ref="BD68:BD131" si="85">$BD$1*(AW68-AW67)+(1-$BD$1)*BD67</f>
        <v>1.3871118178320667</v>
      </c>
      <c r="BE68" s="27">
        <f t="shared" si="59"/>
        <v>99.559567512749211</v>
      </c>
      <c r="BF68" s="11">
        <f t="shared" ref="BF68:BF131" si="86">ABS(AV68-BE68)/AV68</f>
        <v>1.0145498796867129E-2</v>
      </c>
      <c r="BG68" s="2">
        <f t="shared" ref="BG68:BG131" si="87">$BG$1*(AW68-AW67)+(1-$BG$1)*BG67</f>
        <v>1.8220376626797872</v>
      </c>
      <c r="BH68" s="27">
        <f t="shared" si="60"/>
        <v>99.994493357596937</v>
      </c>
      <c r="BI68" s="11">
        <f t="shared" ref="BI68:BI131" si="88">ABS(AV68-BH68)/AV68</f>
        <v>5.8213206594222577E-3</v>
      </c>
      <c r="BK68" s="2">
        <v>67</v>
      </c>
      <c r="BL68" s="20">
        <v>372.27999879999999</v>
      </c>
      <c r="BM68" s="10">
        <f t="shared" ref="BM68:BM131" si="89">0.6*BL67+(1-0.6)*BM67</f>
        <v>373.81543800258675</v>
      </c>
      <c r="BN68" s="2">
        <f t="shared" ref="BN68:BN131" si="90">$BN$1*(BM68-BM67)+(1-$BN$1)*BN67</f>
        <v>2.9277304114290144</v>
      </c>
      <c r="BO68" s="27">
        <f t="shared" si="61"/>
        <v>376.74316841401577</v>
      </c>
      <c r="BP68" s="11">
        <f t="shared" ref="BP68:BP131" si="91">ABS((BL68-BO68)/BL68)</f>
        <v>1.1988744032454807E-2</v>
      </c>
      <c r="BQ68" s="2">
        <f t="shared" ref="BQ68:BQ131" si="92">$BQ$1*(BM68-BM67)+(1-$BQ$1)*BQ67</f>
        <v>3.537315022141676</v>
      </c>
      <c r="BR68" s="27">
        <f t="shared" si="62"/>
        <v>377.35275302472843</v>
      </c>
      <c r="BS68" s="11">
        <f t="shared" ref="BS68:BS131" si="93">ABS(BL68-BR68)/BL68</f>
        <v>1.3626179867518689E-2</v>
      </c>
      <c r="BT68" s="2">
        <f t="shared" ref="BT68:BT131" si="94">$BT$1*(BM68-BM67)+(1-$BT$1)*BT67</f>
        <v>4.6703986838716265</v>
      </c>
      <c r="BU68" s="27">
        <f t="shared" si="63"/>
        <v>378.48583668645836</v>
      </c>
      <c r="BV68" s="11">
        <f t="shared" ref="BV68:BV131" si="95">ABS((BL68-BU68)/BL68)</f>
        <v>1.6669812792688688E-2</v>
      </c>
      <c r="BW68" s="2">
        <f t="shared" ref="BW68:BW131" si="96">$BW$1*(BM68-BM67)+(1-$BW$1)*BW67</f>
        <v>6.1731012669145429</v>
      </c>
      <c r="BX68" s="27">
        <f t="shared" si="64"/>
        <v>379.9885392695013</v>
      </c>
      <c r="BY68" s="11">
        <f t="shared" ref="BY68:BY131" si="97">ABS((BL68-BX68)/BL68)</f>
        <v>2.0706297663986441E-2</v>
      </c>
      <c r="CB68" s="2"/>
      <c r="CD68" s="22"/>
    </row>
    <row r="69" spans="1:82" x14ac:dyDescent="0.2">
      <c r="A69" s="19">
        <v>44047</v>
      </c>
      <c r="B69" s="20">
        <v>68</v>
      </c>
      <c r="C69" s="20">
        <v>102.1500015</v>
      </c>
      <c r="D69" s="20">
        <v>371.11999509999998</v>
      </c>
      <c r="O69" s="2">
        <v>68</v>
      </c>
      <c r="P69" s="20">
        <v>102.1500015</v>
      </c>
      <c r="Q69" s="27">
        <f t="shared" si="65"/>
        <v>98.118005910815242</v>
      </c>
      <c r="R69" s="1">
        <f t="shared" si="66"/>
        <v>4.0319955891847599</v>
      </c>
      <c r="S69" s="7">
        <f t="shared" si="67"/>
        <v>3.9471321879371288E-2</v>
      </c>
      <c r="T69" s="27">
        <f t="shared" si="68"/>
        <v>98.955093031536904</v>
      </c>
      <c r="U69" s="1">
        <f t="shared" ref="U69:U132" si="98">ABS(P69-T69)</f>
        <v>3.1949084684630975</v>
      </c>
      <c r="V69" s="11">
        <f t="shared" si="69"/>
        <v>3.1276636530084605E-2</v>
      </c>
      <c r="W69" s="27">
        <f t="shared" si="70"/>
        <v>99.616983357966859</v>
      </c>
      <c r="X69" s="1">
        <f t="shared" si="71"/>
        <v>2.5330181420331428</v>
      </c>
      <c r="Y69" s="9">
        <f t="shared" si="51"/>
        <v>2.4797044589697267E-2</v>
      </c>
      <c r="Z69" s="27">
        <f t="shared" si="72"/>
        <v>100.12995174561928</v>
      </c>
      <c r="AA69" s="1">
        <f t="shared" si="73"/>
        <v>2.0200497543807217</v>
      </c>
      <c r="AB69" s="9">
        <f t="shared" si="52"/>
        <v>1.977532770159305E-2</v>
      </c>
      <c r="AD69" s="2">
        <v>68</v>
      </c>
      <c r="AE69" s="20">
        <v>371.11999509999998</v>
      </c>
      <c r="AF69" s="8">
        <f t="shared" si="74"/>
        <v>369.93912076181016</v>
      </c>
      <c r="AG69" s="1">
        <f t="shared" si="75"/>
        <v>1.1808743381898239</v>
      </c>
      <c r="AH69" s="9">
        <f t="shared" si="53"/>
        <v>3.181920548020141E-3</v>
      </c>
      <c r="AI69" s="8">
        <f t="shared" si="76"/>
        <v>372.04364410465723</v>
      </c>
      <c r="AJ69" s="1">
        <f t="shared" si="77"/>
        <v>0.92364900465724986</v>
      </c>
      <c r="AK69" s="9">
        <f t="shared" si="54"/>
        <v>2.4888149839740335E-3</v>
      </c>
      <c r="AL69" s="8">
        <f t="shared" si="78"/>
        <v>372.89417448103472</v>
      </c>
      <c r="AM69" s="1">
        <f t="shared" si="79"/>
        <v>1.7741793810347417</v>
      </c>
      <c r="AN69" s="9">
        <f t="shared" si="55"/>
        <v>4.7806084405575639E-3</v>
      </c>
      <c r="AO69" s="8">
        <f t="shared" si="80"/>
        <v>373.17828370622294</v>
      </c>
      <c r="AP69" s="1">
        <f t="shared" si="81"/>
        <v>2.0582886062229591</v>
      </c>
      <c r="AQ69" s="9">
        <f t="shared" si="56"/>
        <v>5.5461538946947435E-3</v>
      </c>
      <c r="AU69" s="2">
        <v>68</v>
      </c>
      <c r="AV69" s="20">
        <v>102.1500015</v>
      </c>
      <c r="AW69" s="10">
        <f t="shared" si="82"/>
        <v>99.616983357966859</v>
      </c>
      <c r="AX69" s="2">
        <f t="shared" si="48"/>
        <v>0.89938646829096092</v>
      </c>
      <c r="AY69" s="27">
        <f t="shared" si="57"/>
        <v>100.51636982625782</v>
      </c>
      <c r="AZ69" s="11">
        <f t="shared" si="83"/>
        <v>1.5992478215892995E-2</v>
      </c>
      <c r="BA69" s="2">
        <f t="shared" si="49"/>
        <v>1.1914025875739509</v>
      </c>
      <c r="BB69" s="27">
        <f t="shared" si="58"/>
        <v>100.80838594554081</v>
      </c>
      <c r="BC69" s="11">
        <f t="shared" si="84"/>
        <v>1.3133779096999776E-2</v>
      </c>
      <c r="BD69" s="2">
        <f t="shared" si="85"/>
        <v>1.4215613249626537</v>
      </c>
      <c r="BE69" s="27">
        <f t="shared" si="59"/>
        <v>101.03854468292951</v>
      </c>
      <c r="BF69" s="11">
        <f t="shared" si="86"/>
        <v>1.0880634368571104E-2</v>
      </c>
      <c r="BG69" s="2">
        <f t="shared" si="87"/>
        <v>1.5389051629572308</v>
      </c>
      <c r="BH69" s="27">
        <f t="shared" si="60"/>
        <v>101.15588852092409</v>
      </c>
      <c r="BI69" s="11">
        <f t="shared" si="88"/>
        <v>9.7318939253848939E-3</v>
      </c>
      <c r="BK69" s="2">
        <v>68</v>
      </c>
      <c r="BL69" s="20">
        <v>371.11999509999998</v>
      </c>
      <c r="BM69" s="10">
        <f t="shared" si="89"/>
        <v>372.89417448103472</v>
      </c>
      <c r="BN69" s="2">
        <f t="shared" si="90"/>
        <v>1.7730322315347036</v>
      </c>
      <c r="BO69" s="27">
        <f t="shared" si="61"/>
        <v>374.66720671256945</v>
      </c>
      <c r="BP69" s="11">
        <f t="shared" si="91"/>
        <v>9.5581258337041567E-3</v>
      </c>
      <c r="BQ69" s="2">
        <f t="shared" si="92"/>
        <v>1.5309546774795124</v>
      </c>
      <c r="BR69" s="27">
        <f t="shared" si="62"/>
        <v>374.42512915851421</v>
      </c>
      <c r="BS69" s="11">
        <f t="shared" si="93"/>
        <v>8.9058366624079188E-3</v>
      </c>
      <c r="BT69" s="2">
        <f t="shared" si="94"/>
        <v>1.3154013606174382</v>
      </c>
      <c r="BU69" s="27">
        <f t="shared" si="63"/>
        <v>374.20957584165217</v>
      </c>
      <c r="BV69" s="11">
        <f t="shared" si="95"/>
        <v>8.3250182756110548E-3</v>
      </c>
      <c r="BW69" s="2">
        <f t="shared" si="96"/>
        <v>0.85232767556462008</v>
      </c>
      <c r="BX69" s="27">
        <f t="shared" si="64"/>
        <v>373.74650215659932</v>
      </c>
      <c r="BY69" s="11">
        <f t="shared" si="97"/>
        <v>7.0772448029689499E-3</v>
      </c>
      <c r="CB69" s="2"/>
      <c r="CD69" s="22"/>
    </row>
    <row r="70" spans="1:82" x14ac:dyDescent="0.2">
      <c r="A70" s="19">
        <v>44078</v>
      </c>
      <c r="B70" s="20">
        <v>69</v>
      </c>
      <c r="C70" s="20">
        <v>102.1380005</v>
      </c>
      <c r="D70" s="20">
        <v>370.72000120000001</v>
      </c>
      <c r="O70" s="2">
        <v>69</v>
      </c>
      <c r="P70" s="20">
        <v>102.1380005</v>
      </c>
      <c r="Q70" s="27">
        <f t="shared" si="65"/>
        <v>99.327604587570661</v>
      </c>
      <c r="R70" s="1">
        <f t="shared" si="66"/>
        <v>2.8103959124293425</v>
      </c>
      <c r="S70" s="7">
        <f t="shared" si="67"/>
        <v>2.7515673879178224E-2</v>
      </c>
      <c r="T70" s="27">
        <f t="shared" si="68"/>
        <v>100.39280184234531</v>
      </c>
      <c r="U70" s="1">
        <f t="shared" si="98"/>
        <v>1.7451986576546972</v>
      </c>
      <c r="V70" s="11">
        <f t="shared" si="69"/>
        <v>1.7086673413532285E-2</v>
      </c>
      <c r="W70" s="27">
        <f t="shared" si="70"/>
        <v>101.13679424318674</v>
      </c>
      <c r="X70" s="1">
        <f t="shared" si="71"/>
        <v>1.001206256813262</v>
      </c>
      <c r="Y70" s="9">
        <f t="shared" si="51"/>
        <v>9.8024853816602951E-3</v>
      </c>
      <c r="Z70" s="27">
        <f t="shared" si="72"/>
        <v>101.64498906140481</v>
      </c>
      <c r="AA70" s="1">
        <f t="shared" si="73"/>
        <v>0.49301143859518959</v>
      </c>
      <c r="AB70" s="9">
        <f t="shared" si="52"/>
        <v>4.8269149208103948E-3</v>
      </c>
      <c r="AD70" s="2">
        <v>69</v>
      </c>
      <c r="AE70" s="20">
        <v>370.72000120000001</v>
      </c>
      <c r="AF70" s="8">
        <f t="shared" si="74"/>
        <v>370.29338306326707</v>
      </c>
      <c r="AG70" s="1">
        <f t="shared" si="75"/>
        <v>0.42661813673294091</v>
      </c>
      <c r="AH70" s="9">
        <f t="shared" si="53"/>
        <v>1.1507826266508464E-3</v>
      </c>
      <c r="AI70" s="8">
        <f t="shared" si="76"/>
        <v>371.6280020525615</v>
      </c>
      <c r="AJ70" s="1">
        <f t="shared" si="77"/>
        <v>0.90800085256148577</v>
      </c>
      <c r="AK70" s="9">
        <f t="shared" si="54"/>
        <v>2.4492901640654338E-3</v>
      </c>
      <c r="AL70" s="8">
        <f t="shared" si="78"/>
        <v>371.82966685241388</v>
      </c>
      <c r="AM70" s="1">
        <f t="shared" si="79"/>
        <v>1.1096656524138666</v>
      </c>
      <c r="AN70" s="9">
        <f t="shared" si="55"/>
        <v>2.993271603425606E-3</v>
      </c>
      <c r="AO70" s="8">
        <f t="shared" si="80"/>
        <v>371.63456725155572</v>
      </c>
      <c r="AP70" s="1">
        <f t="shared" si="81"/>
        <v>0.91456605155570969</v>
      </c>
      <c r="AQ70" s="9">
        <f t="shared" si="56"/>
        <v>2.4669994836947298E-3</v>
      </c>
      <c r="AU70" s="2">
        <v>69</v>
      </c>
      <c r="AV70" s="20">
        <v>102.1380005</v>
      </c>
      <c r="AW70" s="10">
        <f t="shared" si="82"/>
        <v>101.13679424318674</v>
      </c>
      <c r="AX70" s="2">
        <f t="shared" ref="AX70:AX133" si="99">$AX$1*(AW70-AW69)+(1-$AX$1)*AX69</f>
        <v>1.0855137933696375</v>
      </c>
      <c r="AY70" s="27">
        <f t="shared" si="57"/>
        <v>102.22230803655638</v>
      </c>
      <c r="AZ70" s="11">
        <f t="shared" si="83"/>
        <v>8.2542771685040542E-4</v>
      </c>
      <c r="BA70" s="2">
        <f t="shared" si="49"/>
        <v>1.3391863215146202</v>
      </c>
      <c r="BB70" s="27">
        <f t="shared" si="58"/>
        <v>102.47598056470136</v>
      </c>
      <c r="BC70" s="11">
        <f t="shared" si="84"/>
        <v>3.3090530757096163E-3</v>
      </c>
      <c r="BD70" s="2">
        <f t="shared" si="85"/>
        <v>1.4805110611169912</v>
      </c>
      <c r="BE70" s="27">
        <f t="shared" si="59"/>
        <v>102.61730530430373</v>
      </c>
      <c r="BF70" s="11">
        <f t="shared" si="86"/>
        <v>4.6927177148305653E-3</v>
      </c>
      <c r="BG70" s="2">
        <f t="shared" si="87"/>
        <v>1.5245844546542198</v>
      </c>
      <c r="BH70" s="27">
        <f t="shared" si="60"/>
        <v>102.66137869784096</v>
      </c>
      <c r="BI70" s="11">
        <f t="shared" si="88"/>
        <v>5.1242260008894074E-3</v>
      </c>
      <c r="BK70" s="2">
        <v>69</v>
      </c>
      <c r="BL70" s="20">
        <v>370.72000120000001</v>
      </c>
      <c r="BM70" s="10">
        <f t="shared" si="89"/>
        <v>371.82966685241388</v>
      </c>
      <c r="BN70" s="2">
        <f t="shared" si="90"/>
        <v>0.92177027348803908</v>
      </c>
      <c r="BO70" s="27">
        <f t="shared" si="61"/>
        <v>372.75143712590193</v>
      </c>
      <c r="BP70" s="11">
        <f t="shared" si="91"/>
        <v>5.4797041414713851E-3</v>
      </c>
      <c r="BQ70" s="2">
        <f t="shared" si="92"/>
        <v>0.36299663973435164</v>
      </c>
      <c r="BR70" s="27">
        <f t="shared" si="62"/>
        <v>372.19266349214826</v>
      </c>
      <c r="BS70" s="11">
        <f t="shared" si="93"/>
        <v>3.9724381942741619E-3</v>
      </c>
      <c r="BT70" s="2">
        <f t="shared" si="94"/>
        <v>-0.11254403292553161</v>
      </c>
      <c r="BU70" s="27">
        <f t="shared" si="63"/>
        <v>371.71712281948834</v>
      </c>
      <c r="BV70" s="11">
        <f t="shared" si="95"/>
        <v>2.6896892972073216E-3</v>
      </c>
      <c r="BW70" s="2">
        <f t="shared" si="96"/>
        <v>-0.58529880257447875</v>
      </c>
      <c r="BX70" s="27">
        <f t="shared" si="64"/>
        <v>371.24436804983941</v>
      </c>
      <c r="BY70" s="11">
        <f t="shared" si="97"/>
        <v>1.4144552442329778E-3</v>
      </c>
      <c r="CB70" s="2"/>
      <c r="CD70" s="22"/>
    </row>
    <row r="71" spans="1:82" x14ac:dyDescent="0.2">
      <c r="A71" s="18" t="s">
        <v>46</v>
      </c>
      <c r="B71" s="20">
        <v>70</v>
      </c>
      <c r="C71" s="20">
        <v>108.4434967</v>
      </c>
      <c r="D71" s="20">
        <v>396.72000120000001</v>
      </c>
      <c r="O71" s="2">
        <v>70</v>
      </c>
      <c r="P71" s="20">
        <v>108.4434967</v>
      </c>
      <c r="Q71" s="27">
        <f t="shared" si="65"/>
        <v>100.17072336129945</v>
      </c>
      <c r="R71" s="1">
        <f t="shared" si="66"/>
        <v>8.2727733387005458</v>
      </c>
      <c r="S71" s="7">
        <f t="shared" si="67"/>
        <v>7.6286486423307542E-2</v>
      </c>
      <c r="T71" s="27">
        <f t="shared" si="68"/>
        <v>101.17814123828992</v>
      </c>
      <c r="U71" s="1">
        <f t="shared" si="98"/>
        <v>7.2653554617100724</v>
      </c>
      <c r="V71" s="11">
        <f t="shared" si="69"/>
        <v>6.6996691206011913E-2</v>
      </c>
      <c r="W71" s="27">
        <f t="shared" si="70"/>
        <v>101.73751799727469</v>
      </c>
      <c r="X71" s="1">
        <f t="shared" si="71"/>
        <v>6.7059787027253037</v>
      </c>
      <c r="Y71" s="9">
        <f t="shared" si="51"/>
        <v>6.1838458799210815E-2</v>
      </c>
      <c r="Z71" s="27">
        <f t="shared" si="72"/>
        <v>102.01474764035122</v>
      </c>
      <c r="AA71" s="1">
        <f t="shared" si="73"/>
        <v>6.42874905964878</v>
      </c>
      <c r="AB71" s="9">
        <f t="shared" si="52"/>
        <v>5.9282015568286078E-2</v>
      </c>
      <c r="AD71" s="2">
        <v>70</v>
      </c>
      <c r="AE71" s="20">
        <v>396.72000120000001</v>
      </c>
      <c r="AF71" s="8">
        <f t="shared" si="74"/>
        <v>370.42136850428693</v>
      </c>
      <c r="AG71" s="1">
        <f t="shared" si="75"/>
        <v>26.298632695713081</v>
      </c>
      <c r="AH71" s="9">
        <f t="shared" si="53"/>
        <v>6.6290160859459796E-2</v>
      </c>
      <c r="AI71" s="8">
        <f t="shared" si="76"/>
        <v>371.21940166890886</v>
      </c>
      <c r="AJ71" s="1">
        <f t="shared" si="77"/>
        <v>25.500599531091154</v>
      </c>
      <c r="AK71" s="9">
        <f t="shared" si="54"/>
        <v>6.4278583015620228E-2</v>
      </c>
      <c r="AL71" s="8">
        <f t="shared" si="78"/>
        <v>371.16386746096555</v>
      </c>
      <c r="AM71" s="1">
        <f t="shared" si="79"/>
        <v>25.556133739034465</v>
      </c>
      <c r="AN71" s="9">
        <f t="shared" si="55"/>
        <v>6.4418566398800628E-2</v>
      </c>
      <c r="AO71" s="8">
        <f t="shared" si="80"/>
        <v>370.94864271288895</v>
      </c>
      <c r="AP71" s="1">
        <f t="shared" si="81"/>
        <v>25.771358487111058</v>
      </c>
      <c r="AQ71" s="9">
        <f t="shared" si="56"/>
        <v>6.4961076853089744E-2</v>
      </c>
      <c r="AU71" s="2">
        <v>70</v>
      </c>
      <c r="AV71" s="20">
        <v>108.4434967</v>
      </c>
      <c r="AW71" s="10">
        <f t="shared" si="82"/>
        <v>101.73751799727469</v>
      </c>
      <c r="AX71" s="2">
        <f t="shared" si="99"/>
        <v>0.94007678158513164</v>
      </c>
      <c r="AY71" s="27">
        <f t="shared" si="57"/>
        <v>102.67759477885983</v>
      </c>
      <c r="AZ71" s="11">
        <f t="shared" si="83"/>
        <v>5.3169642224752886E-2</v>
      </c>
      <c r="BA71" s="2">
        <f t="shared" ref="BA71:BA134" si="100">$BA$1*(AW71-AW70)+(1-$BA$1)*BA70</f>
        <v>1.0068781661726194</v>
      </c>
      <c r="BB71" s="27">
        <f t="shared" si="58"/>
        <v>102.74439616344732</v>
      </c>
      <c r="BC71" s="11">
        <f t="shared" si="84"/>
        <v>5.2553640466968435E-2</v>
      </c>
      <c r="BD71" s="2">
        <f t="shared" si="85"/>
        <v>0.95263867689956738</v>
      </c>
      <c r="BE71" s="27">
        <f t="shared" si="59"/>
        <v>102.69015667417426</v>
      </c>
      <c r="BF71" s="11">
        <f t="shared" si="86"/>
        <v>5.3053804062975551E-2</v>
      </c>
      <c r="BG71" s="2">
        <f t="shared" si="87"/>
        <v>0.83168892922951865</v>
      </c>
      <c r="BH71" s="27">
        <f t="shared" si="60"/>
        <v>102.56920692650421</v>
      </c>
      <c r="BI71" s="11">
        <f t="shared" si="88"/>
        <v>5.4169129106437133E-2</v>
      </c>
      <c r="BK71" s="2">
        <v>70</v>
      </c>
      <c r="BL71" s="20">
        <v>396.72000120000001</v>
      </c>
      <c r="BM71" s="10">
        <f t="shared" si="89"/>
        <v>371.16386746096555</v>
      </c>
      <c r="BN71" s="2">
        <f t="shared" si="90"/>
        <v>0.44549937400712791</v>
      </c>
      <c r="BO71" s="27">
        <f t="shared" si="61"/>
        <v>371.60936683497266</v>
      </c>
      <c r="BP71" s="11">
        <f t="shared" si="91"/>
        <v>6.3295609722405277E-2</v>
      </c>
      <c r="BQ71" s="2">
        <f t="shared" si="92"/>
        <v>-9.996157429785571E-2</v>
      </c>
      <c r="BR71" s="27">
        <f t="shared" si="62"/>
        <v>371.06390588666767</v>
      </c>
      <c r="BS71" s="11">
        <f t="shared" si="93"/>
        <v>6.4670536488525152E-2</v>
      </c>
      <c r="BT71" s="2">
        <f t="shared" si="94"/>
        <v>-0.44449724803921142</v>
      </c>
      <c r="BU71" s="27">
        <f t="shared" si="63"/>
        <v>370.71937021292632</v>
      </c>
      <c r="BV71" s="11">
        <f t="shared" si="95"/>
        <v>6.5538997046851413E-2</v>
      </c>
      <c r="BW71" s="2">
        <f t="shared" si="96"/>
        <v>-0.64567424422986819</v>
      </c>
      <c r="BX71" s="27">
        <f t="shared" si="64"/>
        <v>370.51819321673565</v>
      </c>
      <c r="BY71" s="11">
        <f t="shared" si="97"/>
        <v>6.6046097761668282E-2</v>
      </c>
      <c r="CB71" s="2"/>
      <c r="CD71" s="22"/>
    </row>
    <row r="72" spans="1:82" x14ac:dyDescent="0.2">
      <c r="A72" s="18" t="s">
        <v>47</v>
      </c>
      <c r="B72" s="20">
        <v>71</v>
      </c>
      <c r="C72" s="20">
        <v>114.1660004</v>
      </c>
      <c r="D72" s="20">
        <v>413.5499878</v>
      </c>
      <c r="O72" s="2">
        <v>71</v>
      </c>
      <c r="P72" s="20">
        <v>114.1660004</v>
      </c>
      <c r="Q72" s="27">
        <f t="shared" si="65"/>
        <v>102.65255536290961</v>
      </c>
      <c r="R72" s="1">
        <f t="shared" si="66"/>
        <v>11.513445037090392</v>
      </c>
      <c r="S72" s="7">
        <f t="shared" si="67"/>
        <v>0.10084828229727834</v>
      </c>
      <c r="T72" s="27">
        <f t="shared" si="68"/>
        <v>104.44755119605946</v>
      </c>
      <c r="U72" s="1">
        <f t="shared" si="98"/>
        <v>9.718449203940537</v>
      </c>
      <c r="V72" s="11">
        <f t="shared" si="69"/>
        <v>8.5125599301808741E-2</v>
      </c>
      <c r="W72" s="27">
        <f t="shared" si="70"/>
        <v>105.76110521890988</v>
      </c>
      <c r="X72" s="1">
        <f t="shared" si="71"/>
        <v>8.4048951810901258</v>
      </c>
      <c r="Y72" s="9">
        <f t="shared" si="51"/>
        <v>7.3619949473942736E-2</v>
      </c>
      <c r="Z72" s="27">
        <f t="shared" si="72"/>
        <v>106.83630943508781</v>
      </c>
      <c r="AA72" s="1">
        <f t="shared" si="73"/>
        <v>7.3296909649121886</v>
      </c>
      <c r="AB72" s="9">
        <f t="shared" si="52"/>
        <v>6.4202047362887107E-2</v>
      </c>
      <c r="AD72" s="2">
        <v>71</v>
      </c>
      <c r="AE72" s="20">
        <v>413.5499878</v>
      </c>
      <c r="AF72" s="8">
        <f t="shared" si="74"/>
        <v>378.31095831300081</v>
      </c>
      <c r="AG72" s="1">
        <f t="shared" si="75"/>
        <v>35.239029486999186</v>
      </c>
      <c r="AH72" s="9">
        <f t="shared" si="53"/>
        <v>8.5211051932230733E-2</v>
      </c>
      <c r="AI72" s="8">
        <f t="shared" si="76"/>
        <v>382.69467145789986</v>
      </c>
      <c r="AJ72" s="1">
        <f t="shared" si="77"/>
        <v>30.855316342100139</v>
      </c>
      <c r="AK72" s="9">
        <f t="shared" si="54"/>
        <v>7.4610850567893891E-2</v>
      </c>
      <c r="AL72" s="8">
        <f t="shared" si="78"/>
        <v>386.49754770438619</v>
      </c>
      <c r="AM72" s="1">
        <f t="shared" si="79"/>
        <v>27.052440095613804</v>
      </c>
      <c r="AN72" s="9">
        <f t="shared" si="55"/>
        <v>6.5415163568320153E-2</v>
      </c>
      <c r="AO72" s="8">
        <f t="shared" si="80"/>
        <v>390.27716157822226</v>
      </c>
      <c r="AP72" s="1">
        <f t="shared" si="81"/>
        <v>23.272826221777734</v>
      </c>
      <c r="AQ72" s="9">
        <f t="shared" si="56"/>
        <v>5.6275727018115354E-2</v>
      </c>
      <c r="AU72" s="2">
        <v>71</v>
      </c>
      <c r="AV72" s="20">
        <v>114.1660004</v>
      </c>
      <c r="AW72" s="10">
        <f t="shared" si="82"/>
        <v>105.76110521890988</v>
      </c>
      <c r="AX72" s="2">
        <f t="shared" si="99"/>
        <v>1.8651299136001467</v>
      </c>
      <c r="AY72" s="27">
        <f t="shared" si="57"/>
        <v>107.62623513251002</v>
      </c>
      <c r="AZ72" s="11">
        <f t="shared" si="83"/>
        <v>5.7282949779941514E-2</v>
      </c>
      <c r="BA72" s="2">
        <f t="shared" si="100"/>
        <v>2.3643972411307725</v>
      </c>
      <c r="BB72" s="27">
        <f t="shared" si="58"/>
        <v>108.12550246004065</v>
      </c>
      <c r="BC72" s="11">
        <f t="shared" si="84"/>
        <v>5.2909779783783611E-2</v>
      </c>
      <c r="BD72" s="2">
        <f t="shared" si="85"/>
        <v>2.7952078037409365</v>
      </c>
      <c r="BE72" s="27">
        <f t="shared" si="59"/>
        <v>108.55631302265081</v>
      </c>
      <c r="BF72" s="11">
        <f t="shared" si="86"/>
        <v>4.9136234585556958E-2</v>
      </c>
      <c r="BG72" s="2">
        <f t="shared" si="87"/>
        <v>3.2256126485337662</v>
      </c>
      <c r="BH72" s="27">
        <f t="shared" si="60"/>
        <v>108.98671786744364</v>
      </c>
      <c r="BI72" s="11">
        <f t="shared" si="88"/>
        <v>4.5366243140776231E-2</v>
      </c>
      <c r="BK72" s="2">
        <v>71</v>
      </c>
      <c r="BL72" s="20">
        <v>413.5499878</v>
      </c>
      <c r="BM72" s="10">
        <f t="shared" si="89"/>
        <v>386.49754770438619</v>
      </c>
      <c r="BN72" s="2">
        <f t="shared" si="90"/>
        <v>4.9119536348311827</v>
      </c>
      <c r="BO72" s="27">
        <f t="shared" si="61"/>
        <v>391.4095013392174</v>
      </c>
      <c r="BP72" s="11">
        <f t="shared" si="91"/>
        <v>5.3537630549973861E-2</v>
      </c>
      <c r="BQ72" s="2">
        <f t="shared" si="92"/>
        <v>6.8451772436754696</v>
      </c>
      <c r="BR72" s="27">
        <f t="shared" si="62"/>
        <v>393.34272494806169</v>
      </c>
      <c r="BS72" s="11">
        <f t="shared" si="93"/>
        <v>4.8862926969087221E-2</v>
      </c>
      <c r="BT72" s="2">
        <f t="shared" si="94"/>
        <v>9.0224092468367019</v>
      </c>
      <c r="BU72" s="27">
        <f t="shared" si="63"/>
        <v>395.51995695122287</v>
      </c>
      <c r="BV72" s="11">
        <f t="shared" si="95"/>
        <v>4.3598189773123068E-2</v>
      </c>
      <c r="BW72" s="2">
        <f t="shared" si="96"/>
        <v>11.338841621508017</v>
      </c>
      <c r="BX72" s="27">
        <f t="shared" si="64"/>
        <v>397.83638932589423</v>
      </c>
      <c r="BY72" s="11">
        <f t="shared" si="97"/>
        <v>3.7996853917706165E-2</v>
      </c>
      <c r="CB72" s="2"/>
      <c r="CD72" s="22"/>
    </row>
    <row r="73" spans="1:82" x14ac:dyDescent="0.2">
      <c r="A73" s="18" t="s">
        <v>48</v>
      </c>
      <c r="B73" s="20">
        <v>72</v>
      </c>
      <c r="C73" s="20">
        <v>115.3840027</v>
      </c>
      <c r="D73" s="20">
        <v>426.75</v>
      </c>
      <c r="O73" s="2">
        <v>72</v>
      </c>
      <c r="P73" s="20">
        <v>115.3840027</v>
      </c>
      <c r="Q73" s="27">
        <f t="shared" si="65"/>
        <v>106.10658887403673</v>
      </c>
      <c r="R73" s="1">
        <f t="shared" si="66"/>
        <v>9.277413825963265</v>
      </c>
      <c r="S73" s="7">
        <f t="shared" si="67"/>
        <v>8.0404680101839335E-2</v>
      </c>
      <c r="T73" s="27">
        <f t="shared" si="68"/>
        <v>108.82085333783272</v>
      </c>
      <c r="U73" s="1">
        <f t="shared" si="98"/>
        <v>6.5631493621672803</v>
      </c>
      <c r="V73" s="11">
        <f t="shared" si="69"/>
        <v>5.6880929839395147E-2</v>
      </c>
      <c r="W73" s="27">
        <f t="shared" si="70"/>
        <v>110.80404232756395</v>
      </c>
      <c r="X73" s="1">
        <f t="shared" si="71"/>
        <v>4.579960372436048</v>
      </c>
      <c r="Y73" s="9">
        <f t="shared" si="51"/>
        <v>3.9693200662695056E-2</v>
      </c>
      <c r="Z73" s="27">
        <f t="shared" si="72"/>
        <v>112.33357765877194</v>
      </c>
      <c r="AA73" s="1">
        <f t="shared" si="73"/>
        <v>3.0504250412280527</v>
      </c>
      <c r="AB73" s="9">
        <f t="shared" si="52"/>
        <v>2.6437157403519793E-2</v>
      </c>
      <c r="AD73" s="2">
        <v>72</v>
      </c>
      <c r="AE73" s="20">
        <v>426.75</v>
      </c>
      <c r="AF73" s="8">
        <f t="shared" si="74"/>
        <v>388.88266715910055</v>
      </c>
      <c r="AG73" s="1">
        <f t="shared" si="75"/>
        <v>37.867332840899451</v>
      </c>
      <c r="AH73" s="9">
        <f t="shared" si="53"/>
        <v>8.8734230441474993E-2</v>
      </c>
      <c r="AI73" s="8">
        <f t="shared" si="76"/>
        <v>396.57956381184493</v>
      </c>
      <c r="AJ73" s="1">
        <f t="shared" si="77"/>
        <v>30.170436188155065</v>
      </c>
      <c r="AK73" s="9">
        <f t="shared" si="54"/>
        <v>7.0698151583257332E-2</v>
      </c>
      <c r="AL73" s="8">
        <f t="shared" si="78"/>
        <v>402.72901176175446</v>
      </c>
      <c r="AM73" s="1">
        <f t="shared" si="79"/>
        <v>24.020988238245536</v>
      </c>
      <c r="AN73" s="9">
        <f t="shared" si="55"/>
        <v>5.6288197394834295E-2</v>
      </c>
      <c r="AO73" s="8">
        <f t="shared" si="80"/>
        <v>407.73178124455558</v>
      </c>
      <c r="AP73" s="1">
        <f t="shared" si="81"/>
        <v>19.018218755444423</v>
      </c>
      <c r="AQ73" s="9">
        <f t="shared" si="56"/>
        <v>4.4565246058452072E-2</v>
      </c>
      <c r="AU73" s="2">
        <v>72</v>
      </c>
      <c r="AV73" s="20">
        <v>115.3840027</v>
      </c>
      <c r="AW73" s="10">
        <f t="shared" si="82"/>
        <v>110.80404232756395</v>
      </c>
      <c r="AX73" s="2">
        <f t="shared" si="99"/>
        <v>2.8184720721163243</v>
      </c>
      <c r="AY73" s="27">
        <f t="shared" si="57"/>
        <v>113.62251439968027</v>
      </c>
      <c r="AZ73" s="11">
        <f t="shared" si="83"/>
        <v>1.5266312999208567E-2</v>
      </c>
      <c r="BA73" s="2">
        <f t="shared" si="100"/>
        <v>3.5697401815162575</v>
      </c>
      <c r="BB73" s="27">
        <f t="shared" si="58"/>
        <v>114.3737825090802</v>
      </c>
      <c r="BC73" s="11">
        <f t="shared" si="84"/>
        <v>8.7552881446345925E-3</v>
      </c>
      <c r="BD73" s="2">
        <f t="shared" si="85"/>
        <v>4.1438453866888185</v>
      </c>
      <c r="BE73" s="27">
        <f t="shared" si="59"/>
        <v>114.94788771425277</v>
      </c>
      <c r="BF73" s="11">
        <f t="shared" si="86"/>
        <v>3.7796832796755126E-3</v>
      </c>
      <c r="BG73" s="2">
        <f t="shared" si="87"/>
        <v>4.5886059936239958</v>
      </c>
      <c r="BH73" s="27">
        <f t="shared" si="60"/>
        <v>115.39264832118795</v>
      </c>
      <c r="BI73" s="11">
        <f t="shared" si="88"/>
        <v>7.4929114830856887E-5</v>
      </c>
      <c r="BK73" s="2">
        <v>72</v>
      </c>
      <c r="BL73" s="20">
        <v>426.75</v>
      </c>
      <c r="BM73" s="10">
        <f t="shared" si="89"/>
        <v>402.72901176175446</v>
      </c>
      <c r="BN73" s="2">
        <f t="shared" si="90"/>
        <v>8.3078067615923086</v>
      </c>
      <c r="BO73" s="27">
        <f t="shared" si="61"/>
        <v>411.03681852334677</v>
      </c>
      <c r="BP73" s="11">
        <f t="shared" si="91"/>
        <v>3.6820577566849991E-2</v>
      </c>
      <c r="BQ73" s="2">
        <f t="shared" si="92"/>
        <v>11.069006309837231</v>
      </c>
      <c r="BR73" s="27">
        <f t="shared" si="62"/>
        <v>413.79801807159168</v>
      </c>
      <c r="BS73" s="11">
        <f t="shared" si="93"/>
        <v>3.0350279855672679E-2</v>
      </c>
      <c r="BT73" s="2">
        <f t="shared" si="94"/>
        <v>13.347842133155645</v>
      </c>
      <c r="BU73" s="27">
        <f t="shared" si="63"/>
        <v>416.07685389491013</v>
      </c>
      <c r="BV73" s="11">
        <f t="shared" si="95"/>
        <v>2.5010301359320142E-2</v>
      </c>
      <c r="BW73" s="2">
        <f t="shared" si="96"/>
        <v>15.008308448403207</v>
      </c>
      <c r="BX73" s="27">
        <f t="shared" si="64"/>
        <v>417.73732021015769</v>
      </c>
      <c r="BY73" s="11">
        <f t="shared" si="97"/>
        <v>2.1119343385687894E-2</v>
      </c>
      <c r="CB73" s="2"/>
      <c r="CD73" s="22"/>
    </row>
    <row r="74" spans="1:82" x14ac:dyDescent="0.2">
      <c r="A74" s="18" t="s">
        <v>49</v>
      </c>
      <c r="B74" s="20">
        <v>73</v>
      </c>
      <c r="C74" s="20">
        <v>120.4095001</v>
      </c>
      <c r="D74" s="20">
        <v>439.17001340000002</v>
      </c>
      <c r="O74" s="2">
        <v>73</v>
      </c>
      <c r="P74" s="20">
        <v>120.4095001</v>
      </c>
      <c r="Q74" s="27">
        <f t="shared" si="65"/>
        <v>108.88981302182572</v>
      </c>
      <c r="R74" s="1">
        <f t="shared" si="66"/>
        <v>11.519687078174286</v>
      </c>
      <c r="S74" s="7">
        <f t="shared" si="67"/>
        <v>9.5670915240136323E-2</v>
      </c>
      <c r="T74" s="27">
        <f t="shared" si="68"/>
        <v>111.774270550808</v>
      </c>
      <c r="U74" s="1">
        <f t="shared" si="98"/>
        <v>8.6352295491920046</v>
      </c>
      <c r="V74" s="11">
        <f t="shared" si="69"/>
        <v>7.1715516981803368E-2</v>
      </c>
      <c r="W74" s="27">
        <f t="shared" si="70"/>
        <v>113.55201855102558</v>
      </c>
      <c r="X74" s="1">
        <f t="shared" si="71"/>
        <v>6.8574815489744196</v>
      </c>
      <c r="Y74" s="9">
        <f t="shared" si="51"/>
        <v>5.6951333103113011E-2</v>
      </c>
      <c r="Z74" s="27">
        <f t="shared" si="72"/>
        <v>114.62139643969299</v>
      </c>
      <c r="AA74" s="1">
        <f t="shared" si="73"/>
        <v>5.7881036603070157</v>
      </c>
      <c r="AB74" s="9">
        <f t="shared" si="52"/>
        <v>4.8070157715960946E-2</v>
      </c>
      <c r="AD74" s="2">
        <v>73</v>
      </c>
      <c r="AE74" s="20">
        <v>439.17001340000002</v>
      </c>
      <c r="AF74" s="8">
        <f t="shared" si="74"/>
        <v>400.24286701137032</v>
      </c>
      <c r="AG74" s="1">
        <f t="shared" si="75"/>
        <v>38.927146388629694</v>
      </c>
      <c r="AH74" s="9">
        <f t="shared" si="53"/>
        <v>8.8637988024866568E-2</v>
      </c>
      <c r="AI74" s="8">
        <f t="shared" si="76"/>
        <v>410.15626009651476</v>
      </c>
      <c r="AJ74" s="1">
        <f t="shared" si="77"/>
        <v>29.013753303485259</v>
      </c>
      <c r="AK74" s="9">
        <f t="shared" si="54"/>
        <v>6.606496896011721E-2</v>
      </c>
      <c r="AL74" s="8">
        <f t="shared" si="78"/>
        <v>417.14160470470182</v>
      </c>
      <c r="AM74" s="1">
        <f t="shared" si="79"/>
        <v>22.028408695298197</v>
      </c>
      <c r="AN74" s="9">
        <f t="shared" si="55"/>
        <v>5.0159182146242126E-2</v>
      </c>
      <c r="AO74" s="8">
        <f t="shared" si="80"/>
        <v>421.99544531113889</v>
      </c>
      <c r="AP74" s="1">
        <f t="shared" si="81"/>
        <v>17.174568088861122</v>
      </c>
      <c r="AQ74" s="9">
        <f t="shared" si="56"/>
        <v>3.9106877894275471E-2</v>
      </c>
      <c r="AU74" s="2">
        <v>73</v>
      </c>
      <c r="AV74" s="20">
        <v>120.4095001</v>
      </c>
      <c r="AW74" s="10">
        <f t="shared" si="82"/>
        <v>113.55201855102558</v>
      </c>
      <c r="AX74" s="2">
        <f t="shared" si="99"/>
        <v>2.7973233175199175</v>
      </c>
      <c r="AY74" s="27">
        <f t="shared" si="57"/>
        <v>116.34934186854549</v>
      </c>
      <c r="AZ74" s="11">
        <f t="shared" si="83"/>
        <v>3.3719583820899096E-2</v>
      </c>
      <c r="BA74" s="2">
        <f t="shared" si="100"/>
        <v>3.1999464003916773</v>
      </c>
      <c r="BB74" s="27">
        <f t="shared" si="58"/>
        <v>116.75196495141726</v>
      </c>
      <c r="BC74" s="11">
        <f t="shared" si="84"/>
        <v>3.0375802121470133E-2</v>
      </c>
      <c r="BD74" s="2">
        <f t="shared" si="85"/>
        <v>3.3063238887525079</v>
      </c>
      <c r="BE74" s="27">
        <f t="shared" si="59"/>
        <v>116.85834243977808</v>
      </c>
      <c r="BF74" s="11">
        <f t="shared" si="86"/>
        <v>2.9492337874276398E-2</v>
      </c>
      <c r="BG74" s="2">
        <f t="shared" si="87"/>
        <v>3.208133666002225</v>
      </c>
      <c r="BH74" s="27">
        <f t="shared" si="60"/>
        <v>116.76015221702781</v>
      </c>
      <c r="BI74" s="11">
        <f t="shared" si="88"/>
        <v>3.0307806941656704E-2</v>
      </c>
      <c r="BK74" s="2">
        <v>73</v>
      </c>
      <c r="BL74" s="20">
        <v>439.17001340000002</v>
      </c>
      <c r="BM74" s="10">
        <f t="shared" si="89"/>
        <v>417.14160470470182</v>
      </c>
      <c r="BN74" s="2">
        <f t="shared" si="90"/>
        <v>10.139242615998821</v>
      </c>
      <c r="BO74" s="27">
        <f t="shared" si="61"/>
        <v>427.28084732070062</v>
      </c>
      <c r="BP74" s="11">
        <f t="shared" si="91"/>
        <v>2.7071898619067693E-2</v>
      </c>
      <c r="BQ74" s="2">
        <f t="shared" si="92"/>
        <v>12.573620294736788</v>
      </c>
      <c r="BR74" s="27">
        <f t="shared" si="62"/>
        <v>429.71522499943859</v>
      </c>
      <c r="BS74" s="11">
        <f t="shared" si="93"/>
        <v>2.1528765881266853E-2</v>
      </c>
      <c r="BT74" s="2">
        <f t="shared" si="94"/>
        <v>13.98669261903067</v>
      </c>
      <c r="BU74" s="27">
        <f t="shared" si="63"/>
        <v>431.12829732373251</v>
      </c>
      <c r="BV74" s="11">
        <f t="shared" si="95"/>
        <v>1.8311168410633349E-2</v>
      </c>
      <c r="BW74" s="2">
        <f t="shared" si="96"/>
        <v>14.561521819311318</v>
      </c>
      <c r="BX74" s="27">
        <f t="shared" si="64"/>
        <v>431.70312652401316</v>
      </c>
      <c r="BY74" s="11">
        <f t="shared" si="97"/>
        <v>1.7002269390341891E-2</v>
      </c>
      <c r="CB74" s="2"/>
      <c r="CD74" s="22"/>
    </row>
    <row r="75" spans="1:82" x14ac:dyDescent="0.2">
      <c r="A75" s="18" t="s">
        <v>50</v>
      </c>
      <c r="B75" s="20">
        <v>74</v>
      </c>
      <c r="C75" s="20">
        <v>118.75</v>
      </c>
      <c r="D75" s="20">
        <v>422.9599915</v>
      </c>
      <c r="O75" s="2">
        <v>74</v>
      </c>
      <c r="P75" s="20">
        <v>118.75</v>
      </c>
      <c r="Q75" s="27">
        <f t="shared" si="65"/>
        <v>112.345719145278</v>
      </c>
      <c r="R75" s="1">
        <f t="shared" si="66"/>
        <v>6.4042808547220034</v>
      </c>
      <c r="S75" s="7">
        <f t="shared" si="67"/>
        <v>5.3930786145027394E-2</v>
      </c>
      <c r="T75" s="27">
        <f t="shared" si="68"/>
        <v>115.6601238479444</v>
      </c>
      <c r="U75" s="1">
        <f t="shared" si="98"/>
        <v>3.0898761520555951</v>
      </c>
      <c r="V75" s="11">
        <f t="shared" si="69"/>
        <v>2.60200097015208E-2</v>
      </c>
      <c r="W75" s="27">
        <f t="shared" si="70"/>
        <v>117.66650748041025</v>
      </c>
      <c r="X75" s="1">
        <f t="shared" si="71"/>
        <v>1.083492519589754</v>
      </c>
      <c r="Y75" s="9">
        <f t="shared" si="51"/>
        <v>9.1241475333874028E-3</v>
      </c>
      <c r="Z75" s="27">
        <f t="shared" si="72"/>
        <v>118.96247418492325</v>
      </c>
      <c r="AA75" s="1">
        <f t="shared" si="73"/>
        <v>0.2124741849232521</v>
      </c>
      <c r="AB75" s="9">
        <f t="shared" si="52"/>
        <v>1.7892562940905439E-3</v>
      </c>
      <c r="AD75" s="2">
        <v>74</v>
      </c>
      <c r="AE75" s="20">
        <v>422.9599915</v>
      </c>
      <c r="AF75" s="8">
        <f t="shared" si="74"/>
        <v>411.92101092795917</v>
      </c>
      <c r="AG75" s="1">
        <f t="shared" si="75"/>
        <v>11.038980572040828</v>
      </c>
      <c r="AH75" s="9">
        <f t="shared" si="53"/>
        <v>2.6099349332999094E-2</v>
      </c>
      <c r="AI75" s="8">
        <f t="shared" si="76"/>
        <v>423.21244908308313</v>
      </c>
      <c r="AJ75" s="1">
        <f t="shared" si="77"/>
        <v>0.25245758308312816</v>
      </c>
      <c r="AK75" s="9">
        <f t="shared" si="54"/>
        <v>5.9688289236956862E-4</v>
      </c>
      <c r="AL75" s="8">
        <f t="shared" si="78"/>
        <v>430.35864992188078</v>
      </c>
      <c r="AM75" s="1">
        <f t="shared" si="79"/>
        <v>7.398658421880782</v>
      </c>
      <c r="AN75" s="9">
        <f t="shared" si="55"/>
        <v>1.749257275053823E-2</v>
      </c>
      <c r="AO75" s="8">
        <f t="shared" si="80"/>
        <v>434.87637137778472</v>
      </c>
      <c r="AP75" s="1">
        <f t="shared" si="81"/>
        <v>11.916379877784721</v>
      </c>
      <c r="AQ75" s="9">
        <f t="shared" si="56"/>
        <v>2.8173775575141415E-2</v>
      </c>
      <c r="AU75" s="2">
        <v>74</v>
      </c>
      <c r="AV75" s="20">
        <v>118.75</v>
      </c>
      <c r="AW75" s="10">
        <f t="shared" si="82"/>
        <v>117.66650748041025</v>
      </c>
      <c r="AX75" s="2">
        <f t="shared" si="99"/>
        <v>3.1924730010793407</v>
      </c>
      <c r="AY75" s="27">
        <f t="shared" si="57"/>
        <v>120.85898048148958</v>
      </c>
      <c r="AZ75" s="11">
        <f t="shared" si="83"/>
        <v>1.7759835633596475E-2</v>
      </c>
      <c r="BA75" s="2">
        <f t="shared" si="100"/>
        <v>3.6114905384385212</v>
      </c>
      <c r="BB75" s="27">
        <f t="shared" si="58"/>
        <v>121.27799801884876</v>
      </c>
      <c r="BC75" s="11">
        <f t="shared" si="84"/>
        <v>2.128840436925274E-2</v>
      </c>
      <c r="BD75" s="2">
        <f t="shared" si="85"/>
        <v>3.7912229131318012</v>
      </c>
      <c r="BE75" s="27">
        <f t="shared" si="59"/>
        <v>121.45773039354205</v>
      </c>
      <c r="BF75" s="11">
        <f t="shared" si="86"/>
        <v>2.280194015614358E-2</v>
      </c>
      <c r="BG75" s="2">
        <f t="shared" si="87"/>
        <v>3.8879001135390538</v>
      </c>
      <c r="BH75" s="27">
        <f t="shared" si="60"/>
        <v>121.55440759394929</v>
      </c>
      <c r="BI75" s="11">
        <f t="shared" si="88"/>
        <v>2.3616063949046674E-2</v>
      </c>
      <c r="BK75" s="2">
        <v>74</v>
      </c>
      <c r="BL75" s="20">
        <v>422.9599915</v>
      </c>
      <c r="BM75" s="10">
        <f t="shared" si="89"/>
        <v>430.35864992188078</v>
      </c>
      <c r="BN75" s="2">
        <f t="shared" si="90"/>
        <v>11.062583396352863</v>
      </c>
      <c r="BO75" s="27">
        <f t="shared" si="61"/>
        <v>441.42123331823365</v>
      </c>
      <c r="BP75" s="11">
        <f t="shared" si="91"/>
        <v>4.3647726000660386E-2</v>
      </c>
      <c r="BQ75" s="2">
        <f t="shared" si="92"/>
        <v>12.863161509835766</v>
      </c>
      <c r="BR75" s="27">
        <f t="shared" si="62"/>
        <v>443.22181143171656</v>
      </c>
      <c r="BS75" s="11">
        <f t="shared" si="93"/>
        <v>4.7904814495241824E-2</v>
      </c>
      <c r="BT75" s="2">
        <f t="shared" si="94"/>
        <v>13.524904177919646</v>
      </c>
      <c r="BU75" s="27">
        <f t="shared" si="63"/>
        <v>443.88355409980045</v>
      </c>
      <c r="BV75" s="11">
        <f t="shared" si="95"/>
        <v>4.9469365945455972E-2</v>
      </c>
      <c r="BW75" s="2">
        <f t="shared" si="96"/>
        <v>13.553164367712052</v>
      </c>
      <c r="BX75" s="27">
        <f t="shared" si="64"/>
        <v>443.91181428959283</v>
      </c>
      <c r="BY75" s="11">
        <f t="shared" si="97"/>
        <v>4.9536181224348316E-2</v>
      </c>
      <c r="CB75" s="2"/>
      <c r="CD75" s="22"/>
    </row>
    <row r="76" spans="1:82" x14ac:dyDescent="0.2">
      <c r="A76" s="18" t="s">
        <v>51</v>
      </c>
      <c r="B76" s="20">
        <v>75</v>
      </c>
      <c r="C76" s="20">
        <v>119.68049619999999</v>
      </c>
      <c r="D76" s="20">
        <v>437.48999020000002</v>
      </c>
      <c r="O76" s="2">
        <v>75</v>
      </c>
      <c r="P76" s="20">
        <v>119.68049619999999</v>
      </c>
      <c r="Q76" s="27">
        <f t="shared" si="65"/>
        <v>114.26700340169459</v>
      </c>
      <c r="R76" s="1">
        <f t="shared" si="66"/>
        <v>5.4134927983053984</v>
      </c>
      <c r="S76" s="7">
        <f t="shared" si="67"/>
        <v>4.5232873945131577E-2</v>
      </c>
      <c r="T76" s="27">
        <f t="shared" si="68"/>
        <v>117.05056811636942</v>
      </c>
      <c r="U76" s="1">
        <f t="shared" si="98"/>
        <v>2.6299280836305741</v>
      </c>
      <c r="V76" s="11">
        <f t="shared" si="69"/>
        <v>2.1974575366362614E-2</v>
      </c>
      <c r="W76" s="27">
        <f t="shared" si="70"/>
        <v>118.31660299216409</v>
      </c>
      <c r="X76" s="1">
        <f t="shared" si="71"/>
        <v>1.3638932078359005</v>
      </c>
      <c r="Y76" s="9">
        <f t="shared" si="51"/>
        <v>1.1396119260373693E-2</v>
      </c>
      <c r="Z76" s="27">
        <f t="shared" si="72"/>
        <v>118.80311854623082</v>
      </c>
      <c r="AA76" s="1">
        <f t="shared" si="73"/>
        <v>0.87737765376917309</v>
      </c>
      <c r="AB76" s="9">
        <f t="shared" si="52"/>
        <v>7.3309994663037928E-3</v>
      </c>
      <c r="AD76" s="2">
        <v>75</v>
      </c>
      <c r="AE76" s="20">
        <v>437.48999020000002</v>
      </c>
      <c r="AF76" s="8">
        <f t="shared" si="74"/>
        <v>415.23270509957138</v>
      </c>
      <c r="AG76" s="1">
        <f t="shared" si="75"/>
        <v>22.257285100428646</v>
      </c>
      <c r="AH76" s="9">
        <f t="shared" si="53"/>
        <v>5.0874958511059082E-2</v>
      </c>
      <c r="AI76" s="8">
        <f t="shared" si="76"/>
        <v>423.09884317069577</v>
      </c>
      <c r="AJ76" s="1">
        <f t="shared" si="77"/>
        <v>14.39114702930425</v>
      </c>
      <c r="AK76" s="9">
        <f t="shared" si="54"/>
        <v>3.2894802970749773E-2</v>
      </c>
      <c r="AL76" s="8">
        <f t="shared" si="78"/>
        <v>425.91945486875233</v>
      </c>
      <c r="AM76" s="1">
        <f t="shared" si="79"/>
        <v>11.570535331247697</v>
      </c>
      <c r="AN76" s="9">
        <f t="shared" si="55"/>
        <v>2.6447543007688448E-2</v>
      </c>
      <c r="AO76" s="8">
        <f t="shared" si="80"/>
        <v>425.93908646944624</v>
      </c>
      <c r="AP76" s="1">
        <f t="shared" si="81"/>
        <v>11.550903730553784</v>
      </c>
      <c r="AQ76" s="9">
        <f t="shared" si="56"/>
        <v>2.6402669750851329E-2</v>
      </c>
      <c r="AU76" s="2">
        <v>75</v>
      </c>
      <c r="AV76" s="20">
        <v>119.68049619999999</v>
      </c>
      <c r="AW76" s="10">
        <f t="shared" si="82"/>
        <v>118.31660299216409</v>
      </c>
      <c r="AX76" s="2">
        <f t="shared" si="99"/>
        <v>2.429759754281692</v>
      </c>
      <c r="AY76" s="27">
        <f t="shared" si="57"/>
        <v>120.74636274644578</v>
      </c>
      <c r="AZ76" s="11">
        <f t="shared" si="83"/>
        <v>8.9059335504809659E-3</v>
      </c>
      <c r="BA76" s="2">
        <f t="shared" si="100"/>
        <v>2.2788627764304179</v>
      </c>
      <c r="BB76" s="27">
        <f t="shared" si="58"/>
        <v>120.59546576859451</v>
      </c>
      <c r="BC76" s="11">
        <f t="shared" si="84"/>
        <v>7.6451017304063852E-3</v>
      </c>
      <c r="BD76" s="2">
        <f t="shared" si="85"/>
        <v>1.9065464723050285</v>
      </c>
      <c r="BE76" s="27">
        <f t="shared" si="59"/>
        <v>120.22314946446912</v>
      </c>
      <c r="BF76" s="11">
        <f t="shared" si="86"/>
        <v>4.5341829429106561E-3</v>
      </c>
      <c r="BG76" s="2">
        <f t="shared" si="87"/>
        <v>1.4595466622001485</v>
      </c>
      <c r="BH76" s="27">
        <f t="shared" si="60"/>
        <v>119.77614965436425</v>
      </c>
      <c r="BI76" s="11">
        <f t="shared" si="88"/>
        <v>7.9924012183576934E-4</v>
      </c>
      <c r="BK76" s="2">
        <v>75</v>
      </c>
      <c r="BL76" s="20">
        <v>437.48999020000002</v>
      </c>
      <c r="BM76" s="10">
        <f t="shared" si="89"/>
        <v>425.91945486875233</v>
      </c>
      <c r="BN76" s="2">
        <f t="shared" si="90"/>
        <v>6.4120498615084669</v>
      </c>
      <c r="BO76" s="27">
        <f t="shared" si="61"/>
        <v>432.3315047302608</v>
      </c>
      <c r="BP76" s="11">
        <f t="shared" si="91"/>
        <v>1.1791093705666271E-2</v>
      </c>
      <c r="BQ76" s="2">
        <f t="shared" si="92"/>
        <v>5.0771010565018653</v>
      </c>
      <c r="BR76" s="27">
        <f t="shared" si="62"/>
        <v>430.9965559252542</v>
      </c>
      <c r="BS76" s="11">
        <f t="shared" si="93"/>
        <v>1.4842475074177875E-2</v>
      </c>
      <c r="BT76" s="2">
        <f t="shared" si="94"/>
        <v>2.7464446392907846</v>
      </c>
      <c r="BU76" s="27">
        <f t="shared" si="63"/>
        <v>428.66589950804308</v>
      </c>
      <c r="BV76" s="11">
        <f t="shared" si="95"/>
        <v>2.0169811629114021E-2</v>
      </c>
      <c r="BW76" s="2">
        <f t="shared" si="96"/>
        <v>5.8894802081669528E-2</v>
      </c>
      <c r="BX76" s="27">
        <f t="shared" si="64"/>
        <v>425.97834967083401</v>
      </c>
      <c r="BY76" s="11">
        <f t="shared" si="97"/>
        <v>2.6312923237177221E-2</v>
      </c>
      <c r="CB76" s="2"/>
      <c r="CD76" s="22"/>
    </row>
    <row r="77" spans="1:82" x14ac:dyDescent="0.2">
      <c r="A77" s="18" t="s">
        <v>52</v>
      </c>
      <c r="B77" s="20">
        <v>76</v>
      </c>
      <c r="C77" s="20">
        <v>116.4059982</v>
      </c>
      <c r="D77" s="20">
        <v>433.82998659999998</v>
      </c>
      <c r="O77" s="2">
        <v>76</v>
      </c>
      <c r="P77" s="20">
        <v>116.4059982</v>
      </c>
      <c r="Q77" s="27">
        <f t="shared" si="65"/>
        <v>115.8910512411862</v>
      </c>
      <c r="R77" s="1">
        <f t="shared" si="66"/>
        <v>0.51494695881379471</v>
      </c>
      <c r="S77" s="7">
        <f t="shared" si="67"/>
        <v>4.4237149869979352E-3</v>
      </c>
      <c r="T77" s="27">
        <f t="shared" si="68"/>
        <v>118.23403575400317</v>
      </c>
      <c r="U77" s="1">
        <f t="shared" si="98"/>
        <v>1.8280375540031741</v>
      </c>
      <c r="V77" s="11">
        <f t="shared" si="69"/>
        <v>1.5703980742146791E-2</v>
      </c>
      <c r="W77" s="27">
        <f t="shared" si="70"/>
        <v>119.13493891686564</v>
      </c>
      <c r="X77" s="1">
        <f t="shared" si="71"/>
        <v>2.7289407168656368</v>
      </c>
      <c r="Y77" s="9">
        <f t="shared" si="51"/>
        <v>2.3443299821861215E-2</v>
      </c>
      <c r="Z77" s="27">
        <f t="shared" si="72"/>
        <v>119.46115178655771</v>
      </c>
      <c r="AA77" s="1">
        <f t="shared" si="73"/>
        <v>3.055153586557708</v>
      </c>
      <c r="AB77" s="9">
        <f t="shared" si="52"/>
        <v>2.6245671475696414E-2</v>
      </c>
      <c r="AD77" s="2">
        <v>76</v>
      </c>
      <c r="AE77" s="20">
        <v>433.82998659999998</v>
      </c>
      <c r="AF77" s="8">
        <f t="shared" si="74"/>
        <v>421.90989062969993</v>
      </c>
      <c r="AG77" s="1">
        <f t="shared" si="75"/>
        <v>11.920095970300054</v>
      </c>
      <c r="AH77" s="9">
        <f t="shared" si="53"/>
        <v>2.747642242003576E-2</v>
      </c>
      <c r="AI77" s="8">
        <f t="shared" si="76"/>
        <v>429.57485933388273</v>
      </c>
      <c r="AJ77" s="1">
        <f t="shared" si="77"/>
        <v>4.2551272661172561</v>
      </c>
      <c r="AK77" s="9">
        <f t="shared" si="54"/>
        <v>9.8082829623314383E-3</v>
      </c>
      <c r="AL77" s="8">
        <f t="shared" si="78"/>
        <v>432.86177606750095</v>
      </c>
      <c r="AM77" s="1">
        <f t="shared" si="79"/>
        <v>0.96821053249902889</v>
      </c>
      <c r="AN77" s="9">
        <f t="shared" si="55"/>
        <v>2.2317741106073854E-3</v>
      </c>
      <c r="AO77" s="8">
        <f t="shared" si="80"/>
        <v>434.60226426736159</v>
      </c>
      <c r="AP77" s="1">
        <f t="shared" si="81"/>
        <v>0.77227766736160675</v>
      </c>
      <c r="AQ77" s="9">
        <f t="shared" si="56"/>
        <v>1.7801389742882444E-3</v>
      </c>
      <c r="AU77" s="2">
        <v>76</v>
      </c>
      <c r="AV77" s="20">
        <v>116.4059982</v>
      </c>
      <c r="AW77" s="10">
        <f t="shared" si="82"/>
        <v>119.13493891686564</v>
      </c>
      <c r="AX77" s="2">
        <f t="shared" si="99"/>
        <v>1.9463326054076473</v>
      </c>
      <c r="AY77" s="27">
        <f t="shared" si="57"/>
        <v>121.08127152227328</v>
      </c>
      <c r="AZ77" s="11">
        <f t="shared" si="83"/>
        <v>4.0163508707176609E-2</v>
      </c>
      <c r="BA77" s="2">
        <f t="shared" si="100"/>
        <v>1.6216256931524244</v>
      </c>
      <c r="BB77" s="27">
        <f t="shared" si="58"/>
        <v>120.75656461001806</v>
      </c>
      <c r="BC77" s="11">
        <f t="shared" si="84"/>
        <v>3.7374074165347097E-2</v>
      </c>
      <c r="BD77" s="2">
        <f t="shared" si="85"/>
        <v>1.2536201437429373</v>
      </c>
      <c r="BE77" s="27">
        <f t="shared" si="59"/>
        <v>120.38855906060857</v>
      </c>
      <c r="BF77" s="11">
        <f t="shared" si="86"/>
        <v>3.4212677372226448E-2</v>
      </c>
      <c r="BG77" s="2">
        <f t="shared" si="87"/>
        <v>0.97863860907619449</v>
      </c>
      <c r="BH77" s="27">
        <f t="shared" si="60"/>
        <v>120.11357752594184</v>
      </c>
      <c r="BI77" s="11">
        <f t="shared" si="88"/>
        <v>3.1850414783366691E-2</v>
      </c>
      <c r="BK77" s="2">
        <v>76</v>
      </c>
      <c r="BL77" s="20">
        <v>433.82998659999998</v>
      </c>
      <c r="BM77" s="10">
        <f t="shared" si="89"/>
        <v>432.86177606750095</v>
      </c>
      <c r="BN77" s="2">
        <f t="shared" si="90"/>
        <v>6.571131262680515</v>
      </c>
      <c r="BO77" s="27">
        <f t="shared" si="61"/>
        <v>439.43290733018148</v>
      </c>
      <c r="BP77" s="11">
        <f t="shared" si="91"/>
        <v>1.2915014875049431E-2</v>
      </c>
      <c r="BQ77" s="2">
        <f t="shared" si="92"/>
        <v>5.9164501205129092</v>
      </c>
      <c r="BR77" s="27">
        <f t="shared" si="62"/>
        <v>438.77822618801389</v>
      </c>
      <c r="BS77" s="11">
        <f t="shared" si="93"/>
        <v>1.1405941822496199E-2</v>
      </c>
      <c r="BT77" s="2">
        <f t="shared" si="94"/>
        <v>5.2639705749654908</v>
      </c>
      <c r="BU77" s="27">
        <f t="shared" si="63"/>
        <v>438.12574664246642</v>
      </c>
      <c r="BV77" s="11">
        <f t="shared" si="95"/>
        <v>9.9019435611932896E-3</v>
      </c>
      <c r="BW77" s="2">
        <f t="shared" si="96"/>
        <v>5.22146459958189</v>
      </c>
      <c r="BX77" s="27">
        <f t="shared" si="64"/>
        <v>438.08324066708286</v>
      </c>
      <c r="BY77" s="11">
        <f t="shared" si="97"/>
        <v>9.8039651440795031E-3</v>
      </c>
      <c r="CB77" s="2"/>
      <c r="CD77" s="22"/>
    </row>
    <row r="78" spans="1:82" x14ac:dyDescent="0.2">
      <c r="A78" s="18" t="s">
        <v>53</v>
      </c>
      <c r="B78" s="20">
        <v>77</v>
      </c>
      <c r="C78" s="20">
        <v>118.1744995</v>
      </c>
      <c r="D78" s="20">
        <v>421.42001340000002</v>
      </c>
      <c r="O78" s="2">
        <v>77</v>
      </c>
      <c r="P78" s="20">
        <v>118.1744995</v>
      </c>
      <c r="Q78" s="27">
        <f t="shared" si="65"/>
        <v>116.04553532883034</v>
      </c>
      <c r="R78" s="1">
        <f t="shared" si="66"/>
        <v>2.1289641711696561</v>
      </c>
      <c r="S78" s="7">
        <f t="shared" si="67"/>
        <v>1.8015427864533973E-2</v>
      </c>
      <c r="T78" s="27">
        <f t="shared" si="68"/>
        <v>117.41141885470176</v>
      </c>
      <c r="U78" s="1">
        <f t="shared" si="98"/>
        <v>0.76308064529823127</v>
      </c>
      <c r="V78" s="11">
        <f t="shared" si="69"/>
        <v>6.4572361086939175E-3</v>
      </c>
      <c r="W78" s="27">
        <f t="shared" si="70"/>
        <v>117.49757448674625</v>
      </c>
      <c r="X78" s="1">
        <f t="shared" si="71"/>
        <v>0.67692501325375076</v>
      </c>
      <c r="Y78" s="9">
        <f t="shared" si="51"/>
        <v>5.7281817660987918E-3</v>
      </c>
      <c r="Z78" s="27">
        <f t="shared" si="72"/>
        <v>117.16978659663943</v>
      </c>
      <c r="AA78" s="1">
        <f t="shared" si="73"/>
        <v>1.00471290336057</v>
      </c>
      <c r="AB78" s="9">
        <f t="shared" si="52"/>
        <v>8.5019433770529319E-3</v>
      </c>
      <c r="AD78" s="2">
        <v>77</v>
      </c>
      <c r="AE78" s="20">
        <v>421.42001340000002</v>
      </c>
      <c r="AF78" s="8">
        <f t="shared" si="74"/>
        <v>425.48591942078991</v>
      </c>
      <c r="AG78" s="1">
        <f t="shared" si="75"/>
        <v>4.065906020789896</v>
      </c>
      <c r="AH78" s="9">
        <f t="shared" si="53"/>
        <v>9.6481085176433057E-3</v>
      </c>
      <c r="AI78" s="8">
        <f t="shared" si="76"/>
        <v>431.4896666036355</v>
      </c>
      <c r="AJ78" s="1">
        <f t="shared" si="77"/>
        <v>10.069653203635482</v>
      </c>
      <c r="AK78" s="9">
        <f t="shared" si="54"/>
        <v>2.3894577579251442E-2</v>
      </c>
      <c r="AL78" s="8">
        <f t="shared" si="78"/>
        <v>433.44270238700039</v>
      </c>
      <c r="AM78" s="1">
        <f t="shared" si="79"/>
        <v>12.022688987000379</v>
      </c>
      <c r="AN78" s="9">
        <f t="shared" si="55"/>
        <v>2.8528993889022497E-2</v>
      </c>
      <c r="AO78" s="8">
        <f t="shared" si="80"/>
        <v>434.02305601684037</v>
      </c>
      <c r="AP78" s="1">
        <f t="shared" si="81"/>
        <v>12.603042616840355</v>
      </c>
      <c r="AQ78" s="9">
        <f t="shared" si="56"/>
        <v>2.9906132162921036E-2</v>
      </c>
      <c r="AU78" s="2">
        <v>77</v>
      </c>
      <c r="AV78" s="20">
        <v>118.1744995</v>
      </c>
      <c r="AW78" s="10">
        <f t="shared" si="82"/>
        <v>117.49757448674625</v>
      </c>
      <c r="AX78" s="2">
        <f t="shared" si="99"/>
        <v>0.87122349474953598</v>
      </c>
      <c r="AY78" s="27">
        <f t="shared" si="57"/>
        <v>118.36879798149577</v>
      </c>
      <c r="AZ78" s="11">
        <f t="shared" si="83"/>
        <v>1.6441658929621972E-3</v>
      </c>
      <c r="BA78" s="2">
        <f t="shared" si="100"/>
        <v>0.15508013768010775</v>
      </c>
      <c r="BB78" s="27">
        <f t="shared" si="58"/>
        <v>117.65265462442635</v>
      </c>
      <c r="BC78" s="11">
        <f t="shared" si="84"/>
        <v>4.4158839494272527E-3</v>
      </c>
      <c r="BD78" s="2">
        <f t="shared" si="85"/>
        <v>-0.48097060057445939</v>
      </c>
      <c r="BE78" s="27">
        <f t="shared" si="59"/>
        <v>117.01660388617178</v>
      </c>
      <c r="BF78" s="11">
        <f t="shared" si="86"/>
        <v>9.7981850460743154E-3</v>
      </c>
      <c r="BG78" s="2">
        <f t="shared" si="87"/>
        <v>-0.98336367032049432</v>
      </c>
      <c r="BH78" s="27">
        <f t="shared" si="60"/>
        <v>116.51421081642575</v>
      </c>
      <c r="BI78" s="11">
        <f t="shared" si="88"/>
        <v>1.4049466598961573E-2</v>
      </c>
      <c r="BK78" s="2">
        <v>77</v>
      </c>
      <c r="BL78" s="20">
        <v>421.42001340000002</v>
      </c>
      <c r="BM78" s="10">
        <f t="shared" si="89"/>
        <v>433.44270238700039</v>
      </c>
      <c r="BN78" s="2">
        <f t="shared" si="90"/>
        <v>4.774069779726192</v>
      </c>
      <c r="BO78" s="27">
        <f t="shared" si="61"/>
        <v>438.21677216672657</v>
      </c>
      <c r="BP78" s="11">
        <f t="shared" si="91"/>
        <v>3.9857525111849743E-2</v>
      </c>
      <c r="BQ78" s="2">
        <f t="shared" si="92"/>
        <v>3.5154644100568482</v>
      </c>
      <c r="BR78" s="27">
        <f t="shared" si="62"/>
        <v>436.95816679705723</v>
      </c>
      <c r="BS78" s="11">
        <f t="shared" si="93"/>
        <v>3.6870943246610451E-2</v>
      </c>
      <c r="BT78" s="2">
        <f t="shared" si="94"/>
        <v>2.4541440216858605</v>
      </c>
      <c r="BU78" s="27">
        <f t="shared" si="63"/>
        <v>435.89684640868626</v>
      </c>
      <c r="BV78" s="11">
        <f t="shared" si="95"/>
        <v>3.4352504741973988E-2</v>
      </c>
      <c r="BW78" s="2">
        <f t="shared" si="96"/>
        <v>1.7410608895200526</v>
      </c>
      <c r="BX78" s="27">
        <f t="shared" si="64"/>
        <v>435.18376327652044</v>
      </c>
      <c r="BY78" s="11">
        <f t="shared" si="97"/>
        <v>3.2660408710718389E-2</v>
      </c>
      <c r="CB78" s="2"/>
      <c r="CD78" s="22"/>
    </row>
    <row r="79" spans="1:82" x14ac:dyDescent="0.2">
      <c r="A79" s="18" t="s">
        <v>54</v>
      </c>
      <c r="B79" s="20">
        <v>78</v>
      </c>
      <c r="C79" s="20">
        <v>119.9725037</v>
      </c>
      <c r="D79" s="20">
        <v>426.7000122</v>
      </c>
      <c r="O79" s="2">
        <v>78</v>
      </c>
      <c r="P79" s="20">
        <v>119.9725037</v>
      </c>
      <c r="Q79" s="27">
        <f t="shared" si="65"/>
        <v>116.68422458018122</v>
      </c>
      <c r="R79" s="1">
        <f t="shared" si="66"/>
        <v>3.2882791198187817</v>
      </c>
      <c r="S79" s="7">
        <f t="shared" si="67"/>
        <v>2.7408606292333146E-2</v>
      </c>
      <c r="T79" s="27">
        <f t="shared" si="68"/>
        <v>117.75480514508598</v>
      </c>
      <c r="U79" s="1">
        <f t="shared" si="98"/>
        <v>2.2176985549140227</v>
      </c>
      <c r="V79" s="11">
        <f t="shared" si="69"/>
        <v>1.8485056879862571E-2</v>
      </c>
      <c r="W79" s="27">
        <f t="shared" si="70"/>
        <v>117.9037294946985</v>
      </c>
      <c r="X79" s="1">
        <f t="shared" si="71"/>
        <v>2.0687742053015086</v>
      </c>
      <c r="Y79" s="9">
        <f t="shared" si="51"/>
        <v>1.7243736202043673E-2</v>
      </c>
      <c r="Z79" s="27">
        <f t="shared" si="72"/>
        <v>117.92332127415985</v>
      </c>
      <c r="AA79" s="1">
        <f t="shared" si="73"/>
        <v>2.0491824258401579</v>
      </c>
      <c r="AB79" s="9">
        <f t="shared" si="52"/>
        <v>1.7080433954802576E-2</v>
      </c>
      <c r="AD79" s="2">
        <v>78</v>
      </c>
      <c r="AE79" s="20">
        <v>426.7000122</v>
      </c>
      <c r="AF79" s="8">
        <f t="shared" si="74"/>
        <v>424.26614761455289</v>
      </c>
      <c r="AG79" s="1">
        <f t="shared" si="75"/>
        <v>2.433864585447111</v>
      </c>
      <c r="AH79" s="9">
        <f t="shared" si="53"/>
        <v>5.7039243399560208E-3</v>
      </c>
      <c r="AI79" s="8">
        <f t="shared" si="76"/>
        <v>426.95832266199955</v>
      </c>
      <c r="AJ79" s="1">
        <f t="shared" si="77"/>
        <v>0.25831046199954244</v>
      </c>
      <c r="AK79" s="9">
        <f t="shared" si="54"/>
        <v>6.0536783363968798E-4</v>
      </c>
      <c r="AL79" s="8">
        <f t="shared" si="78"/>
        <v>426.22908899480012</v>
      </c>
      <c r="AM79" s="1">
        <f t="shared" si="79"/>
        <v>0.47092320519988107</v>
      </c>
      <c r="AN79" s="9">
        <f t="shared" si="55"/>
        <v>1.1036400087543307E-3</v>
      </c>
      <c r="AO79" s="8">
        <f t="shared" si="80"/>
        <v>424.57077405421012</v>
      </c>
      <c r="AP79" s="1">
        <f t="shared" si="81"/>
        <v>2.1292381457898841</v>
      </c>
      <c r="AQ79" s="9">
        <f t="shared" si="56"/>
        <v>4.9900119168308854E-3</v>
      </c>
      <c r="AU79" s="2">
        <v>78</v>
      </c>
      <c r="AV79" s="20">
        <v>119.9725037</v>
      </c>
      <c r="AW79" s="10">
        <f t="shared" si="82"/>
        <v>117.9037294946985</v>
      </c>
      <c r="AX79" s="2">
        <f t="shared" si="99"/>
        <v>0.73170294871035035</v>
      </c>
      <c r="AY79" s="27">
        <f t="shared" si="57"/>
        <v>118.63543244340885</v>
      </c>
      <c r="AZ79" s="11">
        <f t="shared" si="83"/>
        <v>1.1144814147870108E-2</v>
      </c>
      <c r="BA79" s="2">
        <f t="shared" si="100"/>
        <v>0.268063829302572</v>
      </c>
      <c r="BB79" s="27">
        <f t="shared" si="58"/>
        <v>118.17179332400107</v>
      </c>
      <c r="BC79" s="11">
        <f t="shared" si="84"/>
        <v>1.5009358981969232E-2</v>
      </c>
      <c r="BD79" s="2">
        <f t="shared" si="85"/>
        <v>5.1304764541566489E-2</v>
      </c>
      <c r="BE79" s="27">
        <f t="shared" si="59"/>
        <v>117.95503425924007</v>
      </c>
      <c r="BF79" s="11">
        <f t="shared" si="86"/>
        <v>1.6816098510411756E-2</v>
      </c>
      <c r="BG79" s="2">
        <f t="shared" si="87"/>
        <v>5.8775338384064263E-2</v>
      </c>
      <c r="BH79" s="27">
        <f t="shared" si="60"/>
        <v>117.96250483308256</v>
      </c>
      <c r="BI79" s="11">
        <f t="shared" si="88"/>
        <v>1.6753829460320266E-2</v>
      </c>
      <c r="BK79" s="2">
        <v>78</v>
      </c>
      <c r="BL79" s="20">
        <v>426.7000122</v>
      </c>
      <c r="BM79" s="10">
        <f t="shared" si="89"/>
        <v>426.22908899480012</v>
      </c>
      <c r="BN79" s="2">
        <f t="shared" si="90"/>
        <v>1.1777648281482525</v>
      </c>
      <c r="BO79" s="27">
        <f t="shared" si="61"/>
        <v>427.40685382294839</v>
      </c>
      <c r="BP79" s="11">
        <f t="shared" si="91"/>
        <v>1.6565305899665234E-3</v>
      </c>
      <c r="BQ79" s="2">
        <f t="shared" si="92"/>
        <v>-1.3126206009588561</v>
      </c>
      <c r="BR79" s="27">
        <f t="shared" si="62"/>
        <v>424.91646839384128</v>
      </c>
      <c r="BS79" s="11">
        <f t="shared" si="93"/>
        <v>4.1798541250632716E-3</v>
      </c>
      <c r="BT79" s="2">
        <f t="shared" si="94"/>
        <v>-3.3465104266458194</v>
      </c>
      <c r="BU79" s="27">
        <f t="shared" si="63"/>
        <v>422.88257856815432</v>
      </c>
      <c r="BV79" s="11">
        <f t="shared" si="95"/>
        <v>8.9464108804768582E-3</v>
      </c>
      <c r="BW79" s="2">
        <f t="shared" si="96"/>
        <v>-4.9749448217701913</v>
      </c>
      <c r="BX79" s="27">
        <f t="shared" si="64"/>
        <v>421.25414417302994</v>
      </c>
      <c r="BY79" s="11">
        <f t="shared" si="97"/>
        <v>1.2762755732984394E-2</v>
      </c>
      <c r="CB79" s="2"/>
      <c r="CD79" s="22"/>
    </row>
    <row r="80" spans="1:82" x14ac:dyDescent="0.2">
      <c r="A80" s="18" t="s">
        <v>55</v>
      </c>
      <c r="B80" s="20">
        <v>79</v>
      </c>
      <c r="C80" s="20">
        <v>120.5110016</v>
      </c>
      <c r="D80" s="20">
        <v>424.98999020000002</v>
      </c>
      <c r="O80" s="2">
        <v>79</v>
      </c>
      <c r="P80" s="20">
        <v>120.5110016</v>
      </c>
      <c r="Q80" s="27">
        <f t="shared" si="65"/>
        <v>117.67070831612685</v>
      </c>
      <c r="R80" s="1">
        <f t="shared" si="66"/>
        <v>2.8402932838731516</v>
      </c>
      <c r="S80" s="7">
        <f t="shared" si="67"/>
        <v>2.3568746804550261E-2</v>
      </c>
      <c r="T80" s="27">
        <f t="shared" si="68"/>
        <v>118.75276949479729</v>
      </c>
      <c r="U80" s="1">
        <f t="shared" si="98"/>
        <v>1.7582321052027083</v>
      </c>
      <c r="V80" s="11">
        <f t="shared" si="69"/>
        <v>1.4589805759300139E-2</v>
      </c>
      <c r="W80" s="27">
        <f t="shared" si="70"/>
        <v>119.14499401787941</v>
      </c>
      <c r="X80" s="1">
        <f t="shared" si="71"/>
        <v>1.3660075821205879</v>
      </c>
      <c r="Y80" s="9">
        <f t="shared" si="51"/>
        <v>1.133512761477694E-2</v>
      </c>
      <c r="Z80" s="27">
        <f t="shared" si="72"/>
        <v>119.46020809353996</v>
      </c>
      <c r="AA80" s="1">
        <f t="shared" si="73"/>
        <v>1.0507935064600389</v>
      </c>
      <c r="AB80" s="9">
        <f t="shared" si="52"/>
        <v>8.7194819768225944E-3</v>
      </c>
      <c r="AD80" s="2">
        <v>79</v>
      </c>
      <c r="AE80" s="20">
        <v>424.98999020000002</v>
      </c>
      <c r="AF80" s="8">
        <f t="shared" si="74"/>
        <v>424.99630699018701</v>
      </c>
      <c r="AG80" s="1">
        <f t="shared" si="75"/>
        <v>6.3167901869860543E-3</v>
      </c>
      <c r="AH80" s="9">
        <f t="shared" si="53"/>
        <v>1.4863385803541813E-5</v>
      </c>
      <c r="AI80" s="8">
        <f t="shared" si="76"/>
        <v>426.84208295409974</v>
      </c>
      <c r="AJ80" s="1">
        <f t="shared" si="77"/>
        <v>1.852092754099715</v>
      </c>
      <c r="AK80" s="9">
        <f t="shared" si="54"/>
        <v>4.3579679446758765E-3</v>
      </c>
      <c r="AL80" s="8">
        <f t="shared" si="78"/>
        <v>426.51164291792008</v>
      </c>
      <c r="AM80" s="1">
        <f t="shared" si="79"/>
        <v>1.5216527179200625</v>
      </c>
      <c r="AN80" s="9">
        <f t="shared" si="55"/>
        <v>3.5804436645766025E-3</v>
      </c>
      <c r="AO80" s="8">
        <f t="shared" si="80"/>
        <v>426.16770266355252</v>
      </c>
      <c r="AP80" s="1">
        <f t="shared" si="81"/>
        <v>1.1777124635524956</v>
      </c>
      <c r="AQ80" s="9">
        <f t="shared" si="56"/>
        <v>2.7711534170446342E-3</v>
      </c>
      <c r="AU80" s="2">
        <v>79</v>
      </c>
      <c r="AV80" s="20">
        <v>120.5110016</v>
      </c>
      <c r="AW80" s="10">
        <f t="shared" si="82"/>
        <v>119.14499401787941</v>
      </c>
      <c r="AX80" s="2">
        <f t="shared" si="99"/>
        <v>0.8845714210515202</v>
      </c>
      <c r="AY80" s="27">
        <f t="shared" si="57"/>
        <v>120.02956543893093</v>
      </c>
      <c r="AZ80" s="11">
        <f t="shared" si="83"/>
        <v>3.9949561009131104E-3</v>
      </c>
      <c r="BA80" s="2">
        <f t="shared" si="100"/>
        <v>0.70600414154782709</v>
      </c>
      <c r="BB80" s="27">
        <f t="shared" si="58"/>
        <v>119.85099815942723</v>
      </c>
      <c r="BC80" s="11">
        <f t="shared" si="84"/>
        <v>5.4767069546351318E-3</v>
      </c>
      <c r="BD80" s="2">
        <f t="shared" si="85"/>
        <v>0.76528061972517647</v>
      </c>
      <c r="BE80" s="27">
        <f t="shared" si="59"/>
        <v>119.91027463760459</v>
      </c>
      <c r="BF80" s="11">
        <f t="shared" si="86"/>
        <v>4.9848308819915492E-3</v>
      </c>
      <c r="BG80" s="2">
        <f t="shared" si="87"/>
        <v>0.94564222698170342</v>
      </c>
      <c r="BH80" s="27">
        <f t="shared" si="60"/>
        <v>120.09063624486112</v>
      </c>
      <c r="BI80" s="11">
        <f t="shared" si="88"/>
        <v>3.488190700913434E-3</v>
      </c>
      <c r="BK80" s="2">
        <v>79</v>
      </c>
      <c r="BL80" s="20">
        <v>424.98999020000002</v>
      </c>
      <c r="BM80" s="10">
        <f t="shared" si="89"/>
        <v>426.51164291792008</v>
      </c>
      <c r="BN80" s="2">
        <f t="shared" si="90"/>
        <v>0.90920155663976554</v>
      </c>
      <c r="BO80" s="27">
        <f t="shared" si="61"/>
        <v>427.42084447455983</v>
      </c>
      <c r="BP80" s="11">
        <f t="shared" si="91"/>
        <v>5.7197918318401984E-3</v>
      </c>
      <c r="BQ80" s="2">
        <f t="shared" si="92"/>
        <v>-0.59479206512338778</v>
      </c>
      <c r="BR80" s="27">
        <f t="shared" si="62"/>
        <v>425.9168508527967</v>
      </c>
      <c r="BS80" s="11">
        <f t="shared" si="93"/>
        <v>2.1808999603978828E-3</v>
      </c>
      <c r="BT80" s="2">
        <f t="shared" si="94"/>
        <v>-1.1690718167863501</v>
      </c>
      <c r="BU80" s="27">
        <f t="shared" si="63"/>
        <v>425.34257110113373</v>
      </c>
      <c r="BV80" s="11">
        <f t="shared" si="95"/>
        <v>8.2962165995434769E-4</v>
      </c>
      <c r="BW80" s="2">
        <f t="shared" si="96"/>
        <v>-1.0318207631025758</v>
      </c>
      <c r="BX80" s="27">
        <f t="shared" si="64"/>
        <v>425.4798221548175</v>
      </c>
      <c r="BY80" s="11">
        <f t="shared" si="97"/>
        <v>1.1525729219809644E-3</v>
      </c>
      <c r="CB80" s="2"/>
      <c r="CD80" s="22"/>
    </row>
    <row r="81" spans="1:82" x14ac:dyDescent="0.2">
      <c r="A81" s="18" t="s">
        <v>56</v>
      </c>
      <c r="B81" s="20">
        <v>80</v>
      </c>
      <c r="C81" s="20">
        <v>118.8000031</v>
      </c>
      <c r="D81" s="20">
        <v>421.38000490000002</v>
      </c>
      <c r="O81" s="2">
        <v>80</v>
      </c>
      <c r="P81" s="20">
        <v>118.8000031</v>
      </c>
      <c r="Q81" s="27">
        <f t="shared" si="65"/>
        <v>118.52279630128879</v>
      </c>
      <c r="R81" s="1">
        <f t="shared" si="66"/>
        <v>0.27720679871120524</v>
      </c>
      <c r="S81" s="7">
        <f t="shared" si="67"/>
        <v>2.3333905006539955E-3</v>
      </c>
      <c r="T81" s="27">
        <f t="shared" si="68"/>
        <v>119.54397394213851</v>
      </c>
      <c r="U81" s="1">
        <f t="shared" si="98"/>
        <v>0.74397084213850917</v>
      </c>
      <c r="V81" s="11">
        <f t="shared" si="69"/>
        <v>6.2623806626694372E-3</v>
      </c>
      <c r="W81" s="27">
        <f t="shared" si="70"/>
        <v>119.96459856715177</v>
      </c>
      <c r="X81" s="1">
        <f t="shared" si="71"/>
        <v>1.16459546715177</v>
      </c>
      <c r="Y81" s="9">
        <f t="shared" si="51"/>
        <v>9.8029918919401941E-3</v>
      </c>
      <c r="Z81" s="27">
        <f t="shared" si="72"/>
        <v>120.24830322338499</v>
      </c>
      <c r="AA81" s="1">
        <f t="shared" si="73"/>
        <v>1.4483001233849961</v>
      </c>
      <c r="AB81" s="9">
        <f t="shared" si="52"/>
        <v>1.2191078161554325E-2</v>
      </c>
      <c r="AD81" s="2">
        <v>80</v>
      </c>
      <c r="AE81" s="20">
        <v>421.38000490000002</v>
      </c>
      <c r="AF81" s="8">
        <f t="shared" si="74"/>
        <v>424.99441195313091</v>
      </c>
      <c r="AG81" s="1">
        <f t="shared" si="75"/>
        <v>3.6144070531308898</v>
      </c>
      <c r="AH81" s="9">
        <f t="shared" si="53"/>
        <v>8.5775476080993552E-3</v>
      </c>
      <c r="AI81" s="8">
        <f t="shared" si="76"/>
        <v>426.0086412147549</v>
      </c>
      <c r="AJ81" s="1">
        <f t="shared" si="77"/>
        <v>4.6286363147548855</v>
      </c>
      <c r="AK81" s="9">
        <f t="shared" si="54"/>
        <v>1.0984470693746686E-2</v>
      </c>
      <c r="AL81" s="8">
        <f t="shared" si="78"/>
        <v>425.59865128716808</v>
      </c>
      <c r="AM81" s="1">
        <f t="shared" si="79"/>
        <v>4.2186463871680644</v>
      </c>
      <c r="AN81" s="9">
        <f t="shared" si="55"/>
        <v>1.0011501110901582E-2</v>
      </c>
      <c r="AO81" s="8">
        <f t="shared" si="80"/>
        <v>425.28441831588816</v>
      </c>
      <c r="AP81" s="1">
        <f t="shared" si="81"/>
        <v>3.9044134158881434</v>
      </c>
      <c r="AQ81" s="9">
        <f t="shared" si="56"/>
        <v>9.2657776128098942E-3</v>
      </c>
      <c r="AU81" s="2">
        <v>80</v>
      </c>
      <c r="AV81" s="20">
        <v>118.8000031</v>
      </c>
      <c r="AW81" s="10">
        <f t="shared" si="82"/>
        <v>119.96459856715177</v>
      </c>
      <c r="AX81" s="2">
        <f t="shared" si="99"/>
        <v>0.86508135951777076</v>
      </c>
      <c r="AY81" s="27">
        <f t="shared" si="57"/>
        <v>120.82967992666954</v>
      </c>
      <c r="AZ81" s="11">
        <f t="shared" si="83"/>
        <v>1.7084821327496613E-2</v>
      </c>
      <c r="BA81" s="2">
        <f t="shared" si="100"/>
        <v>0.75712432502386495</v>
      </c>
      <c r="BB81" s="27">
        <f t="shared" si="58"/>
        <v>120.72172289217563</v>
      </c>
      <c r="BC81" s="11">
        <f t="shared" si="84"/>
        <v>1.6176092104627535E-2</v>
      </c>
      <c r="BD81" s="2">
        <f t="shared" si="85"/>
        <v>0.7978749774534839</v>
      </c>
      <c r="BE81" s="27">
        <f t="shared" si="59"/>
        <v>120.76247354460526</v>
      </c>
      <c r="BF81" s="11">
        <f t="shared" si="86"/>
        <v>1.651911105552201E-2</v>
      </c>
      <c r="BG81" s="2">
        <f t="shared" si="87"/>
        <v>0.85111396869969258</v>
      </c>
      <c r="BH81" s="27">
        <f t="shared" si="60"/>
        <v>120.81571253585146</v>
      </c>
      <c r="BI81" s="11">
        <f t="shared" si="88"/>
        <v>1.6967250700782706E-2</v>
      </c>
      <c r="BK81" s="2">
        <v>80</v>
      </c>
      <c r="BL81" s="20">
        <v>421.38000490000002</v>
      </c>
      <c r="BM81" s="10">
        <f t="shared" si="89"/>
        <v>425.59865128716808</v>
      </c>
      <c r="BN81" s="2">
        <f t="shared" si="90"/>
        <v>0.36254360042223482</v>
      </c>
      <c r="BO81" s="27">
        <f t="shared" si="61"/>
        <v>425.9611948875903</v>
      </c>
      <c r="BP81" s="11">
        <f t="shared" si="91"/>
        <v>1.0871873212582702E-2</v>
      </c>
      <c r="BQ81" s="2">
        <f t="shared" si="92"/>
        <v>-0.73798186965626478</v>
      </c>
      <c r="BR81" s="27">
        <f t="shared" si="62"/>
        <v>424.86066941751182</v>
      </c>
      <c r="BS81" s="11">
        <f t="shared" si="93"/>
        <v>8.2601558617804213E-3</v>
      </c>
      <c r="BT81" s="2">
        <f t="shared" si="94"/>
        <v>-1.015423705165742</v>
      </c>
      <c r="BU81" s="27">
        <f t="shared" si="63"/>
        <v>424.58322758200234</v>
      </c>
      <c r="BV81" s="11">
        <f t="shared" si="95"/>
        <v>7.6017434257766789E-3</v>
      </c>
      <c r="BW81" s="2">
        <f t="shared" si="96"/>
        <v>-0.94269891383964644</v>
      </c>
      <c r="BX81" s="27">
        <f t="shared" si="64"/>
        <v>424.65595237332843</v>
      </c>
      <c r="BY81" s="11">
        <f t="shared" si="97"/>
        <v>7.7743306166267855E-3</v>
      </c>
      <c r="CB81" s="2"/>
      <c r="CD81" s="22"/>
    </row>
    <row r="82" spans="1:82" x14ac:dyDescent="0.2">
      <c r="A82" s="18" t="s">
        <v>57</v>
      </c>
      <c r="B82" s="20">
        <v>81</v>
      </c>
      <c r="C82" s="20">
        <v>115.70400239999999</v>
      </c>
      <c r="D82" s="20">
        <v>403.82998659999998</v>
      </c>
      <c r="O82" s="2">
        <v>81</v>
      </c>
      <c r="P82" s="20">
        <v>115.70400239999999</v>
      </c>
      <c r="Q82" s="27">
        <f t="shared" si="65"/>
        <v>118.60595834090215</v>
      </c>
      <c r="R82" s="1">
        <f t="shared" si="66"/>
        <v>2.9019559409021554</v>
      </c>
      <c r="S82" s="7">
        <f t="shared" si="67"/>
        <v>2.5080860477667933E-2</v>
      </c>
      <c r="T82" s="27">
        <f t="shared" si="68"/>
        <v>119.20918706317619</v>
      </c>
      <c r="U82" s="1">
        <f t="shared" si="98"/>
        <v>3.5051846631761947</v>
      </c>
      <c r="V82" s="11">
        <f t="shared" si="69"/>
        <v>3.0294411519650205E-2</v>
      </c>
      <c r="W82" s="27">
        <f t="shared" si="70"/>
        <v>119.26584128686071</v>
      </c>
      <c r="X82" s="1">
        <f t="shared" si="71"/>
        <v>3.5618388868607127</v>
      </c>
      <c r="Y82" s="9">
        <f t="shared" si="51"/>
        <v>3.0784059435965655E-2</v>
      </c>
      <c r="Z82" s="27">
        <f t="shared" si="72"/>
        <v>119.16207813084624</v>
      </c>
      <c r="AA82" s="1">
        <f t="shared" si="73"/>
        <v>3.4580757308462466</v>
      </c>
      <c r="AB82" s="9">
        <f t="shared" si="52"/>
        <v>2.9887261106935112E-2</v>
      </c>
      <c r="AD82" s="2">
        <v>81</v>
      </c>
      <c r="AE82" s="20">
        <v>403.82998659999998</v>
      </c>
      <c r="AF82" s="8">
        <f t="shared" si="74"/>
        <v>423.91008983719161</v>
      </c>
      <c r="AG82" s="1">
        <f t="shared" si="75"/>
        <v>20.080103237191622</v>
      </c>
      <c r="AH82" s="9">
        <f t="shared" si="53"/>
        <v>4.9724151012790645E-2</v>
      </c>
      <c r="AI82" s="8">
        <f t="shared" si="76"/>
        <v>423.92575487311524</v>
      </c>
      <c r="AJ82" s="1">
        <f t="shared" si="77"/>
        <v>20.095768273115254</v>
      </c>
      <c r="AK82" s="9">
        <f t="shared" si="54"/>
        <v>4.976294217848768E-2</v>
      </c>
      <c r="AL82" s="8">
        <f t="shared" si="78"/>
        <v>423.06746345486727</v>
      </c>
      <c r="AM82" s="1">
        <f t="shared" si="79"/>
        <v>19.237476854867282</v>
      </c>
      <c r="AN82" s="9">
        <f t="shared" si="55"/>
        <v>4.7637564057179116E-2</v>
      </c>
      <c r="AO82" s="8">
        <f t="shared" si="80"/>
        <v>422.35610825397202</v>
      </c>
      <c r="AP82" s="1">
        <f t="shared" si="81"/>
        <v>18.526121653972041</v>
      </c>
      <c r="AQ82" s="9">
        <f t="shared" si="56"/>
        <v>4.5876042564225075E-2</v>
      </c>
      <c r="AU82" s="2">
        <v>81</v>
      </c>
      <c r="AV82" s="20">
        <v>115.70400239999999</v>
      </c>
      <c r="AW82" s="10">
        <f t="shared" si="82"/>
        <v>119.26584128686071</v>
      </c>
      <c r="AX82" s="2">
        <f t="shared" si="99"/>
        <v>0.39592976757512088</v>
      </c>
      <c r="AY82" s="27">
        <f t="shared" si="57"/>
        <v>119.66177105443583</v>
      </c>
      <c r="AZ82" s="11">
        <f t="shared" si="83"/>
        <v>3.4205978810944219E-2</v>
      </c>
      <c r="BA82" s="2">
        <f t="shared" si="100"/>
        <v>0.10197760263214783</v>
      </c>
      <c r="BB82" s="27">
        <f t="shared" si="58"/>
        <v>119.36781888949285</v>
      </c>
      <c r="BC82" s="11">
        <f t="shared" si="84"/>
        <v>3.1665425685333592E-2</v>
      </c>
      <c r="BD82" s="2">
        <f t="shared" si="85"/>
        <v>-0.10010437719324361</v>
      </c>
      <c r="BE82" s="27">
        <f t="shared" si="59"/>
        <v>119.16573690966746</v>
      </c>
      <c r="BF82" s="11">
        <f t="shared" si="86"/>
        <v>2.9918882993346354E-2</v>
      </c>
      <c r="BG82" s="2">
        <f t="shared" si="87"/>
        <v>-0.31128946804337332</v>
      </c>
      <c r="BH82" s="27">
        <f t="shared" si="60"/>
        <v>118.95455181881734</v>
      </c>
      <c r="BI82" s="11">
        <f t="shared" si="88"/>
        <v>2.8093664448874268E-2</v>
      </c>
      <c r="BK82" s="2">
        <v>81</v>
      </c>
      <c r="BL82" s="20">
        <v>403.82998659999998</v>
      </c>
      <c r="BM82" s="10">
        <f t="shared" si="89"/>
        <v>423.06746345486727</v>
      </c>
      <c r="BN82" s="2">
        <f t="shared" si="90"/>
        <v>-0.50557582939468038</v>
      </c>
      <c r="BO82" s="27">
        <f t="shared" si="61"/>
        <v>422.56188762547259</v>
      </c>
      <c r="BP82" s="11">
        <f t="shared" si="91"/>
        <v>4.6385611883812024E-2</v>
      </c>
      <c r="BQ82" s="2">
        <f t="shared" si="92"/>
        <v>-1.5449245528463129</v>
      </c>
      <c r="BR82" s="27">
        <f t="shared" si="62"/>
        <v>421.52253890202093</v>
      </c>
      <c r="BS82" s="11">
        <f t="shared" si="93"/>
        <v>4.3811883438823716E-2</v>
      </c>
      <c r="BT82" s="2">
        <f t="shared" si="94"/>
        <v>-1.9248821814467865</v>
      </c>
      <c r="BU82" s="27">
        <f t="shared" si="63"/>
        <v>421.14258127342049</v>
      </c>
      <c r="BV82" s="11">
        <f t="shared" si="95"/>
        <v>4.2870998310902818E-2</v>
      </c>
      <c r="BW82" s="2">
        <f t="shared" si="96"/>
        <v>-2.1340656026855234</v>
      </c>
      <c r="BX82" s="27">
        <f t="shared" si="64"/>
        <v>420.93339785218177</v>
      </c>
      <c r="BY82" s="11">
        <f t="shared" si="97"/>
        <v>4.2352999578317563E-2</v>
      </c>
      <c r="CB82" s="2"/>
      <c r="CD82" s="22"/>
    </row>
    <row r="83" spans="1:82" x14ac:dyDescent="0.2">
      <c r="A83" s="18" t="s">
        <v>58</v>
      </c>
      <c r="B83" s="20">
        <v>82</v>
      </c>
      <c r="C83" s="20">
        <v>118.635498</v>
      </c>
      <c r="D83" s="20">
        <v>411.89001459999997</v>
      </c>
      <c r="O83" s="2">
        <v>82</v>
      </c>
      <c r="P83" s="20">
        <v>118.635498</v>
      </c>
      <c r="Q83" s="27">
        <f t="shared" si="65"/>
        <v>117.7353715586315</v>
      </c>
      <c r="R83" s="1">
        <f t="shared" si="66"/>
        <v>0.90012644136849929</v>
      </c>
      <c r="S83" s="7">
        <f t="shared" si="67"/>
        <v>7.5873280471962894E-3</v>
      </c>
      <c r="T83" s="27">
        <f t="shared" si="68"/>
        <v>117.63185396474691</v>
      </c>
      <c r="U83" s="1">
        <f t="shared" si="98"/>
        <v>1.0036440352530889</v>
      </c>
      <c r="V83" s="11">
        <f t="shared" si="69"/>
        <v>8.4598965079835456E-3</v>
      </c>
      <c r="W83" s="27">
        <f t="shared" si="70"/>
        <v>117.12873795474428</v>
      </c>
      <c r="X83" s="1">
        <f t="shared" si="71"/>
        <v>1.5067600452557173</v>
      </c>
      <c r="Y83" s="9">
        <f t="shared" si="51"/>
        <v>1.2700752056991553E-2</v>
      </c>
      <c r="Z83" s="27">
        <f t="shared" si="72"/>
        <v>116.56852133271155</v>
      </c>
      <c r="AA83" s="1">
        <f t="shared" si="73"/>
        <v>2.0669766672884435</v>
      </c>
      <c r="AB83" s="9">
        <f t="shared" si="52"/>
        <v>1.7422918958779468E-2</v>
      </c>
      <c r="AD83" s="2">
        <v>82</v>
      </c>
      <c r="AE83" s="20">
        <v>411.89001459999997</v>
      </c>
      <c r="AF83" s="8">
        <f t="shared" si="74"/>
        <v>417.88605886603409</v>
      </c>
      <c r="AG83" s="1">
        <f t="shared" si="75"/>
        <v>5.9960442660341187</v>
      </c>
      <c r="AH83" s="9">
        <f t="shared" si="53"/>
        <v>1.4557391666455123E-2</v>
      </c>
      <c r="AI83" s="8">
        <f t="shared" si="76"/>
        <v>414.88265915021339</v>
      </c>
      <c r="AJ83" s="1">
        <f t="shared" si="77"/>
        <v>2.9926445502134129</v>
      </c>
      <c r="AK83" s="9">
        <f t="shared" si="54"/>
        <v>7.2656399624537365E-3</v>
      </c>
      <c r="AL83" s="8">
        <f t="shared" si="78"/>
        <v>411.52497734194691</v>
      </c>
      <c r="AM83" s="1">
        <f t="shared" si="79"/>
        <v>0.36503725805306431</v>
      </c>
      <c r="AN83" s="9">
        <f t="shared" si="55"/>
        <v>8.8624935083110492E-4</v>
      </c>
      <c r="AO83" s="8">
        <f t="shared" si="80"/>
        <v>408.46151701349299</v>
      </c>
      <c r="AP83" s="1">
        <f t="shared" si="81"/>
        <v>3.4284975865069782</v>
      </c>
      <c r="AQ83" s="9">
        <f t="shared" si="56"/>
        <v>8.3238181674214796E-3</v>
      </c>
      <c r="AU83" s="2">
        <v>82</v>
      </c>
      <c r="AV83" s="20">
        <v>118.635498</v>
      </c>
      <c r="AW83" s="10">
        <f t="shared" si="82"/>
        <v>117.12873795474428</v>
      </c>
      <c r="AX83" s="2">
        <f t="shared" si="99"/>
        <v>-0.36398016233234276</v>
      </c>
      <c r="AY83" s="27">
        <f t="shared" si="57"/>
        <v>116.76475779241194</v>
      </c>
      <c r="AZ83" s="11">
        <f t="shared" si="83"/>
        <v>1.5768806462868785E-2</v>
      </c>
      <c r="BA83" s="2">
        <f t="shared" si="100"/>
        <v>-0.90560881800470994</v>
      </c>
      <c r="BB83" s="27">
        <f t="shared" si="58"/>
        <v>116.22312913673957</v>
      </c>
      <c r="BC83" s="11">
        <f t="shared" si="84"/>
        <v>2.0334292045205777E-2</v>
      </c>
      <c r="BD83" s="2">
        <f t="shared" si="85"/>
        <v>-1.3223037501471522</v>
      </c>
      <c r="BE83" s="27">
        <f t="shared" si="59"/>
        <v>115.80643420459712</v>
      </c>
      <c r="BF83" s="11">
        <f t="shared" si="86"/>
        <v>2.3846688749120215E-2</v>
      </c>
      <c r="BG83" s="2">
        <f t="shared" si="87"/>
        <v>-1.6806498660981619</v>
      </c>
      <c r="BH83" s="27">
        <f t="shared" si="60"/>
        <v>115.44808808864612</v>
      </c>
      <c r="BI83" s="11">
        <f t="shared" si="88"/>
        <v>2.6867252762355177E-2</v>
      </c>
      <c r="BK83" s="2">
        <v>82</v>
      </c>
      <c r="BL83" s="20">
        <v>411.89001459999997</v>
      </c>
      <c r="BM83" s="10">
        <f t="shared" si="89"/>
        <v>411.52497734194691</v>
      </c>
      <c r="BN83" s="2">
        <f t="shared" si="90"/>
        <v>-3.8166489144523834</v>
      </c>
      <c r="BO83" s="27">
        <f t="shared" si="61"/>
        <v>407.70832842749451</v>
      </c>
      <c r="BP83" s="11">
        <f t="shared" si="91"/>
        <v>1.0152433961203062E-2</v>
      </c>
      <c r="BQ83" s="2">
        <f t="shared" si="92"/>
        <v>-6.0438272548796341</v>
      </c>
      <c r="BR83" s="27">
        <f t="shared" si="62"/>
        <v>405.48115008706725</v>
      </c>
      <c r="BS83" s="11">
        <f t="shared" si="93"/>
        <v>1.555965011474382E-2</v>
      </c>
      <c r="BT83" s="2">
        <f t="shared" si="94"/>
        <v>-7.6954445403309286</v>
      </c>
      <c r="BU83" s="27">
        <f t="shared" si="63"/>
        <v>403.82953280161598</v>
      </c>
      <c r="BV83" s="11">
        <f t="shared" si="95"/>
        <v>1.956950038279464E-2</v>
      </c>
      <c r="BW83" s="2">
        <f t="shared" si="96"/>
        <v>-9.1903809853616494</v>
      </c>
      <c r="BX83" s="27">
        <f t="shared" si="64"/>
        <v>402.33459635658528</v>
      </c>
      <c r="BY83" s="11">
        <f t="shared" si="97"/>
        <v>2.3198955800601953E-2</v>
      </c>
      <c r="CB83" s="2"/>
      <c r="CD83" s="22"/>
    </row>
    <row r="84" spans="1:82" x14ac:dyDescent="0.2">
      <c r="A84" s="18" t="s">
        <v>59</v>
      </c>
      <c r="B84" s="20">
        <v>83</v>
      </c>
      <c r="C84" s="20">
        <v>123.6999969</v>
      </c>
      <c r="D84" s="20">
        <v>419.85000609999997</v>
      </c>
      <c r="O84" s="2">
        <v>83</v>
      </c>
      <c r="P84" s="20">
        <v>123.6999969</v>
      </c>
      <c r="Q84" s="27">
        <f t="shared" si="65"/>
        <v>118.00540949104203</v>
      </c>
      <c r="R84" s="1">
        <f t="shared" si="66"/>
        <v>5.6945874089579718</v>
      </c>
      <c r="S84" s="7">
        <f t="shared" si="67"/>
        <v>4.603546929400102E-2</v>
      </c>
      <c r="T84" s="27">
        <f t="shared" si="68"/>
        <v>118.08349378061081</v>
      </c>
      <c r="U84" s="1">
        <f t="shared" si="98"/>
        <v>5.6165031193891934</v>
      </c>
      <c r="V84" s="11">
        <f t="shared" si="69"/>
        <v>4.5404230073907086E-2</v>
      </c>
      <c r="W84" s="27">
        <f t="shared" si="70"/>
        <v>118.03279398189771</v>
      </c>
      <c r="X84" s="1">
        <f t="shared" si="71"/>
        <v>5.6672029181022907</v>
      </c>
      <c r="Y84" s="9">
        <f t="shared" si="51"/>
        <v>4.5814091027695819E-2</v>
      </c>
      <c r="Z84" s="27">
        <f t="shared" si="72"/>
        <v>118.11875383317789</v>
      </c>
      <c r="AA84" s="1">
        <f t="shared" si="73"/>
        <v>5.5812430668221111</v>
      </c>
      <c r="AB84" s="9">
        <f t="shared" si="52"/>
        <v>4.5119185179398426E-2</v>
      </c>
      <c r="AD84" s="2">
        <v>83</v>
      </c>
      <c r="AE84" s="20">
        <v>419.85000609999997</v>
      </c>
      <c r="AF84" s="8">
        <f t="shared" si="74"/>
        <v>416.08724558622384</v>
      </c>
      <c r="AG84" s="1">
        <f t="shared" si="75"/>
        <v>3.7627605137761293</v>
      </c>
      <c r="AH84" s="9">
        <f t="shared" si="53"/>
        <v>8.9621542434369147E-3</v>
      </c>
      <c r="AI84" s="8">
        <f t="shared" si="76"/>
        <v>413.5359691026174</v>
      </c>
      <c r="AJ84" s="1">
        <f t="shared" si="77"/>
        <v>6.3140369973825727</v>
      </c>
      <c r="AK84" s="9">
        <f t="shared" si="54"/>
        <v>1.5038792201133596E-2</v>
      </c>
      <c r="AL84" s="8">
        <f t="shared" si="78"/>
        <v>411.74399969677876</v>
      </c>
      <c r="AM84" s="1">
        <f t="shared" si="79"/>
        <v>8.1060064032212154</v>
      </c>
      <c r="AN84" s="9">
        <f t="shared" si="55"/>
        <v>1.9306910290458647E-2</v>
      </c>
      <c r="AO84" s="8">
        <f t="shared" si="80"/>
        <v>411.0328902033732</v>
      </c>
      <c r="AP84" s="1">
        <f t="shared" si="81"/>
        <v>8.817115896626774</v>
      </c>
      <c r="AQ84" s="9">
        <f t="shared" si="56"/>
        <v>2.1000633008271794E-2</v>
      </c>
      <c r="AU84" s="2">
        <v>83</v>
      </c>
      <c r="AV84" s="20">
        <v>123.6999969</v>
      </c>
      <c r="AW84" s="10">
        <f t="shared" si="82"/>
        <v>118.03279398189771</v>
      </c>
      <c r="AX84" s="2">
        <f t="shared" si="99"/>
        <v>1.6430694513389188E-2</v>
      </c>
      <c r="AY84" s="27">
        <f t="shared" si="57"/>
        <v>118.0492246764111</v>
      </c>
      <c r="AZ84" s="11">
        <f t="shared" si="83"/>
        <v>4.5681264067912855E-2</v>
      </c>
      <c r="BA84" s="2">
        <f t="shared" si="100"/>
        <v>-9.1259637683546835E-2</v>
      </c>
      <c r="BB84" s="27">
        <f t="shared" si="58"/>
        <v>117.94153434421416</v>
      </c>
      <c r="BC84" s="11">
        <f t="shared" si="84"/>
        <v>4.6551840744515328E-2</v>
      </c>
      <c r="BD84" s="2">
        <f t="shared" si="85"/>
        <v>1.3512116233197369E-2</v>
      </c>
      <c r="BE84" s="27">
        <f t="shared" si="59"/>
        <v>118.04630609813091</v>
      </c>
      <c r="BF84" s="11">
        <f t="shared" si="86"/>
        <v>4.5704858072386008E-2</v>
      </c>
      <c r="BG84" s="2">
        <f t="shared" si="87"/>
        <v>0.25787955384053229</v>
      </c>
      <c r="BH84" s="27">
        <f t="shared" si="60"/>
        <v>118.29067353573825</v>
      </c>
      <c r="BI84" s="11">
        <f t="shared" si="88"/>
        <v>4.3729373482803632E-2</v>
      </c>
      <c r="BK84" s="2">
        <v>83</v>
      </c>
      <c r="BL84" s="20">
        <v>419.85000609999997</v>
      </c>
      <c r="BM84" s="10">
        <f t="shared" si="89"/>
        <v>411.74399969677876</v>
      </c>
      <c r="BN84" s="2">
        <f t="shared" si="90"/>
        <v>-2.6059475336671132</v>
      </c>
      <c r="BO84" s="27">
        <f t="shared" si="61"/>
        <v>409.13805216311164</v>
      </c>
      <c r="BP84" s="11">
        <f t="shared" si="91"/>
        <v>2.5513763918671849E-2</v>
      </c>
      <c r="BQ84" s="2">
        <f t="shared" si="92"/>
        <v>-3.2255449305094666</v>
      </c>
      <c r="BR84" s="27">
        <f t="shared" si="62"/>
        <v>408.51845476626931</v>
      </c>
      <c r="BS84" s="11">
        <f t="shared" si="93"/>
        <v>2.6989522851243467E-2</v>
      </c>
      <c r="BT84" s="2">
        <f t="shared" si="94"/>
        <v>-2.9467644032332618</v>
      </c>
      <c r="BU84" s="27">
        <f t="shared" si="63"/>
        <v>408.7972352935455</v>
      </c>
      <c r="BV84" s="11">
        <f t="shared" si="95"/>
        <v>2.6325522557743928E-2</v>
      </c>
      <c r="BW84" s="2">
        <f t="shared" si="96"/>
        <v>-2.1333284802165249</v>
      </c>
      <c r="BX84" s="27">
        <f t="shared" si="64"/>
        <v>409.61067121656225</v>
      </c>
      <c r="BY84" s="11">
        <f t="shared" si="97"/>
        <v>2.4388078443897683E-2</v>
      </c>
      <c r="CB84" s="2"/>
      <c r="CD84" s="22"/>
    </row>
    <row r="85" spans="1:82" x14ac:dyDescent="0.2">
      <c r="A85" s="19">
        <v>43835</v>
      </c>
      <c r="B85" s="20">
        <v>84</v>
      </c>
      <c r="C85" s="20">
        <v>114.302002</v>
      </c>
      <c r="D85" s="20">
        <v>415.26998900000001</v>
      </c>
      <c r="O85" s="2">
        <v>84</v>
      </c>
      <c r="P85" s="20">
        <v>114.302002</v>
      </c>
      <c r="Q85" s="27">
        <f t="shared" si="65"/>
        <v>119.71378571372942</v>
      </c>
      <c r="R85" s="1">
        <f t="shared" si="66"/>
        <v>5.4117837137294202</v>
      </c>
      <c r="S85" s="7">
        <f t="shared" si="67"/>
        <v>4.7346359810298159E-2</v>
      </c>
      <c r="T85" s="27">
        <f t="shared" si="68"/>
        <v>120.61092018433595</v>
      </c>
      <c r="U85" s="1">
        <f t="shared" si="98"/>
        <v>6.3089181843359512</v>
      </c>
      <c r="V85" s="11">
        <f t="shared" si="69"/>
        <v>5.5195167835607559E-2</v>
      </c>
      <c r="W85" s="27">
        <f t="shared" si="70"/>
        <v>121.43311573275909</v>
      </c>
      <c r="X85" s="1">
        <f t="shared" si="71"/>
        <v>7.1311137327590899</v>
      </c>
      <c r="Y85" s="9">
        <f t="shared" si="51"/>
        <v>6.2388353729439398E-2</v>
      </c>
      <c r="Z85" s="27">
        <f t="shared" si="72"/>
        <v>122.30468613329448</v>
      </c>
      <c r="AA85" s="1">
        <f t="shared" si="73"/>
        <v>8.0026841332944798</v>
      </c>
      <c r="AB85" s="9">
        <f t="shared" si="52"/>
        <v>7.0013508016198003E-2</v>
      </c>
      <c r="AD85" s="2">
        <v>84</v>
      </c>
      <c r="AE85" s="20">
        <v>415.26998900000001</v>
      </c>
      <c r="AF85" s="8">
        <f t="shared" si="74"/>
        <v>417.21607374035671</v>
      </c>
      <c r="AG85" s="1">
        <f t="shared" si="75"/>
        <v>1.9460847403566959</v>
      </c>
      <c r="AH85" s="9">
        <f t="shared" si="53"/>
        <v>4.686312018460587E-3</v>
      </c>
      <c r="AI85" s="8">
        <f t="shared" si="76"/>
        <v>416.37728575143956</v>
      </c>
      <c r="AJ85" s="1">
        <f t="shared" si="77"/>
        <v>1.1072967514395486</v>
      </c>
      <c r="AK85" s="9">
        <f t="shared" si="54"/>
        <v>2.666450214969781E-3</v>
      </c>
      <c r="AL85" s="8">
        <f t="shared" si="78"/>
        <v>416.60760353871149</v>
      </c>
      <c r="AM85" s="1">
        <f t="shared" si="79"/>
        <v>1.3376145387114775</v>
      </c>
      <c r="AN85" s="9">
        <f t="shared" si="55"/>
        <v>3.2210720113258111E-3</v>
      </c>
      <c r="AO85" s="8">
        <f t="shared" si="80"/>
        <v>417.64572712584328</v>
      </c>
      <c r="AP85" s="1">
        <f t="shared" si="81"/>
        <v>2.3757381258432702</v>
      </c>
      <c r="AQ85" s="9">
        <f t="shared" si="56"/>
        <v>5.720948271663499E-3</v>
      </c>
      <c r="AU85" s="2">
        <v>84</v>
      </c>
      <c r="AV85" s="20">
        <v>114.302002</v>
      </c>
      <c r="AW85" s="10">
        <f t="shared" si="82"/>
        <v>121.43311573275909</v>
      </c>
      <c r="AX85" s="2">
        <f t="shared" si="99"/>
        <v>1.0315980114177865</v>
      </c>
      <c r="AY85" s="27">
        <f t="shared" si="57"/>
        <v>122.46471374417688</v>
      </c>
      <c r="AZ85" s="11">
        <f t="shared" si="83"/>
        <v>7.1413550080923996E-2</v>
      </c>
      <c r="BA85" s="2">
        <f t="shared" si="100"/>
        <v>1.4799519871616704</v>
      </c>
      <c r="BB85" s="27">
        <f t="shared" si="58"/>
        <v>122.91306771992076</v>
      </c>
      <c r="BC85" s="11">
        <f t="shared" si="84"/>
        <v>7.5336088338336882E-2</v>
      </c>
      <c r="BD85" s="2">
        <f t="shared" si="85"/>
        <v>2.045597897010107</v>
      </c>
      <c r="BE85" s="27">
        <f t="shared" si="59"/>
        <v>123.4787136297692</v>
      </c>
      <c r="BF85" s="11">
        <f t="shared" si="86"/>
        <v>8.0284784773666532E-2</v>
      </c>
      <c r="BG85" s="2">
        <f t="shared" si="87"/>
        <v>2.614711201606168</v>
      </c>
      <c r="BH85" s="27">
        <f t="shared" si="60"/>
        <v>124.04782693436526</v>
      </c>
      <c r="BI85" s="11">
        <f t="shared" si="88"/>
        <v>8.52638165897152E-2</v>
      </c>
      <c r="BK85" s="2">
        <v>84</v>
      </c>
      <c r="BL85" s="20">
        <v>415.26998900000001</v>
      </c>
      <c r="BM85" s="10">
        <f t="shared" si="89"/>
        <v>416.60760353871149</v>
      </c>
      <c r="BN85" s="2">
        <f t="shared" si="90"/>
        <v>-0.36508212098716042</v>
      </c>
      <c r="BO85" s="27">
        <f t="shared" si="61"/>
        <v>416.24252141772433</v>
      </c>
      <c r="BP85" s="11">
        <f t="shared" si="91"/>
        <v>2.3419280070448908E-3</v>
      </c>
      <c r="BQ85" s="2">
        <f t="shared" si="92"/>
        <v>0.41457201708952129</v>
      </c>
      <c r="BR85" s="27">
        <f t="shared" si="62"/>
        <v>417.02217555580103</v>
      </c>
      <c r="BS85" s="11">
        <f t="shared" si="93"/>
        <v>4.2193912447668295E-3</v>
      </c>
      <c r="BT85" s="2">
        <f t="shared" si="94"/>
        <v>1.7394565438663325</v>
      </c>
      <c r="BU85" s="27">
        <f t="shared" si="63"/>
        <v>418.3470600825778</v>
      </c>
      <c r="BV85" s="11">
        <f t="shared" si="95"/>
        <v>7.4098084718031195E-3</v>
      </c>
      <c r="BW85" s="2">
        <f t="shared" si="96"/>
        <v>3.1143707613954157</v>
      </c>
      <c r="BX85" s="27">
        <f t="shared" si="64"/>
        <v>419.72197430010692</v>
      </c>
      <c r="BY85" s="11">
        <f t="shared" si="97"/>
        <v>1.072070079233901E-2</v>
      </c>
      <c r="CB85" s="2"/>
      <c r="CD85" s="22"/>
    </row>
    <row r="86" spans="1:82" x14ac:dyDescent="0.2">
      <c r="A86" s="19">
        <v>43926</v>
      </c>
      <c r="B86" s="20">
        <v>85</v>
      </c>
      <c r="C86" s="20">
        <v>115.7994995</v>
      </c>
      <c r="D86" s="20">
        <v>428.14999390000003</v>
      </c>
      <c r="O86" s="2">
        <v>85</v>
      </c>
      <c r="P86" s="20">
        <v>115.7994995</v>
      </c>
      <c r="Q86" s="27">
        <f t="shared" si="65"/>
        <v>118.09025059961058</v>
      </c>
      <c r="R86" s="1">
        <f t="shared" si="66"/>
        <v>2.2907510996105884</v>
      </c>
      <c r="S86" s="7">
        <f t="shared" si="67"/>
        <v>1.9782046636657429E-2</v>
      </c>
      <c r="T86" s="27">
        <f t="shared" si="68"/>
        <v>117.77190700138479</v>
      </c>
      <c r="U86" s="1">
        <f t="shared" si="98"/>
        <v>1.9724075013847937</v>
      </c>
      <c r="V86" s="11">
        <f t="shared" si="69"/>
        <v>1.7032953595665531E-2</v>
      </c>
      <c r="W86" s="27">
        <f t="shared" si="70"/>
        <v>117.15444749310363</v>
      </c>
      <c r="X86" s="1">
        <f t="shared" si="71"/>
        <v>1.3549479931036359</v>
      </c>
      <c r="Y86" s="9">
        <f t="shared" si="51"/>
        <v>1.1700810443516951E-2</v>
      </c>
      <c r="Z86" s="27">
        <f t="shared" si="72"/>
        <v>116.30267303332361</v>
      </c>
      <c r="AA86" s="1">
        <f t="shared" si="73"/>
        <v>0.50317353332361847</v>
      </c>
      <c r="AB86" s="9">
        <f t="shared" si="52"/>
        <v>4.3452133687643313E-3</v>
      </c>
      <c r="AD86" s="2">
        <v>85</v>
      </c>
      <c r="AE86" s="20">
        <v>428.14999390000003</v>
      </c>
      <c r="AF86" s="8">
        <f t="shared" si="74"/>
        <v>416.63224831824971</v>
      </c>
      <c r="AG86" s="1">
        <f t="shared" si="75"/>
        <v>11.517745581750319</v>
      </c>
      <c r="AH86" s="9">
        <f t="shared" si="53"/>
        <v>2.6901192913342507E-2</v>
      </c>
      <c r="AI86" s="8">
        <f t="shared" si="76"/>
        <v>415.87900221329176</v>
      </c>
      <c r="AJ86" s="1">
        <f t="shared" si="77"/>
        <v>12.270991686708271</v>
      </c>
      <c r="AK86" s="9">
        <f t="shared" si="54"/>
        <v>2.8660497165800079E-2</v>
      </c>
      <c r="AL86" s="8">
        <f t="shared" si="78"/>
        <v>415.80503481548465</v>
      </c>
      <c r="AM86" s="1">
        <f t="shared" si="79"/>
        <v>12.344959084515381</v>
      </c>
      <c r="AN86" s="9">
        <f t="shared" si="55"/>
        <v>2.8833257644279461E-2</v>
      </c>
      <c r="AO86" s="8">
        <f t="shared" si="80"/>
        <v>415.86392353146084</v>
      </c>
      <c r="AP86" s="1">
        <f t="shared" si="81"/>
        <v>12.286070368539185</v>
      </c>
      <c r="AQ86" s="9">
        <f t="shared" si="56"/>
        <v>2.8695715388492464E-2</v>
      </c>
      <c r="AU86" s="2">
        <v>85</v>
      </c>
      <c r="AV86" s="20">
        <v>115.7994995</v>
      </c>
      <c r="AW86" s="10">
        <f t="shared" si="82"/>
        <v>117.15444749310363</v>
      </c>
      <c r="AX86" s="2">
        <f t="shared" si="99"/>
        <v>-0.56148186390418731</v>
      </c>
      <c r="AY86" s="27">
        <f t="shared" si="57"/>
        <v>116.59296562919944</v>
      </c>
      <c r="AZ86" s="11">
        <f t="shared" si="83"/>
        <v>6.8520687276324927E-3</v>
      </c>
      <c r="BA86" s="2">
        <f t="shared" si="100"/>
        <v>-1.111427114906038</v>
      </c>
      <c r="BB86" s="27">
        <f t="shared" si="58"/>
        <v>116.0430203781976</v>
      </c>
      <c r="BC86" s="11">
        <f t="shared" si="84"/>
        <v>2.1029527696499253E-3</v>
      </c>
      <c r="BD86" s="2">
        <f t="shared" si="85"/>
        <v>-1.7489617849892327</v>
      </c>
      <c r="BE86" s="27">
        <f t="shared" si="59"/>
        <v>115.4054857081144</v>
      </c>
      <c r="BF86" s="11">
        <f t="shared" si="86"/>
        <v>3.4025517691084507E-3</v>
      </c>
      <c r="BG86" s="2">
        <f t="shared" si="87"/>
        <v>-2.5553233793400527</v>
      </c>
      <c r="BH86" s="27">
        <f t="shared" si="60"/>
        <v>114.59912411376358</v>
      </c>
      <c r="BI86" s="11">
        <f t="shared" si="88"/>
        <v>1.0365980780740908E-2</v>
      </c>
      <c r="BK86" s="2">
        <v>85</v>
      </c>
      <c r="BL86" s="20">
        <v>428.14999390000003</v>
      </c>
      <c r="BM86" s="10">
        <f t="shared" si="89"/>
        <v>415.80503481548465</v>
      </c>
      <c r="BN86" s="2">
        <f t="shared" si="90"/>
        <v>-0.4963281016590646</v>
      </c>
      <c r="BO86" s="27">
        <f t="shared" si="61"/>
        <v>415.30870671382559</v>
      </c>
      <c r="BP86" s="11">
        <f t="shared" si="91"/>
        <v>2.9992496482841687E-2</v>
      </c>
      <c r="BQ86" s="2">
        <f t="shared" si="92"/>
        <v>-0.13314131605284174</v>
      </c>
      <c r="BR86" s="27">
        <f t="shared" si="62"/>
        <v>415.6718934994318</v>
      </c>
      <c r="BS86" s="11">
        <f t="shared" si="93"/>
        <v>2.9144226505542461E-2</v>
      </c>
      <c r="BT86" s="2">
        <f t="shared" si="94"/>
        <v>0.21424138361042844</v>
      </c>
      <c r="BU86" s="27">
        <f t="shared" si="63"/>
        <v>416.01927619909509</v>
      </c>
      <c r="BV86" s="11">
        <f t="shared" si="95"/>
        <v>2.8332869026592173E-2</v>
      </c>
      <c r="BW86" s="2">
        <f t="shared" si="96"/>
        <v>0.17666614792872315</v>
      </c>
      <c r="BX86" s="27">
        <f t="shared" si="64"/>
        <v>415.98170096341335</v>
      </c>
      <c r="BY86" s="11">
        <f t="shared" si="97"/>
        <v>2.8420630876918204E-2</v>
      </c>
      <c r="CB86" s="2"/>
      <c r="CD86" s="22"/>
    </row>
    <row r="87" spans="1:82" x14ac:dyDescent="0.2">
      <c r="A87" s="19">
        <v>43956</v>
      </c>
      <c r="B87" s="20">
        <v>86</v>
      </c>
      <c r="C87" s="20">
        <v>115.88999939999999</v>
      </c>
      <c r="D87" s="20">
        <v>424.67999270000001</v>
      </c>
      <c r="O87" s="2">
        <v>86</v>
      </c>
      <c r="P87" s="20">
        <v>115.88999939999999</v>
      </c>
      <c r="Q87" s="27">
        <f t="shared" si="65"/>
        <v>117.40302526972741</v>
      </c>
      <c r="R87" s="1">
        <f t="shared" si="66"/>
        <v>1.5130258697274144</v>
      </c>
      <c r="S87" s="7">
        <f t="shared" si="67"/>
        <v>1.305570694245266E-2</v>
      </c>
      <c r="T87" s="27">
        <f t="shared" si="68"/>
        <v>116.88432362576162</v>
      </c>
      <c r="U87" s="1">
        <f t="shared" si="98"/>
        <v>0.99432422576163049</v>
      </c>
      <c r="V87" s="11">
        <f t="shared" si="69"/>
        <v>8.5798967202482396E-3</v>
      </c>
      <c r="W87" s="27">
        <f t="shared" si="70"/>
        <v>116.34147869724146</v>
      </c>
      <c r="X87" s="1">
        <f t="shared" si="71"/>
        <v>0.45147929724146252</v>
      </c>
      <c r="Y87" s="9">
        <f t="shared" si="51"/>
        <v>3.8957571799026394E-3</v>
      </c>
      <c r="Z87" s="27">
        <f t="shared" si="72"/>
        <v>115.9252928833309</v>
      </c>
      <c r="AA87" s="1">
        <f t="shared" si="73"/>
        <v>3.5293483330903541E-2</v>
      </c>
      <c r="AB87" s="9">
        <f t="shared" si="52"/>
        <v>3.045429589578852E-4</v>
      </c>
      <c r="AD87" s="2">
        <v>86</v>
      </c>
      <c r="AE87" s="20">
        <v>424.67999270000001</v>
      </c>
      <c r="AF87" s="8">
        <f t="shared" si="74"/>
        <v>420.08757199277477</v>
      </c>
      <c r="AG87" s="1">
        <f t="shared" si="75"/>
        <v>4.5924207072252443</v>
      </c>
      <c r="AH87" s="9">
        <f t="shared" si="53"/>
        <v>1.0813838151469961E-2</v>
      </c>
      <c r="AI87" s="8">
        <f t="shared" si="76"/>
        <v>421.40094847231052</v>
      </c>
      <c r="AJ87" s="1">
        <f t="shared" si="77"/>
        <v>3.2790442276894964</v>
      </c>
      <c r="AK87" s="9">
        <f t="shared" si="54"/>
        <v>7.7212119338192133E-3</v>
      </c>
      <c r="AL87" s="8">
        <f t="shared" si="78"/>
        <v>423.21201026619383</v>
      </c>
      <c r="AM87" s="1">
        <f t="shared" si="79"/>
        <v>1.4679824338061849</v>
      </c>
      <c r="AN87" s="9">
        <f t="shared" si="55"/>
        <v>3.4566790502023686E-3</v>
      </c>
      <c r="AO87" s="8">
        <f t="shared" si="80"/>
        <v>425.07847630786523</v>
      </c>
      <c r="AP87" s="1">
        <f t="shared" si="81"/>
        <v>0.39848360786521653</v>
      </c>
      <c r="AQ87" s="9">
        <f t="shared" si="56"/>
        <v>9.3831500121247999E-4</v>
      </c>
      <c r="AU87" s="2">
        <v>86</v>
      </c>
      <c r="AV87" s="20">
        <v>115.88999939999999</v>
      </c>
      <c r="AW87" s="10">
        <f t="shared" si="82"/>
        <v>116.34147869724146</v>
      </c>
      <c r="AX87" s="2">
        <f t="shared" si="99"/>
        <v>-0.63692794349158377</v>
      </c>
      <c r="AY87" s="27">
        <f t="shared" si="57"/>
        <v>115.70455075374987</v>
      </c>
      <c r="AZ87" s="11">
        <f t="shared" si="83"/>
        <v>1.6002126776274953E-3</v>
      </c>
      <c r="BA87" s="2">
        <f t="shared" si="100"/>
        <v>-0.97712087133629999</v>
      </c>
      <c r="BB87" s="27">
        <f t="shared" si="58"/>
        <v>115.36435782590516</v>
      </c>
      <c r="BC87" s="11">
        <f t="shared" si="84"/>
        <v>4.535693992719394E-3</v>
      </c>
      <c r="BD87" s="2">
        <f t="shared" si="85"/>
        <v>-1.1873659915129986</v>
      </c>
      <c r="BE87" s="27">
        <f t="shared" si="59"/>
        <v>115.15411270572845</v>
      </c>
      <c r="BF87" s="11">
        <f t="shared" si="86"/>
        <v>6.3498722761365584E-3</v>
      </c>
      <c r="BG87" s="2">
        <f t="shared" si="87"/>
        <v>-1.248557441731645</v>
      </c>
      <c r="BH87" s="27">
        <f t="shared" si="60"/>
        <v>115.09292125550981</v>
      </c>
      <c r="BI87" s="11">
        <f t="shared" si="88"/>
        <v>6.8778854829313774E-3</v>
      </c>
      <c r="BK87" s="2">
        <v>86</v>
      </c>
      <c r="BL87" s="20">
        <v>424.67999270000001</v>
      </c>
      <c r="BM87" s="10">
        <f t="shared" si="89"/>
        <v>423.21201026619383</v>
      </c>
      <c r="BN87" s="2">
        <f t="shared" si="90"/>
        <v>1.8746629640514096</v>
      </c>
      <c r="BO87" s="27">
        <f t="shared" si="61"/>
        <v>425.08667323024525</v>
      </c>
      <c r="BP87" s="11">
        <f t="shared" si="91"/>
        <v>9.5761641055815963E-4</v>
      </c>
      <c r="BQ87" s="2">
        <f t="shared" si="92"/>
        <v>3.2599112289900694</v>
      </c>
      <c r="BR87" s="27">
        <f t="shared" si="62"/>
        <v>426.47192149518389</v>
      </c>
      <c r="BS87" s="11">
        <f t="shared" si="93"/>
        <v>4.2194801403081924E-3</v>
      </c>
      <c r="BT87" s="2">
        <f t="shared" si="94"/>
        <v>4.5298818238696814</v>
      </c>
      <c r="BU87" s="27">
        <f t="shared" si="63"/>
        <v>427.74189209006352</v>
      </c>
      <c r="BV87" s="11">
        <f t="shared" si="95"/>
        <v>7.2098979059427252E-3</v>
      </c>
      <c r="BW87" s="2">
        <f t="shared" si="96"/>
        <v>5.5993981250140683</v>
      </c>
      <c r="BX87" s="27">
        <f t="shared" si="64"/>
        <v>428.81140839120792</v>
      </c>
      <c r="BY87" s="11">
        <f t="shared" si="97"/>
        <v>9.7283031040419094E-3</v>
      </c>
      <c r="CB87" s="2"/>
      <c r="CD87" s="22"/>
    </row>
    <row r="88" spans="1:82" x14ac:dyDescent="0.2">
      <c r="A88" s="19">
        <v>43987</v>
      </c>
      <c r="B88" s="20">
        <v>87</v>
      </c>
      <c r="C88" s="20">
        <v>117.56300349999999</v>
      </c>
      <c r="D88" s="20">
        <v>434.26000979999998</v>
      </c>
      <c r="O88" s="2">
        <v>87</v>
      </c>
      <c r="P88" s="20">
        <v>117.56300349999999</v>
      </c>
      <c r="Q88" s="27">
        <f t="shared" si="65"/>
        <v>116.94911750880918</v>
      </c>
      <c r="R88" s="1">
        <f t="shared" si="66"/>
        <v>0.61388599119081277</v>
      </c>
      <c r="S88" s="7">
        <f t="shared" si="67"/>
        <v>5.2217617185223823E-3</v>
      </c>
      <c r="T88" s="27">
        <f t="shared" si="68"/>
        <v>116.43687772416891</v>
      </c>
      <c r="U88" s="1">
        <f t="shared" si="98"/>
        <v>1.1261257758310848</v>
      </c>
      <c r="V88" s="11">
        <f t="shared" si="69"/>
        <v>9.5789129428892547E-3</v>
      </c>
      <c r="W88" s="27">
        <f t="shared" si="70"/>
        <v>116.07059111889657</v>
      </c>
      <c r="X88" s="1">
        <f t="shared" si="71"/>
        <v>1.4924123811034207</v>
      </c>
      <c r="Y88" s="9">
        <f t="shared" si="51"/>
        <v>1.2694575135649889E-2</v>
      </c>
      <c r="Z88" s="27">
        <f t="shared" si="72"/>
        <v>115.89882277083272</v>
      </c>
      <c r="AA88" s="1">
        <f t="shared" si="73"/>
        <v>1.6641807291672706</v>
      </c>
      <c r="AB88" s="9">
        <f t="shared" si="52"/>
        <v>1.4155649988708146E-2</v>
      </c>
      <c r="AD88" s="2">
        <v>87</v>
      </c>
      <c r="AE88" s="20">
        <v>434.26000979999998</v>
      </c>
      <c r="AF88" s="8">
        <f t="shared" si="74"/>
        <v>421.46529820494231</v>
      </c>
      <c r="AG88" s="1">
        <f t="shared" si="75"/>
        <v>12.794711595057663</v>
      </c>
      <c r="AH88" s="9">
        <f t="shared" si="53"/>
        <v>2.9463250832031055E-2</v>
      </c>
      <c r="AI88" s="8">
        <f t="shared" si="76"/>
        <v>422.8765183747708</v>
      </c>
      <c r="AJ88" s="1">
        <f t="shared" si="77"/>
        <v>11.383491425229181</v>
      </c>
      <c r="AK88" s="9">
        <f t="shared" si="54"/>
        <v>2.6213538360283024E-2</v>
      </c>
      <c r="AL88" s="8">
        <f t="shared" si="78"/>
        <v>424.09279972647755</v>
      </c>
      <c r="AM88" s="1">
        <f t="shared" si="79"/>
        <v>10.167210073522426</v>
      </c>
      <c r="AN88" s="9">
        <f t="shared" si="55"/>
        <v>2.3412724736512052E-2</v>
      </c>
      <c r="AO88" s="8">
        <f t="shared" si="80"/>
        <v>424.77961360196633</v>
      </c>
      <c r="AP88" s="1">
        <f t="shared" si="81"/>
        <v>9.4803961980336453</v>
      </c>
      <c r="AQ88" s="9">
        <f t="shared" si="56"/>
        <v>2.183115180787629E-2</v>
      </c>
      <c r="AU88" s="2">
        <v>87</v>
      </c>
      <c r="AV88" s="20">
        <v>117.56300349999999</v>
      </c>
      <c r="AW88" s="10">
        <f t="shared" si="82"/>
        <v>116.07059111889657</v>
      </c>
      <c r="AX88" s="2">
        <f t="shared" si="99"/>
        <v>-0.52711583394757355</v>
      </c>
      <c r="AY88" s="27">
        <f t="shared" si="57"/>
        <v>115.543475284949</v>
      </c>
      <c r="AZ88" s="11">
        <f t="shared" si="83"/>
        <v>1.7178263185926489E-2</v>
      </c>
      <c r="BA88" s="2">
        <f t="shared" si="100"/>
        <v>-0.65931588949016251</v>
      </c>
      <c r="BB88" s="27">
        <f t="shared" si="58"/>
        <v>115.41127522940641</v>
      </c>
      <c r="BC88" s="11">
        <f t="shared" si="84"/>
        <v>1.8302767082618639E-2</v>
      </c>
      <c r="BD88" s="2">
        <f t="shared" si="85"/>
        <v>-0.63747894361212931</v>
      </c>
      <c r="BE88" s="27">
        <f t="shared" si="59"/>
        <v>115.43311217528445</v>
      </c>
      <c r="BF88" s="11">
        <f t="shared" si="86"/>
        <v>1.8117020332128076E-2</v>
      </c>
      <c r="BG88" s="2">
        <f t="shared" si="87"/>
        <v>-0.51530504419157364</v>
      </c>
      <c r="BH88" s="27">
        <f t="shared" si="60"/>
        <v>115.55528607470499</v>
      </c>
      <c r="BI88" s="11">
        <f t="shared" si="88"/>
        <v>1.70777996948249E-2</v>
      </c>
      <c r="BK88" s="2">
        <v>87</v>
      </c>
      <c r="BL88" s="20">
        <v>434.26000979999998</v>
      </c>
      <c r="BM88" s="10">
        <f t="shared" si="89"/>
        <v>424.09279972647755</v>
      </c>
      <c r="BN88" s="2">
        <f t="shared" si="90"/>
        <v>1.5765009129211034</v>
      </c>
      <c r="BO88" s="27">
        <f t="shared" si="61"/>
        <v>425.66930063939867</v>
      </c>
      <c r="BP88" s="11">
        <f t="shared" si="91"/>
        <v>1.9782409079200706E-2</v>
      </c>
      <c r="BQ88" s="2">
        <f t="shared" si="92"/>
        <v>2.1893064330722134</v>
      </c>
      <c r="BR88" s="27">
        <f t="shared" si="62"/>
        <v>426.28210615954976</v>
      </c>
      <c r="BS88" s="11">
        <f t="shared" si="93"/>
        <v>1.8371260213724202E-2</v>
      </c>
      <c r="BT88" s="2">
        <f t="shared" si="94"/>
        <v>2.3404264057181061</v>
      </c>
      <c r="BU88" s="27">
        <f t="shared" si="63"/>
        <v>426.43322613219567</v>
      </c>
      <c r="BV88" s="11">
        <f t="shared" si="95"/>
        <v>1.8023265995432001E-2</v>
      </c>
      <c r="BW88" s="2">
        <f t="shared" si="96"/>
        <v>2.060441626466309</v>
      </c>
      <c r="BX88" s="27">
        <f t="shared" si="64"/>
        <v>426.15324135294384</v>
      </c>
      <c r="BY88" s="11">
        <f t="shared" si="97"/>
        <v>1.8668005950604898E-2</v>
      </c>
      <c r="CB88" s="2"/>
      <c r="CD88" s="22"/>
    </row>
    <row r="89" spans="1:82" x14ac:dyDescent="0.2">
      <c r="A89" s="19">
        <v>44017</v>
      </c>
      <c r="B89" s="20">
        <v>88</v>
      </c>
      <c r="C89" s="20">
        <v>118.38050079999999</v>
      </c>
      <c r="D89" s="20">
        <v>436.52999879999999</v>
      </c>
      <c r="O89" s="2">
        <v>88</v>
      </c>
      <c r="P89" s="20">
        <v>118.38050079999999</v>
      </c>
      <c r="Q89" s="27">
        <f t="shared" si="65"/>
        <v>117.13328330616642</v>
      </c>
      <c r="R89" s="1">
        <f t="shared" si="66"/>
        <v>1.2472174938335741</v>
      </c>
      <c r="S89" s="7">
        <f t="shared" si="67"/>
        <v>1.0535666646154062E-2</v>
      </c>
      <c r="T89" s="27">
        <f t="shared" si="68"/>
        <v>116.94363432329291</v>
      </c>
      <c r="U89" s="1">
        <f t="shared" si="98"/>
        <v>1.4368664767070811</v>
      </c>
      <c r="V89" s="11">
        <f t="shared" si="69"/>
        <v>1.2137695541047088E-2</v>
      </c>
      <c r="W89" s="27">
        <f t="shared" si="70"/>
        <v>116.96603854755863</v>
      </c>
      <c r="X89" s="1">
        <f t="shared" si="71"/>
        <v>1.4144622524413677</v>
      </c>
      <c r="Y89" s="9">
        <f t="shared" si="51"/>
        <v>1.1948439505514981E-2</v>
      </c>
      <c r="Z89" s="27">
        <f t="shared" si="72"/>
        <v>117.14695831770818</v>
      </c>
      <c r="AA89" s="1">
        <f t="shared" si="73"/>
        <v>1.23354248229181</v>
      </c>
      <c r="AB89" s="9">
        <f t="shared" si="52"/>
        <v>1.0420149213389795E-2</v>
      </c>
      <c r="AD89" s="2">
        <v>88</v>
      </c>
      <c r="AE89" s="20">
        <v>436.52999879999999</v>
      </c>
      <c r="AF89" s="8">
        <f t="shared" si="74"/>
        <v>425.3037116834596</v>
      </c>
      <c r="AG89" s="1">
        <f t="shared" si="75"/>
        <v>11.226287116540391</v>
      </c>
      <c r="AH89" s="9">
        <f t="shared" si="53"/>
        <v>2.5717103400455674E-2</v>
      </c>
      <c r="AI89" s="8">
        <f t="shared" si="76"/>
        <v>427.99908951612395</v>
      </c>
      <c r="AJ89" s="1">
        <f t="shared" si="77"/>
        <v>8.5309092838760421</v>
      </c>
      <c r="AK89" s="9">
        <f t="shared" si="54"/>
        <v>1.9542549898809023E-2</v>
      </c>
      <c r="AL89" s="8">
        <f t="shared" si="78"/>
        <v>430.193125770591</v>
      </c>
      <c r="AM89" s="1">
        <f t="shared" si="79"/>
        <v>6.3368730294089914</v>
      </c>
      <c r="AN89" s="9">
        <f t="shared" si="55"/>
        <v>1.4516466329527756E-2</v>
      </c>
      <c r="AO89" s="8">
        <f t="shared" si="80"/>
        <v>431.88991075049154</v>
      </c>
      <c r="AP89" s="1">
        <f t="shared" si="81"/>
        <v>4.6400880495084493</v>
      </c>
      <c r="AQ89" s="9">
        <f t="shared" si="56"/>
        <v>1.0629482652426704E-2</v>
      </c>
      <c r="AU89" s="2">
        <v>88</v>
      </c>
      <c r="AV89" s="20">
        <v>118.38050079999999</v>
      </c>
      <c r="AW89" s="10">
        <f t="shared" si="82"/>
        <v>116.96603854755863</v>
      </c>
      <c r="AX89" s="2">
        <f t="shared" si="99"/>
        <v>-0.10034685516468578</v>
      </c>
      <c r="AY89" s="27">
        <f t="shared" si="57"/>
        <v>116.86569169239394</v>
      </c>
      <c r="AZ89" s="11">
        <f t="shared" si="83"/>
        <v>1.2796103221131628E-2</v>
      </c>
      <c r="BA89" s="2">
        <f t="shared" si="100"/>
        <v>4.0327603678334212E-2</v>
      </c>
      <c r="BB89" s="27">
        <f t="shared" si="58"/>
        <v>117.00636615123696</v>
      </c>
      <c r="BC89" s="11">
        <f t="shared" si="84"/>
        <v>1.1607778641556757E-2</v>
      </c>
      <c r="BD89" s="2">
        <f t="shared" si="85"/>
        <v>0.28227687975237964</v>
      </c>
      <c r="BE89" s="27">
        <f t="shared" si="59"/>
        <v>117.248315427311</v>
      </c>
      <c r="BF89" s="11">
        <f t="shared" si="86"/>
        <v>9.5639515379461401E-3</v>
      </c>
      <c r="BG89" s="2">
        <f t="shared" si="87"/>
        <v>0.54275931044864589</v>
      </c>
      <c r="BH89" s="27">
        <f t="shared" si="60"/>
        <v>117.50879785800727</v>
      </c>
      <c r="BI89" s="11">
        <f t="shared" si="88"/>
        <v>7.3635686291396649E-3</v>
      </c>
      <c r="BK89" s="2">
        <v>88</v>
      </c>
      <c r="BL89" s="20">
        <v>436.52999879999999</v>
      </c>
      <c r="BM89" s="10">
        <f t="shared" si="89"/>
        <v>430.193125770591</v>
      </c>
      <c r="BN89" s="2">
        <f t="shared" si="90"/>
        <v>2.9336484522788053</v>
      </c>
      <c r="BO89" s="27">
        <f t="shared" si="61"/>
        <v>433.12677422286981</v>
      </c>
      <c r="BP89" s="11">
        <f t="shared" si="91"/>
        <v>7.7960840869710571E-3</v>
      </c>
      <c r="BQ89" s="2">
        <f t="shared" si="92"/>
        <v>3.9492652580407674</v>
      </c>
      <c r="BR89" s="27">
        <f t="shared" si="62"/>
        <v>434.14239102863178</v>
      </c>
      <c r="BS89" s="11">
        <f t="shared" si="93"/>
        <v>5.4695159048212686E-3</v>
      </c>
      <c r="BT89" s="2">
        <f t="shared" si="94"/>
        <v>4.5963661887553089</v>
      </c>
      <c r="BU89" s="27">
        <f t="shared" si="63"/>
        <v>434.78949195934632</v>
      </c>
      <c r="BV89" s="11">
        <f t="shared" si="95"/>
        <v>3.9871414231283887E-3</v>
      </c>
      <c r="BW89" s="2">
        <f t="shared" si="96"/>
        <v>5.0903549397016601</v>
      </c>
      <c r="BX89" s="27">
        <f t="shared" si="64"/>
        <v>435.28348071029268</v>
      </c>
      <c r="BY89" s="11">
        <f t="shared" si="97"/>
        <v>2.8555152982244671E-3</v>
      </c>
      <c r="CB89" s="2"/>
      <c r="CD89" s="22"/>
    </row>
    <row r="90" spans="1:82" x14ac:dyDescent="0.2">
      <c r="A90" s="19">
        <v>44048</v>
      </c>
      <c r="B90" s="20">
        <v>89</v>
      </c>
      <c r="C90" s="20">
        <v>118.98049930000001</v>
      </c>
      <c r="D90" s="20">
        <v>435.5499878</v>
      </c>
      <c r="O90" s="2">
        <v>89</v>
      </c>
      <c r="P90" s="20">
        <v>118.98049930000001</v>
      </c>
      <c r="Q90" s="27">
        <f t="shared" si="65"/>
        <v>117.50744855431648</v>
      </c>
      <c r="R90" s="1">
        <f t="shared" si="66"/>
        <v>1.4730507456835227</v>
      </c>
      <c r="S90" s="7">
        <f t="shared" si="67"/>
        <v>1.238060652249694E-2</v>
      </c>
      <c r="T90" s="27">
        <f t="shared" si="68"/>
        <v>117.5902242378111</v>
      </c>
      <c r="U90" s="1">
        <f t="shared" si="98"/>
        <v>1.3902750621889055</v>
      </c>
      <c r="V90" s="11">
        <f t="shared" si="69"/>
        <v>1.1684898536889107E-2</v>
      </c>
      <c r="W90" s="27">
        <f t="shared" si="70"/>
        <v>117.81471589902345</v>
      </c>
      <c r="X90" s="1">
        <f t="shared" si="71"/>
        <v>1.1657834009765509</v>
      </c>
      <c r="Y90" s="9">
        <f t="shared" si="51"/>
        <v>9.7981047973006007E-3</v>
      </c>
      <c r="Z90" s="27">
        <f t="shared" si="72"/>
        <v>118.07211517942704</v>
      </c>
      <c r="AA90" s="1">
        <f t="shared" si="73"/>
        <v>0.90838412057296125</v>
      </c>
      <c r="AB90" s="9">
        <f t="shared" si="52"/>
        <v>7.634731119110047E-3</v>
      </c>
      <c r="AD90" s="2">
        <v>89</v>
      </c>
      <c r="AE90" s="20">
        <v>435.5499878</v>
      </c>
      <c r="AF90" s="8">
        <f t="shared" si="74"/>
        <v>428.67159781842167</v>
      </c>
      <c r="AG90" s="1">
        <f t="shared" si="75"/>
        <v>6.8783899815783229</v>
      </c>
      <c r="AH90" s="9">
        <f t="shared" si="53"/>
        <v>1.5792423772806551E-2</v>
      </c>
      <c r="AI90" s="8">
        <f t="shared" si="76"/>
        <v>431.8379986938682</v>
      </c>
      <c r="AJ90" s="1">
        <f t="shared" si="77"/>
        <v>3.7119891061317958</v>
      </c>
      <c r="AK90" s="9">
        <f t="shared" si="54"/>
        <v>8.5225329126545693E-3</v>
      </c>
      <c r="AL90" s="8">
        <f t="shared" si="78"/>
        <v>433.99524958823645</v>
      </c>
      <c r="AM90" s="1">
        <f t="shared" si="79"/>
        <v>1.5547382117635493</v>
      </c>
      <c r="AN90" s="9">
        <f t="shared" si="55"/>
        <v>3.5695976473714627E-3</v>
      </c>
      <c r="AO90" s="8">
        <f t="shared" si="80"/>
        <v>435.36997678762287</v>
      </c>
      <c r="AP90" s="1">
        <f t="shared" si="81"/>
        <v>0.18001101237712192</v>
      </c>
      <c r="AQ90" s="9">
        <f t="shared" si="56"/>
        <v>4.1329587284888431E-4</v>
      </c>
      <c r="AU90" s="2">
        <v>89</v>
      </c>
      <c r="AV90" s="20">
        <v>118.98049930000001</v>
      </c>
      <c r="AW90" s="10">
        <f t="shared" si="82"/>
        <v>117.81471589902345</v>
      </c>
      <c r="AX90" s="2">
        <f t="shared" si="99"/>
        <v>0.18436040682416871</v>
      </c>
      <c r="AY90" s="27">
        <f t="shared" si="57"/>
        <v>117.99907630584762</v>
      </c>
      <c r="AZ90" s="11">
        <f t="shared" si="83"/>
        <v>8.2486037621829177E-3</v>
      </c>
      <c r="BA90" s="2">
        <f t="shared" si="100"/>
        <v>0.40408499018225691</v>
      </c>
      <c r="BB90" s="27">
        <f t="shared" si="58"/>
        <v>118.21880088920571</v>
      </c>
      <c r="BC90" s="11">
        <f t="shared" si="84"/>
        <v>6.4018760660411464E-3</v>
      </c>
      <c r="BD90" s="2">
        <f t="shared" si="85"/>
        <v>0.62211716277984941</v>
      </c>
      <c r="BE90" s="27">
        <f t="shared" si="59"/>
        <v>118.4368330618033</v>
      </c>
      <c r="BF90" s="11">
        <f t="shared" si="86"/>
        <v>4.5693726400146883E-3</v>
      </c>
      <c r="BG90" s="2">
        <f t="shared" si="87"/>
        <v>0.77219784121078328</v>
      </c>
      <c r="BH90" s="27">
        <f t="shared" si="60"/>
        <v>118.58691374023424</v>
      </c>
      <c r="BI90" s="11">
        <f t="shared" si="88"/>
        <v>3.3079837627288207E-3</v>
      </c>
      <c r="BK90" s="2">
        <v>89</v>
      </c>
      <c r="BL90" s="20">
        <v>435.5499878</v>
      </c>
      <c r="BM90" s="10">
        <f t="shared" si="89"/>
        <v>433.99524958823645</v>
      </c>
      <c r="BN90" s="2">
        <f t="shared" si="90"/>
        <v>3.194191061888799</v>
      </c>
      <c r="BO90" s="27">
        <f t="shared" si="61"/>
        <v>437.18944065012522</v>
      </c>
      <c r="BP90" s="11">
        <f t="shared" si="91"/>
        <v>3.7640980278893809E-3</v>
      </c>
      <c r="BQ90" s="2">
        <f t="shared" si="92"/>
        <v>3.8830516098628758</v>
      </c>
      <c r="BR90" s="27">
        <f t="shared" si="62"/>
        <v>437.87830119809934</v>
      </c>
      <c r="BS90" s="11">
        <f t="shared" si="93"/>
        <v>5.3456858301382318E-3</v>
      </c>
      <c r="BT90" s="2">
        <f t="shared" si="94"/>
        <v>4.1198207660893944</v>
      </c>
      <c r="BU90" s="27">
        <f t="shared" si="63"/>
        <v>438.11507035432584</v>
      </c>
      <c r="BV90" s="11">
        <f t="shared" si="95"/>
        <v>5.8892954337624722E-3</v>
      </c>
      <c r="BW90" s="2">
        <f t="shared" si="96"/>
        <v>4.1241815981595042</v>
      </c>
      <c r="BX90" s="27">
        <f t="shared" si="64"/>
        <v>438.11943118639596</v>
      </c>
      <c r="BY90" s="11">
        <f t="shared" si="97"/>
        <v>5.8993076761967951E-3</v>
      </c>
      <c r="CB90" s="2"/>
      <c r="CD90" s="22"/>
    </row>
    <row r="91" spans="1:82" x14ac:dyDescent="0.2">
      <c r="A91" s="19">
        <v>44140</v>
      </c>
      <c r="B91" s="20">
        <v>90</v>
      </c>
      <c r="C91" s="20">
        <v>120.4499969</v>
      </c>
      <c r="D91" s="20">
        <v>440.51998900000001</v>
      </c>
      <c r="O91" s="2">
        <v>90</v>
      </c>
      <c r="P91" s="20">
        <v>120.4499969</v>
      </c>
      <c r="Q91" s="27">
        <f t="shared" si="65"/>
        <v>117.94936377802154</v>
      </c>
      <c r="R91" s="1">
        <f t="shared" si="66"/>
        <v>2.500633121978467</v>
      </c>
      <c r="S91" s="7">
        <f t="shared" si="67"/>
        <v>2.0760757047213065E-2</v>
      </c>
      <c r="T91" s="27">
        <f t="shared" si="68"/>
        <v>118.21584801579611</v>
      </c>
      <c r="U91" s="1">
        <f t="shared" si="98"/>
        <v>2.2341488842038899</v>
      </c>
      <c r="V91" s="11">
        <f t="shared" si="69"/>
        <v>1.8548351529296635E-2</v>
      </c>
      <c r="W91" s="27">
        <f t="shared" si="70"/>
        <v>118.51418593960938</v>
      </c>
      <c r="X91" s="1">
        <f t="shared" si="71"/>
        <v>1.9358109603906257</v>
      </c>
      <c r="Y91" s="9">
        <f t="shared" si="51"/>
        <v>1.6071490329699008E-2</v>
      </c>
      <c r="Z91" s="27">
        <f t="shared" si="72"/>
        <v>118.75340326985676</v>
      </c>
      <c r="AA91" s="1">
        <f t="shared" si="73"/>
        <v>1.6965936301432407</v>
      </c>
      <c r="AB91" s="9">
        <f t="shared" si="52"/>
        <v>1.4085460139544766E-2</v>
      </c>
      <c r="AD91" s="2">
        <v>90</v>
      </c>
      <c r="AE91" s="20">
        <v>440.51998900000001</v>
      </c>
      <c r="AF91" s="8">
        <f t="shared" si="74"/>
        <v>430.73511481289518</v>
      </c>
      <c r="AG91" s="1">
        <f t="shared" si="75"/>
        <v>9.7848741871048333</v>
      </c>
      <c r="AH91" s="9">
        <f t="shared" si="53"/>
        <v>2.2212100316530321E-2</v>
      </c>
      <c r="AI91" s="8">
        <f t="shared" si="76"/>
        <v>433.50839379162755</v>
      </c>
      <c r="AJ91" s="1">
        <f t="shared" si="77"/>
        <v>7.0115952083724551</v>
      </c>
      <c r="AK91" s="9">
        <f t="shared" si="54"/>
        <v>1.5916633486460146E-2</v>
      </c>
      <c r="AL91" s="8">
        <f t="shared" si="78"/>
        <v>434.92809251529457</v>
      </c>
      <c r="AM91" s="1">
        <f t="shared" si="79"/>
        <v>5.591896484705444</v>
      </c>
      <c r="AN91" s="9">
        <f t="shared" si="55"/>
        <v>1.2693854136787976E-2</v>
      </c>
      <c r="AO91" s="8">
        <f t="shared" si="80"/>
        <v>435.50498504690569</v>
      </c>
      <c r="AP91" s="1">
        <f t="shared" si="81"/>
        <v>5.0150039530943218</v>
      </c>
      <c r="AQ91" s="9">
        <f t="shared" si="56"/>
        <v>1.1384282389724481E-2</v>
      </c>
      <c r="AU91" s="2">
        <v>90</v>
      </c>
      <c r="AV91" s="20">
        <v>120.4499969</v>
      </c>
      <c r="AW91" s="10">
        <f t="shared" si="82"/>
        <v>118.51418593960938</v>
      </c>
      <c r="AX91" s="2">
        <f t="shared" si="99"/>
        <v>0.33889329695269466</v>
      </c>
      <c r="AY91" s="27">
        <f t="shared" si="57"/>
        <v>118.85307923656207</v>
      </c>
      <c r="AZ91" s="11">
        <f t="shared" si="83"/>
        <v>1.3257930299190694E-2</v>
      </c>
      <c r="BA91" s="2">
        <f t="shared" si="100"/>
        <v>0.53700826286390624</v>
      </c>
      <c r="BB91" s="27">
        <f t="shared" si="58"/>
        <v>119.05119420247328</v>
      </c>
      <c r="BC91" s="11">
        <f t="shared" si="84"/>
        <v>1.1613140170423026E-2</v>
      </c>
      <c r="BD91" s="2">
        <f t="shared" si="85"/>
        <v>0.66852888946349287</v>
      </c>
      <c r="BE91" s="27">
        <f t="shared" si="59"/>
        <v>119.18271482907286</v>
      </c>
      <c r="BF91" s="11">
        <f t="shared" si="86"/>
        <v>1.052122958524657E-2</v>
      </c>
      <c r="BG91" s="2">
        <f t="shared" si="87"/>
        <v>0.71765199074213726</v>
      </c>
      <c r="BH91" s="27">
        <f t="shared" si="60"/>
        <v>119.23183793035152</v>
      </c>
      <c r="BI91" s="11">
        <f t="shared" si="88"/>
        <v>1.0113399759236398E-2</v>
      </c>
      <c r="BK91" s="2">
        <v>90</v>
      </c>
      <c r="BL91" s="20">
        <v>440.51998900000001</v>
      </c>
      <c r="BM91" s="10">
        <f t="shared" si="89"/>
        <v>434.92809251529457</v>
      </c>
      <c r="BN91" s="2">
        <f t="shared" si="90"/>
        <v>2.5157866214395948</v>
      </c>
      <c r="BO91" s="27">
        <f t="shared" si="61"/>
        <v>437.44387913673415</v>
      </c>
      <c r="BP91" s="11">
        <f t="shared" si="91"/>
        <v>6.9829064289426736E-3</v>
      </c>
      <c r="BQ91" s="2">
        <f t="shared" si="92"/>
        <v>2.555457702600735</v>
      </c>
      <c r="BR91" s="27">
        <f t="shared" si="62"/>
        <v>437.4835502178953</v>
      </c>
      <c r="BS91" s="11">
        <f t="shared" si="93"/>
        <v>6.8928513073778144E-3</v>
      </c>
      <c r="BT91" s="2">
        <f t="shared" si="94"/>
        <v>2.2076340626706288</v>
      </c>
      <c r="BU91" s="27">
        <f t="shared" si="63"/>
        <v>437.13572657796522</v>
      </c>
      <c r="BV91" s="11">
        <f t="shared" si="95"/>
        <v>7.6824264654078937E-3</v>
      </c>
      <c r="BW91" s="2">
        <f t="shared" si="96"/>
        <v>1.7306775948334647</v>
      </c>
      <c r="BX91" s="27">
        <f t="shared" si="64"/>
        <v>436.65877011012805</v>
      </c>
      <c r="BY91" s="11">
        <f t="shared" si="97"/>
        <v>8.7651388955972288E-3</v>
      </c>
      <c r="CB91" s="2"/>
      <c r="CD91" s="22"/>
    </row>
    <row r="92" spans="1:82" x14ac:dyDescent="0.2">
      <c r="A92" s="19">
        <v>44170</v>
      </c>
      <c r="B92" s="20">
        <v>91</v>
      </c>
      <c r="C92" s="20">
        <v>117.8475037</v>
      </c>
      <c r="D92" s="20">
        <v>431.82000729999999</v>
      </c>
      <c r="O92" s="2">
        <v>91</v>
      </c>
      <c r="P92" s="20">
        <v>117.8475037</v>
      </c>
      <c r="Q92" s="27">
        <f t="shared" si="65"/>
        <v>118.69955371461506</v>
      </c>
      <c r="R92" s="1">
        <f t="shared" si="66"/>
        <v>0.85205001461505958</v>
      </c>
      <c r="S92" s="7">
        <f t="shared" si="67"/>
        <v>7.230106602716775E-3</v>
      </c>
      <c r="T92" s="27">
        <f t="shared" si="68"/>
        <v>119.22121501368787</v>
      </c>
      <c r="U92" s="1">
        <f t="shared" si="98"/>
        <v>1.3737113136878634</v>
      </c>
      <c r="V92" s="11">
        <f t="shared" si="69"/>
        <v>1.1656685721446158E-2</v>
      </c>
      <c r="W92" s="27">
        <f t="shared" si="70"/>
        <v>119.67567251584376</v>
      </c>
      <c r="X92" s="1">
        <f t="shared" si="71"/>
        <v>1.8281688158437532</v>
      </c>
      <c r="Y92" s="9">
        <f t="shared" si="51"/>
        <v>1.5513004165940199E-2</v>
      </c>
      <c r="Z92" s="27">
        <f t="shared" si="72"/>
        <v>120.02584849246421</v>
      </c>
      <c r="AA92" s="1">
        <f t="shared" si="73"/>
        <v>2.1783447924642019</v>
      </c>
      <c r="AB92" s="9">
        <f t="shared" si="52"/>
        <v>1.8484437294569538E-2</v>
      </c>
      <c r="AD92" s="2">
        <v>91</v>
      </c>
      <c r="AE92" s="20">
        <v>431.82000729999999</v>
      </c>
      <c r="AF92" s="8">
        <f t="shared" si="74"/>
        <v>433.67057706902659</v>
      </c>
      <c r="AG92" s="1">
        <f t="shared" si="75"/>
        <v>1.8505697690266061</v>
      </c>
      <c r="AH92" s="9">
        <f t="shared" si="53"/>
        <v>4.2855118747218042E-3</v>
      </c>
      <c r="AI92" s="8">
        <f t="shared" si="76"/>
        <v>436.66361163539517</v>
      </c>
      <c r="AJ92" s="1">
        <f t="shared" si="77"/>
        <v>4.8436043353951845</v>
      </c>
      <c r="AK92" s="9">
        <f t="shared" si="54"/>
        <v>1.121672051668085E-2</v>
      </c>
      <c r="AL92" s="8">
        <f t="shared" si="78"/>
        <v>438.28323040611781</v>
      </c>
      <c r="AM92" s="1">
        <f t="shared" si="79"/>
        <v>6.4632231061178231</v>
      </c>
      <c r="AN92" s="9">
        <f t="shared" si="55"/>
        <v>1.4967400761557588E-2</v>
      </c>
      <c r="AO92" s="8">
        <f t="shared" si="80"/>
        <v>439.26623801172644</v>
      </c>
      <c r="AP92" s="1">
        <f t="shared" si="81"/>
        <v>7.4462307117264572</v>
      </c>
      <c r="AQ92" s="9">
        <f t="shared" si="56"/>
        <v>1.7243829803729564E-2</v>
      </c>
      <c r="AU92" s="2">
        <v>91</v>
      </c>
      <c r="AV92" s="20">
        <v>117.8475037</v>
      </c>
      <c r="AW92" s="10">
        <f t="shared" si="82"/>
        <v>119.67567251584376</v>
      </c>
      <c r="AX92" s="2">
        <f t="shared" si="99"/>
        <v>0.58567128073720054</v>
      </c>
      <c r="AY92" s="27">
        <f t="shared" si="57"/>
        <v>120.26134379658096</v>
      </c>
      <c r="AZ92" s="11">
        <f t="shared" si="83"/>
        <v>2.0482742703874134E-2</v>
      </c>
      <c r="BA92" s="2">
        <f t="shared" si="100"/>
        <v>0.81802350388062006</v>
      </c>
      <c r="BB92" s="27">
        <f t="shared" si="58"/>
        <v>120.49369601972438</v>
      </c>
      <c r="BC92" s="11">
        <f t="shared" si="84"/>
        <v>2.2454377366029669E-2</v>
      </c>
      <c r="BD92" s="2">
        <f t="shared" si="85"/>
        <v>0.96430350152602573</v>
      </c>
      <c r="BE92" s="27">
        <f t="shared" si="59"/>
        <v>120.63997601736979</v>
      </c>
      <c r="BF92" s="11">
        <f t="shared" si="86"/>
        <v>2.3695642501503283E-2</v>
      </c>
      <c r="BG92" s="2">
        <f t="shared" si="87"/>
        <v>1.0505279298613202</v>
      </c>
      <c r="BH92" s="27">
        <f t="shared" si="60"/>
        <v>120.72620044570508</v>
      </c>
      <c r="BI92" s="11">
        <f t="shared" si="88"/>
        <v>2.4427303551827977E-2</v>
      </c>
      <c r="BK92" s="2">
        <v>91</v>
      </c>
      <c r="BL92" s="20">
        <v>431.82000729999999</v>
      </c>
      <c r="BM92" s="10">
        <f t="shared" si="89"/>
        <v>438.28323040611781</v>
      </c>
      <c r="BN92" s="2">
        <f t="shared" si="90"/>
        <v>2.7675920022546894</v>
      </c>
      <c r="BO92" s="27">
        <f t="shared" si="61"/>
        <v>441.05082240837248</v>
      </c>
      <c r="BP92" s="11">
        <f t="shared" si="91"/>
        <v>2.1376534093658927E-2</v>
      </c>
      <c r="BQ92" s="2">
        <f t="shared" si="92"/>
        <v>2.9153137873008639</v>
      </c>
      <c r="BR92" s="27">
        <f t="shared" si="62"/>
        <v>441.19854419341868</v>
      </c>
      <c r="BS92" s="11">
        <f t="shared" si="93"/>
        <v>2.1718625202336007E-2</v>
      </c>
      <c r="BT92" s="2">
        <f t="shared" si="94"/>
        <v>2.8961363595621976</v>
      </c>
      <c r="BU92" s="27">
        <f t="shared" si="63"/>
        <v>441.17936676568002</v>
      </c>
      <c r="BV92" s="11">
        <f t="shared" si="95"/>
        <v>2.1674214504789641E-2</v>
      </c>
      <c r="BW92" s="2">
        <f t="shared" si="96"/>
        <v>2.9490228168257988</v>
      </c>
      <c r="BX92" s="27">
        <f t="shared" si="64"/>
        <v>441.2322532229436</v>
      </c>
      <c r="BY92" s="11">
        <f t="shared" si="97"/>
        <v>2.1796687888073249E-2</v>
      </c>
      <c r="CB92" s="2"/>
      <c r="CD92" s="22"/>
    </row>
    <row r="93" spans="1:82" x14ac:dyDescent="0.2">
      <c r="A93" s="18" t="s">
        <v>60</v>
      </c>
      <c r="B93" s="20">
        <v>92</v>
      </c>
      <c r="C93" s="20">
        <v>118.39600369999999</v>
      </c>
      <c r="D93" s="20">
        <v>438.26998900000001</v>
      </c>
      <c r="O93" s="2">
        <v>92</v>
      </c>
      <c r="P93" s="20">
        <v>118.39600369999999</v>
      </c>
      <c r="Q93" s="27">
        <f t="shared" si="65"/>
        <v>118.44393871023053</v>
      </c>
      <c r="R93" s="1">
        <f t="shared" si="66"/>
        <v>4.7935010230531816E-2</v>
      </c>
      <c r="S93" s="7">
        <f t="shared" si="67"/>
        <v>4.0487017071955291E-4</v>
      </c>
      <c r="T93" s="27">
        <f t="shared" si="68"/>
        <v>118.60304492252834</v>
      </c>
      <c r="U93" s="1">
        <f t="shared" si="98"/>
        <v>0.20704122252834622</v>
      </c>
      <c r="V93" s="11">
        <f t="shared" si="69"/>
        <v>1.7487179977202748E-3</v>
      </c>
      <c r="W93" s="27">
        <f t="shared" si="70"/>
        <v>118.57877122633751</v>
      </c>
      <c r="X93" s="1">
        <f t="shared" si="71"/>
        <v>0.18276752633751414</v>
      </c>
      <c r="Y93" s="9">
        <f t="shared" si="51"/>
        <v>1.5436967517976634E-3</v>
      </c>
      <c r="Z93" s="27">
        <f t="shared" si="72"/>
        <v>118.39208989811605</v>
      </c>
      <c r="AA93" s="1">
        <f t="shared" si="73"/>
        <v>3.9138018839395272E-3</v>
      </c>
      <c r="AB93" s="9">
        <f t="shared" si="52"/>
        <v>3.3056874908181781E-5</v>
      </c>
      <c r="AD93" s="2">
        <v>92</v>
      </c>
      <c r="AE93" s="20">
        <v>438.26998900000001</v>
      </c>
      <c r="AF93" s="8">
        <f t="shared" si="74"/>
        <v>433.11540613831858</v>
      </c>
      <c r="AG93" s="1">
        <f t="shared" si="75"/>
        <v>5.1545828616814333</v>
      </c>
      <c r="AH93" s="9">
        <f t="shared" si="53"/>
        <v>1.1761204260055856E-2</v>
      </c>
      <c r="AI93" s="8">
        <f t="shared" si="76"/>
        <v>434.48398968446736</v>
      </c>
      <c r="AJ93" s="1">
        <f t="shared" si="77"/>
        <v>3.7859993155326492</v>
      </c>
      <c r="AK93" s="9">
        <f t="shared" si="54"/>
        <v>8.6385091622886573E-3</v>
      </c>
      <c r="AL93" s="8">
        <f t="shared" si="78"/>
        <v>434.4052965424471</v>
      </c>
      <c r="AM93" s="1">
        <f t="shared" si="79"/>
        <v>3.8646924575529056</v>
      </c>
      <c r="AN93" s="9">
        <f t="shared" si="55"/>
        <v>8.8180631906167439E-3</v>
      </c>
      <c r="AO93" s="8">
        <f t="shared" si="80"/>
        <v>433.6815649779316</v>
      </c>
      <c r="AP93" s="1">
        <f t="shared" si="81"/>
        <v>4.5884240220684092</v>
      </c>
      <c r="AQ93" s="9">
        <f t="shared" si="56"/>
        <v>1.0469400454586931E-2</v>
      </c>
      <c r="AU93" s="2">
        <v>92</v>
      </c>
      <c r="AV93" s="20">
        <v>118.39600369999999</v>
      </c>
      <c r="AW93" s="10">
        <f t="shared" si="82"/>
        <v>118.57877122633751</v>
      </c>
      <c r="AX93" s="2">
        <f t="shared" si="99"/>
        <v>8.0899509664165647E-2</v>
      </c>
      <c r="AY93" s="27">
        <f t="shared" si="57"/>
        <v>118.65967073600167</v>
      </c>
      <c r="AZ93" s="11">
        <f t="shared" si="83"/>
        <v>2.2269927004443138E-3</v>
      </c>
      <c r="BA93" s="2">
        <f t="shared" si="100"/>
        <v>-4.3692653143471039E-2</v>
      </c>
      <c r="BB93" s="27">
        <f t="shared" si="58"/>
        <v>118.53507857319404</v>
      </c>
      <c r="BC93" s="11">
        <f t="shared" si="84"/>
        <v>1.1746585091372275E-3</v>
      </c>
      <c r="BD93" s="2">
        <f t="shared" si="85"/>
        <v>-0.27241937309333913</v>
      </c>
      <c r="BE93" s="27">
        <f t="shared" si="59"/>
        <v>118.30635185324417</v>
      </c>
      <c r="BF93" s="11">
        <f t="shared" si="86"/>
        <v>7.5722020975466466E-4</v>
      </c>
      <c r="BG93" s="2">
        <f t="shared" si="87"/>
        <v>-0.56004398466435679</v>
      </c>
      <c r="BH93" s="27">
        <f t="shared" si="60"/>
        <v>118.01872724167315</v>
      </c>
      <c r="BI93" s="11">
        <f t="shared" si="88"/>
        <v>3.1865641283198723E-3</v>
      </c>
      <c r="BK93" s="2">
        <v>92</v>
      </c>
      <c r="BL93" s="20">
        <v>438.26998900000001</v>
      </c>
      <c r="BM93" s="10">
        <f t="shared" si="89"/>
        <v>434.4052965424471</v>
      </c>
      <c r="BN93" s="2">
        <f t="shared" si="90"/>
        <v>0.77393424247707077</v>
      </c>
      <c r="BO93" s="27">
        <f t="shared" si="61"/>
        <v>435.17923078492419</v>
      </c>
      <c r="BP93" s="11">
        <f t="shared" si="91"/>
        <v>7.0521785489533551E-3</v>
      </c>
      <c r="BQ93" s="2">
        <f t="shared" si="92"/>
        <v>-0.14164765563634196</v>
      </c>
      <c r="BR93" s="27">
        <f t="shared" si="62"/>
        <v>434.26364888681076</v>
      </c>
      <c r="BS93" s="11">
        <f t="shared" si="93"/>
        <v>9.1412604416070409E-3</v>
      </c>
      <c r="BT93" s="2">
        <f t="shared" si="94"/>
        <v>-1.1683057743775442</v>
      </c>
      <c r="BU93" s="27">
        <f t="shared" si="63"/>
        <v>433.23699076806957</v>
      </c>
      <c r="BV93" s="11">
        <f t="shared" si="95"/>
        <v>1.1483784786209568E-2</v>
      </c>
      <c r="BW93" s="2">
        <f t="shared" si="96"/>
        <v>-2.1711946935465791</v>
      </c>
      <c r="BX93" s="27">
        <f t="shared" si="64"/>
        <v>432.23410184890054</v>
      </c>
      <c r="BY93" s="11">
        <f t="shared" si="97"/>
        <v>1.3772074982527433E-2</v>
      </c>
      <c r="CB93" s="2"/>
      <c r="CD93" s="22"/>
    </row>
    <row r="94" spans="1:82" x14ac:dyDescent="0.2">
      <c r="A94" s="18" t="s">
        <v>61</v>
      </c>
      <c r="B94" s="20">
        <v>93</v>
      </c>
      <c r="C94" s="20">
        <v>119.4424973</v>
      </c>
      <c r="D94" s="20">
        <v>441.9500122</v>
      </c>
      <c r="O94" s="2">
        <v>93</v>
      </c>
      <c r="P94" s="20">
        <v>119.4424973</v>
      </c>
      <c r="Q94" s="27">
        <f t="shared" si="65"/>
        <v>118.42955820716136</v>
      </c>
      <c r="R94" s="1">
        <f t="shared" si="66"/>
        <v>1.0129390928386357</v>
      </c>
      <c r="S94" s="7">
        <f t="shared" si="67"/>
        <v>8.4805585594419398E-3</v>
      </c>
      <c r="T94" s="27">
        <f t="shared" si="68"/>
        <v>118.50987637239059</v>
      </c>
      <c r="U94" s="1">
        <f t="shared" si="98"/>
        <v>0.93262092760940618</v>
      </c>
      <c r="V94" s="11">
        <f t="shared" si="69"/>
        <v>7.8081164467532129E-3</v>
      </c>
      <c r="W94" s="27">
        <f t="shared" si="70"/>
        <v>118.46911071053501</v>
      </c>
      <c r="X94" s="1">
        <f t="shared" si="71"/>
        <v>0.97338658946499379</v>
      </c>
      <c r="Y94" s="9">
        <f t="shared" si="51"/>
        <v>8.149415923715736E-3</v>
      </c>
      <c r="Z94" s="27">
        <f t="shared" si="72"/>
        <v>118.39502524952901</v>
      </c>
      <c r="AA94" s="1">
        <f t="shared" si="73"/>
        <v>1.0474720504709865</v>
      </c>
      <c r="AB94" s="9">
        <f t="shared" si="52"/>
        <v>8.7696764062131383E-3</v>
      </c>
      <c r="AD94" s="2">
        <v>93</v>
      </c>
      <c r="AE94" s="20">
        <v>441.9500122</v>
      </c>
      <c r="AF94" s="8">
        <f t="shared" si="74"/>
        <v>434.66178099682298</v>
      </c>
      <c r="AG94" s="1">
        <f t="shared" si="75"/>
        <v>7.2882312031770198</v>
      </c>
      <c r="AH94" s="9">
        <f t="shared" si="53"/>
        <v>1.6491075918058363E-2</v>
      </c>
      <c r="AI94" s="8">
        <f t="shared" si="76"/>
        <v>436.18768937645712</v>
      </c>
      <c r="AJ94" s="1">
        <f t="shared" si="77"/>
        <v>5.7623228235428883</v>
      </c>
      <c r="AK94" s="9">
        <f t="shared" si="54"/>
        <v>1.3038404037729063E-2</v>
      </c>
      <c r="AL94" s="8">
        <f t="shared" si="78"/>
        <v>436.72411201697884</v>
      </c>
      <c r="AM94" s="1">
        <f t="shared" si="79"/>
        <v>5.2259001830211673</v>
      </c>
      <c r="AN94" s="9">
        <f t="shared" si="55"/>
        <v>1.1824640884173659E-2</v>
      </c>
      <c r="AO94" s="8">
        <f t="shared" si="80"/>
        <v>437.12288299448295</v>
      </c>
      <c r="AP94" s="1">
        <f t="shared" si="81"/>
        <v>4.8271292055170534</v>
      </c>
      <c r="AQ94" s="9">
        <f t="shared" si="56"/>
        <v>1.0922342057392195E-2</v>
      </c>
      <c r="AU94" s="2">
        <v>93</v>
      </c>
      <c r="AV94" s="20">
        <v>119.4424973</v>
      </c>
      <c r="AW94" s="10">
        <f t="shared" si="82"/>
        <v>118.46911071053501</v>
      </c>
      <c r="AX94" s="2">
        <f t="shared" si="99"/>
        <v>2.3731502024165109E-2</v>
      </c>
      <c r="AY94" s="27">
        <f t="shared" si="57"/>
        <v>118.49284221255917</v>
      </c>
      <c r="AZ94" s="11">
        <f t="shared" si="83"/>
        <v>7.9507303422802038E-3</v>
      </c>
      <c r="BA94" s="2">
        <f t="shared" si="100"/>
        <v>-7.3378191340035329E-2</v>
      </c>
      <c r="BB94" s="27">
        <f t="shared" si="58"/>
        <v>118.39573251919496</v>
      </c>
      <c r="BC94" s="11">
        <f t="shared" si="84"/>
        <v>8.7637549822481356E-3</v>
      </c>
      <c r="BD94" s="2">
        <f t="shared" si="85"/>
        <v>-0.17476405871883732</v>
      </c>
      <c r="BE94" s="27">
        <f t="shared" si="59"/>
        <v>118.29434665181617</v>
      </c>
      <c r="BF94" s="11">
        <f t="shared" si="86"/>
        <v>9.6125807324679031E-3</v>
      </c>
      <c r="BG94" s="2">
        <f t="shared" si="87"/>
        <v>-0.2222563830179663</v>
      </c>
      <c r="BH94" s="27">
        <f t="shared" si="60"/>
        <v>118.24685432751704</v>
      </c>
      <c r="BI94" s="11">
        <f t="shared" si="88"/>
        <v>1.0010197371207823E-2</v>
      </c>
      <c r="BK94" s="2">
        <v>93</v>
      </c>
      <c r="BL94" s="20">
        <v>441.9500122</v>
      </c>
      <c r="BM94" s="10">
        <f t="shared" si="89"/>
        <v>436.72411201697884</v>
      </c>
      <c r="BN94" s="2">
        <f t="shared" si="90"/>
        <v>1.237398612093469</v>
      </c>
      <c r="BO94" s="27">
        <f t="shared" si="61"/>
        <v>437.96151062907228</v>
      </c>
      <c r="BP94" s="11">
        <f t="shared" si="91"/>
        <v>9.0247798638429903E-3</v>
      </c>
      <c r="BQ94" s="2">
        <f t="shared" si="92"/>
        <v>0.96556075293929133</v>
      </c>
      <c r="BR94" s="27">
        <f t="shared" si="62"/>
        <v>437.6896727699181</v>
      </c>
      <c r="BS94" s="11">
        <f t="shared" si="93"/>
        <v>9.6398672077735465E-3</v>
      </c>
      <c r="BT94" s="2">
        <f t="shared" si="94"/>
        <v>0.92396697496802149</v>
      </c>
      <c r="BU94" s="27">
        <f t="shared" si="63"/>
        <v>437.64807899194687</v>
      </c>
      <c r="BV94" s="11">
        <f t="shared" si="95"/>
        <v>9.7339814216507638E-3</v>
      </c>
      <c r="BW94" s="2">
        <f t="shared" si="96"/>
        <v>1.1963129325121542</v>
      </c>
      <c r="BX94" s="27">
        <f t="shared" si="64"/>
        <v>437.92042494949101</v>
      </c>
      <c r="BY94" s="11">
        <f t="shared" si="97"/>
        <v>9.1177444038296508E-3</v>
      </c>
      <c r="CB94" s="2"/>
      <c r="CD94" s="22"/>
    </row>
    <row r="95" spans="1:82" x14ac:dyDescent="0.2">
      <c r="A95" s="18" t="s">
        <v>62</v>
      </c>
      <c r="B95" s="20">
        <v>94</v>
      </c>
      <c r="C95" s="20">
        <v>120.4889984</v>
      </c>
      <c r="D95" s="20">
        <v>454.19000240000003</v>
      </c>
      <c r="O95" s="2">
        <v>94</v>
      </c>
      <c r="P95" s="20">
        <v>120.4889984</v>
      </c>
      <c r="Q95" s="27">
        <f t="shared" si="65"/>
        <v>118.73343993501295</v>
      </c>
      <c r="R95" s="1">
        <f t="shared" si="66"/>
        <v>1.7555584649870468</v>
      </c>
      <c r="S95" s="7">
        <f t="shared" si="67"/>
        <v>1.4570280177439394E-2</v>
      </c>
      <c r="T95" s="27">
        <f t="shared" si="68"/>
        <v>118.92955578981483</v>
      </c>
      <c r="U95" s="1">
        <f t="shared" si="98"/>
        <v>1.5594426101851724</v>
      </c>
      <c r="V95" s="11">
        <f t="shared" si="69"/>
        <v>1.2942614104966884E-2</v>
      </c>
      <c r="W95" s="27">
        <f t="shared" si="70"/>
        <v>119.05314266421401</v>
      </c>
      <c r="X95" s="1">
        <f t="shared" si="71"/>
        <v>1.4358557357859922</v>
      </c>
      <c r="Y95" s="9">
        <f t="shared" si="51"/>
        <v>1.1916903243059843E-2</v>
      </c>
      <c r="Z95" s="27">
        <f t="shared" si="72"/>
        <v>119.18062928738225</v>
      </c>
      <c r="AA95" s="1">
        <f t="shared" si="73"/>
        <v>1.3083691126177541</v>
      </c>
      <c r="AB95" s="9">
        <f t="shared" si="52"/>
        <v>1.08588263658249E-2</v>
      </c>
      <c r="AD95" s="2">
        <v>94</v>
      </c>
      <c r="AE95" s="20">
        <v>454.19000240000003</v>
      </c>
      <c r="AF95" s="8">
        <f t="shared" si="74"/>
        <v>436.84825035777607</v>
      </c>
      <c r="AG95" s="1">
        <f t="shared" si="75"/>
        <v>17.341752042223959</v>
      </c>
      <c r="AH95" s="9">
        <f t="shared" si="53"/>
        <v>3.8181712390382545E-2</v>
      </c>
      <c r="AI95" s="8">
        <f t="shared" si="76"/>
        <v>438.78073464705142</v>
      </c>
      <c r="AJ95" s="1">
        <f t="shared" si="77"/>
        <v>15.409267752948608</v>
      </c>
      <c r="AK95" s="9">
        <f t="shared" si="54"/>
        <v>3.392691972858055E-2</v>
      </c>
      <c r="AL95" s="8">
        <f t="shared" si="78"/>
        <v>439.8596521267915</v>
      </c>
      <c r="AM95" s="1">
        <f t="shared" si="79"/>
        <v>14.330350273208524</v>
      </c>
      <c r="AN95" s="9">
        <f t="shared" si="55"/>
        <v>3.1551443663411914E-2</v>
      </c>
      <c r="AO95" s="8">
        <f t="shared" si="80"/>
        <v>440.74322989862077</v>
      </c>
      <c r="AP95" s="1">
        <f t="shared" si="81"/>
        <v>13.446772501379257</v>
      </c>
      <c r="AQ95" s="9">
        <f t="shared" si="56"/>
        <v>2.9606051278814445E-2</v>
      </c>
      <c r="AU95" s="2">
        <v>94</v>
      </c>
      <c r="AV95" s="20">
        <v>120.4889984</v>
      </c>
      <c r="AW95" s="10">
        <f t="shared" si="82"/>
        <v>119.05314266421401</v>
      </c>
      <c r="AX95" s="2">
        <f t="shared" si="99"/>
        <v>0.19182163752061615</v>
      </c>
      <c r="AY95" s="27">
        <f t="shared" si="57"/>
        <v>119.24496430173463</v>
      </c>
      <c r="AZ95" s="11">
        <f t="shared" si="83"/>
        <v>1.0324877082432231E-2</v>
      </c>
      <c r="BA95" s="2">
        <f t="shared" si="100"/>
        <v>0.22245637391853146</v>
      </c>
      <c r="BB95" s="27">
        <f t="shared" si="58"/>
        <v>119.27559903813254</v>
      </c>
      <c r="BC95" s="11">
        <f t="shared" si="84"/>
        <v>1.0070623691627098E-2</v>
      </c>
      <c r="BD95" s="2">
        <f t="shared" si="85"/>
        <v>0.28051354871986622</v>
      </c>
      <c r="BE95" s="27">
        <f t="shared" si="59"/>
        <v>119.33365621293387</v>
      </c>
      <c r="BF95" s="11">
        <f t="shared" si="86"/>
        <v>9.5887774187533234E-3</v>
      </c>
      <c r="BG95" s="2">
        <f t="shared" si="87"/>
        <v>0.38245986950475991</v>
      </c>
      <c r="BH95" s="27">
        <f t="shared" si="60"/>
        <v>119.43560253371876</v>
      </c>
      <c r="BI95" s="11">
        <f t="shared" si="88"/>
        <v>8.7426726113546578E-3</v>
      </c>
      <c r="BK95" s="2">
        <v>94</v>
      </c>
      <c r="BL95" s="20">
        <v>454.19000240000003</v>
      </c>
      <c r="BM95" s="10">
        <f t="shared" si="89"/>
        <v>439.8596521267915</v>
      </c>
      <c r="BN95" s="2">
        <f t="shared" si="90"/>
        <v>1.8068410614092281</v>
      </c>
      <c r="BO95" s="27">
        <f t="shared" si="61"/>
        <v>441.66649318820072</v>
      </c>
      <c r="BP95" s="11">
        <f t="shared" si="91"/>
        <v>2.7573282427229638E-2</v>
      </c>
      <c r="BQ95" s="2">
        <f t="shared" si="92"/>
        <v>1.9420514635323101</v>
      </c>
      <c r="BR95" s="27">
        <f t="shared" si="62"/>
        <v>441.80170359032383</v>
      </c>
      <c r="BS95" s="11">
        <f t="shared" si="93"/>
        <v>2.7275586746107999E-2</v>
      </c>
      <c r="BT95" s="2">
        <f t="shared" si="94"/>
        <v>2.2509108558748081</v>
      </c>
      <c r="BU95" s="27">
        <f t="shared" si="63"/>
        <v>442.11056298266629</v>
      </c>
      <c r="BV95" s="11">
        <f t="shared" si="95"/>
        <v>2.6595564308999266E-2</v>
      </c>
      <c r="BW95" s="2">
        <f t="shared" si="96"/>
        <v>2.6507333154875381</v>
      </c>
      <c r="BX95" s="27">
        <f t="shared" si="64"/>
        <v>442.51038544227902</v>
      </c>
      <c r="BY95" s="11">
        <f t="shared" si="97"/>
        <v>2.5715266509620135E-2</v>
      </c>
      <c r="CB95" s="2"/>
      <c r="CD95" s="22"/>
    </row>
    <row r="96" spans="1:82" x14ac:dyDescent="0.2">
      <c r="A96" s="18" t="s">
        <v>63</v>
      </c>
      <c r="B96" s="20">
        <v>95</v>
      </c>
      <c r="C96" s="20">
        <v>121.31300349999999</v>
      </c>
      <c r="D96" s="20">
        <v>452.57998659999998</v>
      </c>
      <c r="O96" s="2">
        <v>95</v>
      </c>
      <c r="P96" s="20">
        <v>121.31300349999999</v>
      </c>
      <c r="Q96" s="27">
        <f t="shared" si="65"/>
        <v>119.26010747450906</v>
      </c>
      <c r="R96" s="1">
        <f t="shared" si="66"/>
        <v>2.0528960254909379</v>
      </c>
      <c r="S96" s="7">
        <f t="shared" si="67"/>
        <v>1.6922308130726794E-2</v>
      </c>
      <c r="T96" s="27">
        <f t="shared" si="68"/>
        <v>119.63130496439815</v>
      </c>
      <c r="U96" s="1">
        <f t="shared" si="98"/>
        <v>1.6816985356018392</v>
      </c>
      <c r="V96" s="11">
        <f t="shared" si="69"/>
        <v>1.3862475473223605E-2</v>
      </c>
      <c r="W96" s="27">
        <f t="shared" si="70"/>
        <v>119.91465610568559</v>
      </c>
      <c r="X96" s="1">
        <f t="shared" si="71"/>
        <v>1.3983473943143991</v>
      </c>
      <c r="Y96" s="9">
        <f t="shared" si="51"/>
        <v>1.1526772513833598E-2</v>
      </c>
      <c r="Z96" s="27">
        <f t="shared" si="72"/>
        <v>120.16190612184556</v>
      </c>
      <c r="AA96" s="1">
        <f t="shared" si="73"/>
        <v>1.1510973781544322</v>
      </c>
      <c r="AB96" s="9">
        <f t="shared" si="52"/>
        <v>9.4886561616985467E-3</v>
      </c>
      <c r="AD96" s="2">
        <v>95</v>
      </c>
      <c r="AE96" s="20">
        <v>452.57998659999998</v>
      </c>
      <c r="AF96" s="8">
        <f t="shared" si="74"/>
        <v>442.05077597044323</v>
      </c>
      <c r="AG96" s="1">
        <f t="shared" si="75"/>
        <v>10.529210629556758</v>
      </c>
      <c r="AH96" s="9">
        <f t="shared" si="53"/>
        <v>2.3264861331269388E-2</v>
      </c>
      <c r="AI96" s="8">
        <f t="shared" si="76"/>
        <v>445.71490513587833</v>
      </c>
      <c r="AJ96" s="1">
        <f t="shared" si="77"/>
        <v>6.8650814641216584</v>
      </c>
      <c r="AK96" s="9">
        <f t="shared" si="54"/>
        <v>1.5168769427246384E-2</v>
      </c>
      <c r="AL96" s="8">
        <f t="shared" si="78"/>
        <v>448.45786229071666</v>
      </c>
      <c r="AM96" s="1">
        <f t="shared" si="79"/>
        <v>4.122124309283322</v>
      </c>
      <c r="AN96" s="9">
        <f t="shared" si="55"/>
        <v>9.108056987342095E-3</v>
      </c>
      <c r="AO96" s="8">
        <f t="shared" si="80"/>
        <v>450.82830927465517</v>
      </c>
      <c r="AP96" s="1">
        <f t="shared" si="81"/>
        <v>1.751677325344815</v>
      </c>
      <c r="AQ96" s="9">
        <f t="shared" si="56"/>
        <v>3.8704259516737878E-3</v>
      </c>
      <c r="AU96" s="2">
        <v>95</v>
      </c>
      <c r="AV96" s="20">
        <v>121.31300349999999</v>
      </c>
      <c r="AW96" s="10">
        <f t="shared" si="82"/>
        <v>119.91465610568559</v>
      </c>
      <c r="AX96" s="2">
        <f t="shared" si="99"/>
        <v>0.39272917870590729</v>
      </c>
      <c r="AY96" s="27">
        <f t="shared" si="57"/>
        <v>120.3073852843915</v>
      </c>
      <c r="AZ96" s="11">
        <f t="shared" si="83"/>
        <v>8.2894511436978225E-3</v>
      </c>
      <c r="BA96" s="2">
        <f t="shared" si="100"/>
        <v>0.51003205431740639</v>
      </c>
      <c r="BB96" s="27">
        <f t="shared" si="58"/>
        <v>120.424688160003</v>
      </c>
      <c r="BC96" s="11">
        <f t="shared" si="84"/>
        <v>7.3225071869314718E-3</v>
      </c>
      <c r="BD96" s="2">
        <f t="shared" si="85"/>
        <v>0.62911348437089853</v>
      </c>
      <c r="BE96" s="27">
        <f t="shared" si="59"/>
        <v>120.5437695900565</v>
      </c>
      <c r="BF96" s="11">
        <f t="shared" si="86"/>
        <v>6.3409023579528694E-3</v>
      </c>
      <c r="BG96" s="2">
        <f t="shared" si="87"/>
        <v>0.74175004847988013</v>
      </c>
      <c r="BH96" s="27">
        <f t="shared" si="60"/>
        <v>120.65640615416548</v>
      </c>
      <c r="BI96" s="11">
        <f t="shared" si="88"/>
        <v>5.4124234574285572E-3</v>
      </c>
      <c r="BK96" s="2">
        <v>95</v>
      </c>
      <c r="BL96" s="20">
        <v>452.57998659999998</v>
      </c>
      <c r="BM96" s="10">
        <f t="shared" si="89"/>
        <v>448.45786229071666</v>
      </c>
      <c r="BN96" s="2">
        <f t="shared" si="90"/>
        <v>3.8442517921640071</v>
      </c>
      <c r="BO96" s="27">
        <f t="shared" si="61"/>
        <v>452.30211408288068</v>
      </c>
      <c r="BP96" s="11">
        <f t="shared" si="91"/>
        <v>6.1397438098582057E-4</v>
      </c>
      <c r="BQ96" s="2">
        <f t="shared" si="92"/>
        <v>4.9373228787090921</v>
      </c>
      <c r="BR96" s="27">
        <f t="shared" si="62"/>
        <v>453.39518516942576</v>
      </c>
      <c r="BS96" s="11">
        <f t="shared" si="93"/>
        <v>1.801225404485826E-3</v>
      </c>
      <c r="BT96" s="2">
        <f t="shared" si="94"/>
        <v>6.059290440705019</v>
      </c>
      <c r="BU96" s="27">
        <f t="shared" si="63"/>
        <v>454.51715273142167</v>
      </c>
      <c r="BV96" s="11">
        <f t="shared" si="95"/>
        <v>4.2802735180020243E-3</v>
      </c>
      <c r="BW96" s="2">
        <f t="shared" si="96"/>
        <v>7.1113409518157544</v>
      </c>
      <c r="BX96" s="27">
        <f t="shared" si="64"/>
        <v>455.56920324253241</v>
      </c>
      <c r="BY96" s="11">
        <f t="shared" si="97"/>
        <v>6.6048361196633307E-3</v>
      </c>
      <c r="CB96" s="2"/>
      <c r="CD96" s="22"/>
    </row>
    <row r="97" spans="1:82" x14ac:dyDescent="0.2">
      <c r="A97" s="18" t="s">
        <v>64</v>
      </c>
      <c r="B97" s="20">
        <v>96</v>
      </c>
      <c r="C97" s="20">
        <v>122.4664993</v>
      </c>
      <c r="D97" s="20">
        <v>451.0400085</v>
      </c>
      <c r="O97" s="2">
        <v>96</v>
      </c>
      <c r="P97" s="20">
        <v>122.4664993</v>
      </c>
      <c r="Q97" s="27">
        <f t="shared" si="65"/>
        <v>119.87597628215633</v>
      </c>
      <c r="R97" s="1">
        <f t="shared" si="66"/>
        <v>2.5905230178436653</v>
      </c>
      <c r="S97" s="7">
        <f t="shared" si="67"/>
        <v>2.1152911470897783E-2</v>
      </c>
      <c r="T97" s="27">
        <f t="shared" si="68"/>
        <v>120.38806930541898</v>
      </c>
      <c r="U97" s="1">
        <f t="shared" si="98"/>
        <v>2.0784299945810147</v>
      </c>
      <c r="V97" s="11">
        <f t="shared" si="69"/>
        <v>1.6971416725888356E-2</v>
      </c>
      <c r="W97" s="27">
        <f t="shared" si="70"/>
        <v>120.75366454227424</v>
      </c>
      <c r="X97" s="1">
        <f t="shared" si="71"/>
        <v>1.7128347577257585</v>
      </c>
      <c r="Y97" s="9">
        <f t="shared" si="51"/>
        <v>1.3986149416502171E-2</v>
      </c>
      <c r="Z97" s="27">
        <f t="shared" si="72"/>
        <v>121.02522915546139</v>
      </c>
      <c r="AA97" s="1">
        <f t="shared" si="73"/>
        <v>1.4412701445386062</v>
      </c>
      <c r="AB97" s="9">
        <f t="shared" si="52"/>
        <v>1.1768689011090287E-2</v>
      </c>
      <c r="AD97" s="2">
        <v>96</v>
      </c>
      <c r="AE97" s="20">
        <v>451.0400085</v>
      </c>
      <c r="AF97" s="8">
        <f t="shared" si="74"/>
        <v>445.20953915931022</v>
      </c>
      <c r="AG97" s="1">
        <f t="shared" si="75"/>
        <v>5.8304693406897741</v>
      </c>
      <c r="AH97" s="9">
        <f t="shared" si="53"/>
        <v>1.2926723197083689E-2</v>
      </c>
      <c r="AI97" s="8">
        <f t="shared" si="76"/>
        <v>448.80419179473313</v>
      </c>
      <c r="AJ97" s="1">
        <f t="shared" si="77"/>
        <v>2.2358167052668705</v>
      </c>
      <c r="AK97" s="9">
        <f t="shared" si="54"/>
        <v>4.9570252375225167E-3</v>
      </c>
      <c r="AL97" s="8">
        <f t="shared" si="78"/>
        <v>450.9311368762867</v>
      </c>
      <c r="AM97" s="1">
        <f t="shared" si="79"/>
        <v>0.1088716237132985</v>
      </c>
      <c r="AN97" s="9">
        <f t="shared" si="55"/>
        <v>2.4137908314467963E-4</v>
      </c>
      <c r="AO97" s="8">
        <f t="shared" si="80"/>
        <v>452.14206726866377</v>
      </c>
      <c r="AP97" s="1">
        <f t="shared" si="81"/>
        <v>1.1020587686637668</v>
      </c>
      <c r="AQ97" s="9">
        <f t="shared" si="56"/>
        <v>2.44337253435416E-3</v>
      </c>
      <c r="AU97" s="2">
        <v>96</v>
      </c>
      <c r="AV97" s="20">
        <v>122.4664993</v>
      </c>
      <c r="AW97" s="10">
        <f t="shared" si="82"/>
        <v>120.75366454227424</v>
      </c>
      <c r="AX97" s="2">
        <f t="shared" si="99"/>
        <v>0.52661295607072778</v>
      </c>
      <c r="AY97" s="27">
        <f t="shared" si="57"/>
        <v>121.28027749834496</v>
      </c>
      <c r="AZ97" s="11">
        <f t="shared" si="83"/>
        <v>9.6860921838649895E-3</v>
      </c>
      <c r="BA97" s="2">
        <f t="shared" si="100"/>
        <v>0.65807142633946258</v>
      </c>
      <c r="BB97" s="27">
        <f t="shared" si="58"/>
        <v>121.4117359686137</v>
      </c>
      <c r="BC97" s="11">
        <f t="shared" si="84"/>
        <v>8.6126682596070377E-3</v>
      </c>
      <c r="BD97" s="2">
        <f t="shared" si="85"/>
        <v>0.75505045570154472</v>
      </c>
      <c r="BE97" s="27">
        <f t="shared" si="59"/>
        <v>121.50871499797579</v>
      </c>
      <c r="BF97" s="11">
        <f t="shared" si="86"/>
        <v>7.8207861537543649E-3</v>
      </c>
      <c r="BG97" s="2">
        <f t="shared" si="87"/>
        <v>0.8146938395614518</v>
      </c>
      <c r="BH97" s="27">
        <f t="shared" si="60"/>
        <v>121.56835838183569</v>
      </c>
      <c r="BI97" s="11">
        <f t="shared" si="88"/>
        <v>7.333768200266517E-3</v>
      </c>
      <c r="BK97" s="2">
        <v>96</v>
      </c>
      <c r="BL97" s="20">
        <v>451.0400085</v>
      </c>
      <c r="BM97" s="10">
        <f t="shared" si="89"/>
        <v>450.9311368762867</v>
      </c>
      <c r="BN97" s="2">
        <f t="shared" si="90"/>
        <v>3.4329586301858166</v>
      </c>
      <c r="BO97" s="27">
        <f t="shared" si="61"/>
        <v>454.36409550647249</v>
      </c>
      <c r="BP97" s="11">
        <f t="shared" si="91"/>
        <v>7.3698273852185244E-3</v>
      </c>
      <c r="BQ97" s="2">
        <f t="shared" si="92"/>
        <v>3.8285011467965182</v>
      </c>
      <c r="BR97" s="27">
        <f t="shared" si="62"/>
        <v>454.7596380230832</v>
      </c>
      <c r="BS97" s="11">
        <f t="shared" si="93"/>
        <v>8.2467839947355792E-3</v>
      </c>
      <c r="BT97" s="2">
        <f t="shared" si="94"/>
        <v>3.907680927624031</v>
      </c>
      <c r="BU97" s="27">
        <f t="shared" si="63"/>
        <v>454.83881780391073</v>
      </c>
      <c r="BV97" s="11">
        <f t="shared" si="95"/>
        <v>8.4223333458693164E-3</v>
      </c>
      <c r="BW97" s="2">
        <f t="shared" si="96"/>
        <v>3.6327911771314678</v>
      </c>
      <c r="BX97" s="27">
        <f t="shared" si="64"/>
        <v>454.56392805341818</v>
      </c>
      <c r="BY97" s="11">
        <f t="shared" si="97"/>
        <v>7.8128757693524693E-3</v>
      </c>
      <c r="CB97" s="2"/>
      <c r="CD97" s="22"/>
    </row>
    <row r="98" spans="1:82" x14ac:dyDescent="0.2">
      <c r="A98" s="18" t="s">
        <v>65</v>
      </c>
      <c r="B98" s="20">
        <v>97</v>
      </c>
      <c r="C98" s="20">
        <v>124.8970032</v>
      </c>
      <c r="D98" s="20">
        <v>447.67001340000002</v>
      </c>
      <c r="O98" s="2">
        <v>97</v>
      </c>
      <c r="P98" s="20">
        <v>124.8970032</v>
      </c>
      <c r="Q98" s="27">
        <f t="shared" si="65"/>
        <v>120.65313318750943</v>
      </c>
      <c r="R98" s="1">
        <f t="shared" si="66"/>
        <v>4.243870012490575</v>
      </c>
      <c r="S98" s="7">
        <f t="shared" si="67"/>
        <v>3.3978957891365763E-2</v>
      </c>
      <c r="T98" s="27">
        <f t="shared" si="68"/>
        <v>121.32336280298044</v>
      </c>
      <c r="U98" s="1">
        <f t="shared" si="98"/>
        <v>3.5736403970195596</v>
      </c>
      <c r="V98" s="11">
        <f t="shared" si="69"/>
        <v>2.8612699307901085E-2</v>
      </c>
      <c r="W98" s="27">
        <f t="shared" si="70"/>
        <v>121.78136539690969</v>
      </c>
      <c r="X98" s="1">
        <f t="shared" si="71"/>
        <v>3.1156378030903085</v>
      </c>
      <c r="Y98" s="9">
        <f t="shared" si="51"/>
        <v>2.4945657007487819E-2</v>
      </c>
      <c r="Z98" s="27">
        <f t="shared" si="72"/>
        <v>122.10618176386534</v>
      </c>
      <c r="AA98" s="1">
        <f t="shared" si="73"/>
        <v>2.7908214361346637</v>
      </c>
      <c r="AB98" s="9">
        <f t="shared" si="52"/>
        <v>2.2344983183188689E-2</v>
      </c>
      <c r="AD98" s="2">
        <v>97</v>
      </c>
      <c r="AE98" s="20">
        <v>447.67001340000002</v>
      </c>
      <c r="AF98" s="8">
        <f t="shared" si="74"/>
        <v>446.95867996151713</v>
      </c>
      <c r="AG98" s="1">
        <f t="shared" si="75"/>
        <v>0.71133343848288177</v>
      </c>
      <c r="AH98" s="9">
        <f t="shared" si="53"/>
        <v>1.5889682515931539E-3</v>
      </c>
      <c r="AI98" s="8">
        <f t="shared" si="76"/>
        <v>449.81030931210324</v>
      </c>
      <c r="AJ98" s="1">
        <f t="shared" si="77"/>
        <v>2.1402959121032268</v>
      </c>
      <c r="AK98" s="9">
        <f t="shared" si="54"/>
        <v>4.7809677843908644E-3</v>
      </c>
      <c r="AL98" s="8">
        <f t="shared" si="78"/>
        <v>450.99645985051467</v>
      </c>
      <c r="AM98" s="1">
        <f t="shared" si="79"/>
        <v>3.326446450514652</v>
      </c>
      <c r="AN98" s="9">
        <f t="shared" si="55"/>
        <v>7.4305768779344642E-3</v>
      </c>
      <c r="AO98" s="8">
        <f t="shared" si="80"/>
        <v>451.31552319216593</v>
      </c>
      <c r="AP98" s="1">
        <f t="shared" si="81"/>
        <v>3.6455097921659103</v>
      </c>
      <c r="AQ98" s="9">
        <f t="shared" si="56"/>
        <v>8.1432968102524914E-3</v>
      </c>
      <c r="AU98" s="2">
        <v>97</v>
      </c>
      <c r="AV98" s="20">
        <v>124.8970032</v>
      </c>
      <c r="AW98" s="10">
        <f t="shared" si="82"/>
        <v>121.78136539690969</v>
      </c>
      <c r="AX98" s="2">
        <f t="shared" si="99"/>
        <v>0.67693932564014592</v>
      </c>
      <c r="AY98" s="27">
        <f t="shared" si="57"/>
        <v>122.45830472254984</v>
      </c>
      <c r="AZ98" s="11">
        <f t="shared" si="83"/>
        <v>1.9525676477161143E-2</v>
      </c>
      <c r="BA98" s="2">
        <f t="shared" si="100"/>
        <v>0.82440466907265919</v>
      </c>
      <c r="BB98" s="27">
        <f t="shared" si="58"/>
        <v>122.60577006598236</v>
      </c>
      <c r="BC98" s="11">
        <f t="shared" si="84"/>
        <v>1.8344980866743847E-2</v>
      </c>
      <c r="BD98" s="2">
        <f t="shared" si="85"/>
        <v>0.91864069506189094</v>
      </c>
      <c r="BE98" s="27">
        <f t="shared" si="59"/>
        <v>122.70000609197159</v>
      </c>
      <c r="BF98" s="11">
        <f t="shared" si="86"/>
        <v>1.759047096198392E-2</v>
      </c>
      <c r="BG98" s="2">
        <f t="shared" si="87"/>
        <v>0.97444910086695424</v>
      </c>
      <c r="BH98" s="27">
        <f t="shared" si="60"/>
        <v>122.75581449777664</v>
      </c>
      <c r="BI98" s="11">
        <f t="shared" si="88"/>
        <v>1.7143635534590314E-2</v>
      </c>
      <c r="BK98" s="2">
        <v>97</v>
      </c>
      <c r="BL98" s="20">
        <v>447.67001340000002</v>
      </c>
      <c r="BM98" s="10">
        <f t="shared" si="89"/>
        <v>450.99645985051467</v>
      </c>
      <c r="BN98" s="2">
        <f t="shared" si="90"/>
        <v>2.4226679333984618</v>
      </c>
      <c r="BO98" s="27">
        <f t="shared" si="61"/>
        <v>453.41912778391315</v>
      </c>
      <c r="BP98" s="11">
        <f t="shared" si="91"/>
        <v>1.2842303955650959E-2</v>
      </c>
      <c r="BQ98" s="2">
        <f t="shared" si="92"/>
        <v>2.1350709691406706</v>
      </c>
      <c r="BR98" s="27">
        <f t="shared" si="62"/>
        <v>453.13153081965532</v>
      </c>
      <c r="BS98" s="11">
        <f t="shared" si="93"/>
        <v>1.2199873246313147E-2</v>
      </c>
      <c r="BT98" s="2">
        <f t="shared" si="94"/>
        <v>1.6022661555863931</v>
      </c>
      <c r="BU98" s="27">
        <f t="shared" si="63"/>
        <v>452.59872600610106</v>
      </c>
      <c r="BV98" s="11">
        <f t="shared" si="95"/>
        <v>1.100970013306914E-2</v>
      </c>
      <c r="BW98" s="2">
        <f t="shared" si="96"/>
        <v>0.95719002495384276</v>
      </c>
      <c r="BX98" s="27">
        <f t="shared" si="64"/>
        <v>451.9536498754685</v>
      </c>
      <c r="BY98" s="11">
        <f t="shared" si="97"/>
        <v>9.5687366748886723E-3</v>
      </c>
      <c r="CB98" s="2"/>
      <c r="CD98" s="22"/>
    </row>
    <row r="99" spans="1:82" x14ac:dyDescent="0.2">
      <c r="A99" s="18" t="s">
        <v>66</v>
      </c>
      <c r="B99" s="20">
        <v>98</v>
      </c>
      <c r="C99" s="20">
        <v>122.33699799999999</v>
      </c>
      <c r="D99" s="20">
        <v>436.25</v>
      </c>
      <c r="O99" s="2">
        <v>98</v>
      </c>
      <c r="P99" s="20">
        <v>122.33699799999999</v>
      </c>
      <c r="Q99" s="27">
        <f t="shared" si="65"/>
        <v>121.9262941912566</v>
      </c>
      <c r="R99" s="1">
        <f t="shared" si="66"/>
        <v>0.41070380874339207</v>
      </c>
      <c r="S99" s="7">
        <f t="shared" si="67"/>
        <v>3.3571512744116224E-3</v>
      </c>
      <c r="T99" s="27">
        <f t="shared" si="68"/>
        <v>122.93150098163925</v>
      </c>
      <c r="U99" s="1">
        <f t="shared" si="98"/>
        <v>0.59450298163925197</v>
      </c>
      <c r="V99" s="11">
        <f t="shared" si="69"/>
        <v>4.8595518229019481E-3</v>
      </c>
      <c r="W99" s="27">
        <f t="shared" si="70"/>
        <v>123.65074807876388</v>
      </c>
      <c r="X99" s="1">
        <f t="shared" si="71"/>
        <v>1.3137500787638885</v>
      </c>
      <c r="Y99" s="9">
        <f t="shared" si="51"/>
        <v>1.0738779766067895E-2</v>
      </c>
      <c r="Z99" s="27">
        <f t="shared" si="72"/>
        <v>124.19929784096634</v>
      </c>
      <c r="AA99" s="1">
        <f t="shared" si="73"/>
        <v>1.8622998409663438</v>
      </c>
      <c r="AB99" s="9">
        <f t="shared" si="52"/>
        <v>1.5222703445496871E-2</v>
      </c>
      <c r="AD99" s="2">
        <v>98</v>
      </c>
      <c r="AE99" s="20">
        <v>436.25</v>
      </c>
      <c r="AF99" s="8">
        <f t="shared" si="74"/>
        <v>447.17207999306197</v>
      </c>
      <c r="AG99" s="1">
        <f t="shared" si="75"/>
        <v>10.922079993061971</v>
      </c>
      <c r="AH99" s="9">
        <f t="shared" si="53"/>
        <v>2.5036286517047496E-2</v>
      </c>
      <c r="AI99" s="8">
        <f t="shared" si="76"/>
        <v>448.84717615165681</v>
      </c>
      <c r="AJ99" s="1">
        <f t="shared" si="77"/>
        <v>12.597176151656811</v>
      </c>
      <c r="AK99" s="9">
        <f t="shared" si="54"/>
        <v>2.8876048485173205E-2</v>
      </c>
      <c r="AL99" s="8">
        <f t="shared" si="78"/>
        <v>449.00059198020585</v>
      </c>
      <c r="AM99" s="1">
        <f t="shared" si="79"/>
        <v>12.750591980205854</v>
      </c>
      <c r="AN99" s="9">
        <f t="shared" si="55"/>
        <v>2.9227718006202531E-2</v>
      </c>
      <c r="AO99" s="8">
        <f t="shared" si="80"/>
        <v>448.58139084804151</v>
      </c>
      <c r="AP99" s="1">
        <f t="shared" si="81"/>
        <v>12.331390848041508</v>
      </c>
      <c r="AQ99" s="9">
        <f t="shared" si="56"/>
        <v>2.8266798505539273E-2</v>
      </c>
      <c r="AU99" s="2">
        <v>98</v>
      </c>
      <c r="AV99" s="20">
        <v>122.33699799999999</v>
      </c>
      <c r="AW99" s="10">
        <f t="shared" si="82"/>
        <v>123.65074807876388</v>
      </c>
      <c r="AX99" s="2">
        <f t="shared" si="99"/>
        <v>1.0346723325043592</v>
      </c>
      <c r="AY99" s="27">
        <f t="shared" si="57"/>
        <v>124.68542041126824</v>
      </c>
      <c r="AZ99" s="11">
        <f t="shared" si="83"/>
        <v>1.9196338390355512E-2</v>
      </c>
      <c r="BA99" s="2">
        <f t="shared" si="100"/>
        <v>1.2946447748243486</v>
      </c>
      <c r="BB99" s="27">
        <f t="shared" si="58"/>
        <v>124.94539285358823</v>
      </c>
      <c r="BC99" s="11">
        <f t="shared" si="84"/>
        <v>2.1321390063766623E-2</v>
      </c>
      <c r="BD99" s="2">
        <f t="shared" si="85"/>
        <v>1.4890858871372707</v>
      </c>
      <c r="BE99" s="27">
        <f t="shared" si="59"/>
        <v>125.13983396590115</v>
      </c>
      <c r="BF99" s="11">
        <f t="shared" si="86"/>
        <v>2.291077933677229E-2</v>
      </c>
      <c r="BG99" s="2">
        <f t="shared" si="87"/>
        <v>1.6456492866073815</v>
      </c>
      <c r="BH99" s="27">
        <f t="shared" si="60"/>
        <v>125.29639736537126</v>
      </c>
      <c r="BI99" s="11">
        <f t="shared" si="88"/>
        <v>2.4190550804354942E-2</v>
      </c>
      <c r="BK99" s="2">
        <v>98</v>
      </c>
      <c r="BL99" s="20">
        <v>436.25</v>
      </c>
      <c r="BM99" s="10">
        <f t="shared" si="89"/>
        <v>449.00059198020585</v>
      </c>
      <c r="BN99" s="2">
        <f t="shared" si="90"/>
        <v>1.097107192286279</v>
      </c>
      <c r="BO99" s="27">
        <f t="shared" si="61"/>
        <v>450.09769917249213</v>
      </c>
      <c r="BP99" s="11">
        <f t="shared" si="91"/>
        <v>3.1742576899695424E-2</v>
      </c>
      <c r="BQ99" s="2">
        <f t="shared" si="92"/>
        <v>0.27614849138840269</v>
      </c>
      <c r="BR99" s="27">
        <f t="shared" si="62"/>
        <v>449.27674047159428</v>
      </c>
      <c r="BS99" s="11">
        <f t="shared" si="93"/>
        <v>2.9860723144055659E-2</v>
      </c>
      <c r="BT99" s="2">
        <f t="shared" si="94"/>
        <v>-0.55661425995073111</v>
      </c>
      <c r="BU99" s="27">
        <f t="shared" si="63"/>
        <v>448.44397772025513</v>
      </c>
      <c r="BV99" s="11">
        <f t="shared" si="95"/>
        <v>2.7951811393134979E-2</v>
      </c>
      <c r="BW99" s="2">
        <f t="shared" si="96"/>
        <v>-1.2576033964931499</v>
      </c>
      <c r="BX99" s="27">
        <f t="shared" si="64"/>
        <v>447.7429885837127</v>
      </c>
      <c r="BY99" s="11">
        <f t="shared" si="97"/>
        <v>2.6344959504212496E-2</v>
      </c>
      <c r="CB99" s="2"/>
      <c r="CD99" s="22"/>
    </row>
    <row r="100" spans="1:82" x14ac:dyDescent="0.2">
      <c r="A100" s="18" t="s">
        <v>67</v>
      </c>
      <c r="B100" s="20">
        <v>99</v>
      </c>
      <c r="C100" s="20">
        <v>121.8440018</v>
      </c>
      <c r="D100" s="20">
        <v>429.32000729999999</v>
      </c>
      <c r="O100" s="2">
        <v>99</v>
      </c>
      <c r="P100" s="20">
        <v>121.8440018</v>
      </c>
      <c r="Q100" s="27">
        <f t="shared" si="65"/>
        <v>122.04950533387961</v>
      </c>
      <c r="R100" s="1">
        <f t="shared" si="66"/>
        <v>0.2055035338796074</v>
      </c>
      <c r="S100" s="7">
        <f t="shared" si="67"/>
        <v>1.6866118220323211E-3</v>
      </c>
      <c r="T100" s="27">
        <f t="shared" si="68"/>
        <v>122.6639746399016</v>
      </c>
      <c r="U100" s="1">
        <f t="shared" si="98"/>
        <v>0.81997283990159531</v>
      </c>
      <c r="V100" s="11">
        <f t="shared" si="69"/>
        <v>6.7296939347702492E-3</v>
      </c>
      <c r="W100" s="27">
        <f t="shared" si="70"/>
        <v>122.86249803150555</v>
      </c>
      <c r="X100" s="1">
        <f t="shared" si="71"/>
        <v>1.0184962315055515</v>
      </c>
      <c r="Y100" s="9">
        <f t="shared" si="51"/>
        <v>8.3590182237887681E-3</v>
      </c>
      <c r="Z100" s="27">
        <f t="shared" si="72"/>
        <v>122.80257296024158</v>
      </c>
      <c r="AA100" s="1">
        <f t="shared" si="73"/>
        <v>0.95857116024157563</v>
      </c>
      <c r="AB100" s="9">
        <f t="shared" si="52"/>
        <v>7.8672002403123269E-3</v>
      </c>
      <c r="AD100" s="2">
        <v>99</v>
      </c>
      <c r="AE100" s="20">
        <v>429.32000729999999</v>
      </c>
      <c r="AF100" s="8">
        <f t="shared" si="74"/>
        <v>443.89545599514338</v>
      </c>
      <c r="AG100" s="1">
        <f t="shared" si="75"/>
        <v>14.575448695143393</v>
      </c>
      <c r="AH100" s="9">
        <f t="shared" si="53"/>
        <v>3.3950080236904427E-2</v>
      </c>
      <c r="AI100" s="8">
        <f t="shared" si="76"/>
        <v>443.17844688341125</v>
      </c>
      <c r="AJ100" s="1">
        <f t="shared" si="77"/>
        <v>13.858439583411268</v>
      </c>
      <c r="AK100" s="9">
        <f t="shared" si="54"/>
        <v>3.227997611983472E-2</v>
      </c>
      <c r="AL100" s="8">
        <f t="shared" si="78"/>
        <v>441.35023679208234</v>
      </c>
      <c r="AM100" s="1">
        <f t="shared" si="79"/>
        <v>12.030229492082356</v>
      </c>
      <c r="AN100" s="9">
        <f t="shared" si="55"/>
        <v>2.8021590625931111E-2</v>
      </c>
      <c r="AO100" s="8">
        <f t="shared" si="80"/>
        <v>439.33284771201039</v>
      </c>
      <c r="AP100" s="1">
        <f t="shared" si="81"/>
        <v>10.012840412010405</v>
      </c>
      <c r="AQ100" s="9">
        <f t="shared" si="56"/>
        <v>2.3322557164249833E-2</v>
      </c>
      <c r="AU100" s="2">
        <v>99</v>
      </c>
      <c r="AV100" s="20">
        <v>121.8440018</v>
      </c>
      <c r="AW100" s="10">
        <f t="shared" si="82"/>
        <v>122.86249803150555</v>
      </c>
      <c r="AX100" s="2">
        <f t="shared" si="99"/>
        <v>0.48779561857555231</v>
      </c>
      <c r="AY100" s="27">
        <f t="shared" si="57"/>
        <v>123.3502936500811</v>
      </c>
      <c r="AZ100" s="11">
        <f t="shared" si="83"/>
        <v>1.2362462064842473E-2</v>
      </c>
      <c r="BA100" s="2">
        <f t="shared" si="100"/>
        <v>0.35734210488714313</v>
      </c>
      <c r="BB100" s="27">
        <f t="shared" si="58"/>
        <v>123.21984013639269</v>
      </c>
      <c r="BC100" s="11">
        <f t="shared" si="84"/>
        <v>1.1291801944022243E-2</v>
      </c>
      <c r="BD100" s="2">
        <f t="shared" si="85"/>
        <v>0.12268432649991023</v>
      </c>
      <c r="BE100" s="27">
        <f t="shared" si="59"/>
        <v>122.98518235800546</v>
      </c>
      <c r="BF100" s="11">
        <f t="shared" si="86"/>
        <v>9.3659149498277472E-3</v>
      </c>
      <c r="BG100" s="2">
        <f t="shared" si="87"/>
        <v>-0.17977521379190231</v>
      </c>
      <c r="BH100" s="27">
        <f t="shared" si="60"/>
        <v>122.68272281771365</v>
      </c>
      <c r="BI100" s="11">
        <f t="shared" si="88"/>
        <v>6.8835642733596786E-3</v>
      </c>
      <c r="BK100" s="2">
        <v>99</v>
      </c>
      <c r="BL100" s="20">
        <v>429.32000729999999</v>
      </c>
      <c r="BM100" s="10">
        <f t="shared" si="89"/>
        <v>441.35023679208234</v>
      </c>
      <c r="BN100" s="2">
        <f t="shared" si="90"/>
        <v>-1.5271315218366586</v>
      </c>
      <c r="BO100" s="27">
        <f t="shared" si="61"/>
        <v>439.82310527024566</v>
      </c>
      <c r="BP100" s="11">
        <f t="shared" si="91"/>
        <v>2.4464496859346988E-2</v>
      </c>
      <c r="BQ100" s="2">
        <f t="shared" si="92"/>
        <v>-3.2907781643919591</v>
      </c>
      <c r="BR100" s="27">
        <f t="shared" si="62"/>
        <v>438.05945862769039</v>
      </c>
      <c r="BS100" s="11">
        <f t="shared" si="93"/>
        <v>2.035649673690482E-2</v>
      </c>
      <c r="BT100" s="2">
        <f t="shared" si="94"/>
        <v>-4.8128588168544004</v>
      </c>
      <c r="BU100" s="27">
        <f t="shared" si="63"/>
        <v>436.53737797522797</v>
      </c>
      <c r="BV100" s="11">
        <f t="shared" si="95"/>
        <v>1.6811167782787798E-2</v>
      </c>
      <c r="BW100" s="2">
        <f t="shared" si="96"/>
        <v>-6.0521672402159217</v>
      </c>
      <c r="BX100" s="27">
        <f t="shared" si="64"/>
        <v>435.29806955186643</v>
      </c>
      <c r="BY100" s="11">
        <f t="shared" si="97"/>
        <v>1.3924490240887145E-2</v>
      </c>
      <c r="CB100" s="2"/>
      <c r="CD100" s="22"/>
    </row>
    <row r="101" spans="1:82" x14ac:dyDescent="0.2">
      <c r="A101" s="18" t="s">
        <v>68</v>
      </c>
      <c r="B101" s="20">
        <v>100</v>
      </c>
      <c r="C101" s="20">
        <v>121.09300229999999</v>
      </c>
      <c r="D101" s="20">
        <v>414.76998900000001</v>
      </c>
      <c r="O101" s="2">
        <v>100</v>
      </c>
      <c r="P101" s="20">
        <v>121.09300229999999</v>
      </c>
      <c r="Q101" s="27">
        <f t="shared" si="65"/>
        <v>121.98785427371573</v>
      </c>
      <c r="R101" s="1">
        <f t="shared" si="66"/>
        <v>0.89485197371573122</v>
      </c>
      <c r="S101" s="7">
        <f t="shared" si="67"/>
        <v>7.3897909599994387E-3</v>
      </c>
      <c r="T101" s="27">
        <f t="shared" si="68"/>
        <v>122.29498686194589</v>
      </c>
      <c r="U101" s="1">
        <f t="shared" si="98"/>
        <v>1.201984561945892</v>
      </c>
      <c r="V101" s="11">
        <f t="shared" si="69"/>
        <v>9.9261273493579244E-3</v>
      </c>
      <c r="W101" s="27">
        <f t="shared" si="70"/>
        <v>122.25140029260223</v>
      </c>
      <c r="X101" s="1">
        <f t="shared" si="71"/>
        <v>1.1583979926022323</v>
      </c>
      <c r="Y101" s="9">
        <f t="shared" si="51"/>
        <v>9.5661844251939271E-3</v>
      </c>
      <c r="Z101" s="27">
        <f t="shared" si="72"/>
        <v>122.0836445900604</v>
      </c>
      <c r="AA101" s="1">
        <f t="shared" si="73"/>
        <v>0.99064229006040705</v>
      </c>
      <c r="AB101" s="9">
        <f t="shared" si="52"/>
        <v>8.1808384567603303E-3</v>
      </c>
      <c r="AD101" s="2">
        <v>100</v>
      </c>
      <c r="AE101" s="20">
        <v>414.76998900000001</v>
      </c>
      <c r="AF101" s="8">
        <f t="shared" si="74"/>
        <v>439.5228213866003</v>
      </c>
      <c r="AG101" s="1">
        <f t="shared" si="75"/>
        <v>24.752832386600289</v>
      </c>
      <c r="AH101" s="9">
        <f t="shared" si="53"/>
        <v>5.9678455633395133E-2</v>
      </c>
      <c r="AI101" s="8">
        <f t="shared" si="76"/>
        <v>436.94214907087621</v>
      </c>
      <c r="AJ101" s="1">
        <f t="shared" si="77"/>
        <v>22.172160070876203</v>
      </c>
      <c r="AK101" s="9">
        <f t="shared" si="54"/>
        <v>5.3456519658842051E-2</v>
      </c>
      <c r="AL101" s="8">
        <f t="shared" si="78"/>
        <v>434.13209909683292</v>
      </c>
      <c r="AM101" s="1">
        <f t="shared" si="79"/>
        <v>19.362110096832907</v>
      </c>
      <c r="AN101" s="9">
        <f t="shared" si="55"/>
        <v>4.6681559925573365E-2</v>
      </c>
      <c r="AO101" s="8">
        <f t="shared" si="80"/>
        <v>431.82321740300256</v>
      </c>
      <c r="AP101" s="1">
        <f t="shared" si="81"/>
        <v>17.053228403002549</v>
      </c>
      <c r="AQ101" s="9">
        <f t="shared" si="56"/>
        <v>4.111490429699953E-2</v>
      </c>
      <c r="AU101" s="2">
        <v>100</v>
      </c>
      <c r="AV101" s="20">
        <v>121.09300229999999</v>
      </c>
      <c r="AW101" s="10">
        <f t="shared" si="82"/>
        <v>122.25140029260223</v>
      </c>
      <c r="AX101" s="2">
        <f t="shared" si="99"/>
        <v>0.15812761133188905</v>
      </c>
      <c r="AY101" s="27">
        <f t="shared" si="57"/>
        <v>122.40952790393412</v>
      </c>
      <c r="AZ101" s="11">
        <f t="shared" si="83"/>
        <v>1.087202050431055E-2</v>
      </c>
      <c r="BA101" s="2">
        <f t="shared" si="100"/>
        <v>-7.8455824818567638E-2</v>
      </c>
      <c r="BB101" s="27">
        <f t="shared" si="58"/>
        <v>122.17294446778367</v>
      </c>
      <c r="BC101" s="11">
        <f t="shared" si="84"/>
        <v>8.9182871616989429E-3</v>
      </c>
      <c r="BD101" s="2">
        <f t="shared" si="85"/>
        <v>-0.31758491274203099</v>
      </c>
      <c r="BE101" s="27">
        <f t="shared" si="59"/>
        <v>121.93381537986019</v>
      </c>
      <c r="BF101" s="11">
        <f t="shared" si="86"/>
        <v>6.9435315327068857E-3</v>
      </c>
      <c r="BG101" s="2">
        <f t="shared" si="87"/>
        <v>-0.50326710762546945</v>
      </c>
      <c r="BH101" s="27">
        <f t="shared" si="60"/>
        <v>121.74813318497675</v>
      </c>
      <c r="BI101" s="11">
        <f t="shared" si="88"/>
        <v>5.4101465198931366E-3</v>
      </c>
      <c r="BK101" s="2">
        <v>100</v>
      </c>
      <c r="BL101" s="20">
        <v>414.76998900000001</v>
      </c>
      <c r="BM101" s="10">
        <f t="shared" si="89"/>
        <v>434.13209909683292</v>
      </c>
      <c r="BN101" s="2">
        <f t="shared" si="90"/>
        <v>-3.2344333738604885</v>
      </c>
      <c r="BO101" s="27">
        <f t="shared" si="61"/>
        <v>430.89766572297242</v>
      </c>
      <c r="BP101" s="11">
        <f t="shared" si="91"/>
        <v>3.8883422500880144E-2</v>
      </c>
      <c r="BQ101" s="2">
        <f t="shared" si="92"/>
        <v>-5.0580899532778183</v>
      </c>
      <c r="BR101" s="27">
        <f t="shared" si="62"/>
        <v>429.07400914355509</v>
      </c>
      <c r="BS101" s="11">
        <f t="shared" si="93"/>
        <v>3.4486632405689985E-2</v>
      </c>
      <c r="BT101" s="2">
        <f t="shared" si="94"/>
        <v>-6.2560261438914146</v>
      </c>
      <c r="BU101" s="27">
        <f t="shared" si="63"/>
        <v>427.87607295294151</v>
      </c>
      <c r="BV101" s="11">
        <f t="shared" si="95"/>
        <v>3.1598438412913966E-2</v>
      </c>
      <c r="BW101" s="2">
        <f t="shared" si="96"/>
        <v>-6.9266450814910492</v>
      </c>
      <c r="BX101" s="27">
        <f t="shared" si="64"/>
        <v>427.20545401534184</v>
      </c>
      <c r="BY101" s="11">
        <f t="shared" si="97"/>
        <v>2.9981593039851862E-2</v>
      </c>
      <c r="CB101" s="2"/>
      <c r="CD101" s="22"/>
    </row>
    <row r="102" spans="1:82" x14ac:dyDescent="0.2">
      <c r="A102" s="18" t="s">
        <v>69</v>
      </c>
      <c r="B102" s="20">
        <v>101</v>
      </c>
      <c r="C102" s="20">
        <v>120.51950069999999</v>
      </c>
      <c r="D102" s="20">
        <v>419.89001459999997</v>
      </c>
      <c r="O102" s="2">
        <v>101</v>
      </c>
      <c r="P102" s="20">
        <v>120.51950069999999</v>
      </c>
      <c r="Q102" s="27">
        <f t="shared" si="65"/>
        <v>121.71939868160101</v>
      </c>
      <c r="R102" s="1">
        <f t="shared" si="66"/>
        <v>1.199897981601012</v>
      </c>
      <c r="S102" s="7">
        <f t="shared" si="67"/>
        <v>9.9560483957515447E-3</v>
      </c>
      <c r="T102" s="27">
        <f t="shared" si="68"/>
        <v>121.75409380907024</v>
      </c>
      <c r="U102" s="1">
        <f t="shared" si="98"/>
        <v>1.2345931090702464</v>
      </c>
      <c r="V102" s="11">
        <f t="shared" si="69"/>
        <v>1.02439281767639E-2</v>
      </c>
      <c r="W102" s="27">
        <f t="shared" si="70"/>
        <v>121.5563614970409</v>
      </c>
      <c r="X102" s="1">
        <f t="shared" si="71"/>
        <v>1.0368607970409016</v>
      </c>
      <c r="Y102" s="9">
        <f t="shared" si="51"/>
        <v>8.6032616383126259E-3</v>
      </c>
      <c r="Z102" s="27">
        <f t="shared" si="72"/>
        <v>121.34066287251511</v>
      </c>
      <c r="AA102" s="1">
        <f t="shared" si="73"/>
        <v>0.82116217251511614</v>
      </c>
      <c r="AB102" s="9">
        <f t="shared" si="52"/>
        <v>6.8135211957040262E-3</v>
      </c>
      <c r="AD102" s="2">
        <v>101</v>
      </c>
      <c r="AE102" s="20">
        <v>419.89001459999997</v>
      </c>
      <c r="AF102" s="8">
        <f t="shared" si="74"/>
        <v>432.09697167062018</v>
      </c>
      <c r="AG102" s="1">
        <f t="shared" si="75"/>
        <v>12.206957070620206</v>
      </c>
      <c r="AH102" s="9">
        <f t="shared" si="53"/>
        <v>2.9071796532834735E-2</v>
      </c>
      <c r="AI102" s="8">
        <f t="shared" si="76"/>
        <v>426.9646770389819</v>
      </c>
      <c r="AJ102" s="1">
        <f t="shared" si="77"/>
        <v>7.0746624389819317</v>
      </c>
      <c r="AK102" s="9">
        <f t="shared" si="54"/>
        <v>1.684884658598388E-2</v>
      </c>
      <c r="AL102" s="8">
        <f t="shared" si="78"/>
        <v>422.51483303873317</v>
      </c>
      <c r="AM102" s="1">
        <f t="shared" si="79"/>
        <v>2.6248184387332003</v>
      </c>
      <c r="AN102" s="9">
        <f t="shared" si="55"/>
        <v>6.251204714248045E-3</v>
      </c>
      <c r="AO102" s="8">
        <f t="shared" si="80"/>
        <v>419.0332961007507</v>
      </c>
      <c r="AP102" s="1">
        <f t="shared" si="81"/>
        <v>0.85671849924926846</v>
      </c>
      <c r="AQ102" s="9">
        <f t="shared" si="56"/>
        <v>2.0403402544959411E-3</v>
      </c>
      <c r="AU102" s="2">
        <v>101</v>
      </c>
      <c r="AV102" s="20">
        <v>120.51950069999999</v>
      </c>
      <c r="AW102" s="10">
        <f t="shared" si="82"/>
        <v>121.5563614970409</v>
      </c>
      <c r="AX102" s="2">
        <f t="shared" si="99"/>
        <v>-9.7822310736076931E-2</v>
      </c>
      <c r="AY102" s="27">
        <f t="shared" si="57"/>
        <v>121.45853918630482</v>
      </c>
      <c r="AZ102" s="11">
        <f t="shared" si="83"/>
        <v>7.7915895838491806E-3</v>
      </c>
      <c r="BA102" s="2">
        <f t="shared" si="100"/>
        <v>-0.35591816165281109</v>
      </c>
      <c r="BB102" s="27">
        <f t="shared" si="58"/>
        <v>121.20044333538809</v>
      </c>
      <c r="BC102" s="11">
        <f t="shared" si="84"/>
        <v>5.6500618691004275E-3</v>
      </c>
      <c r="BD102" s="2">
        <f t="shared" si="85"/>
        <v>-0.54405724243361087</v>
      </c>
      <c r="BE102" s="27">
        <f t="shared" si="59"/>
        <v>121.01230425460729</v>
      </c>
      <c r="BF102" s="11">
        <f t="shared" si="86"/>
        <v>4.0889943266027157E-3</v>
      </c>
      <c r="BG102" s="2">
        <f t="shared" si="87"/>
        <v>-0.64709587357736553</v>
      </c>
      <c r="BH102" s="27">
        <f t="shared" si="60"/>
        <v>120.90926562346353</v>
      </c>
      <c r="BI102" s="11">
        <f t="shared" si="88"/>
        <v>3.2340403104867076E-3</v>
      </c>
      <c r="BK102" s="2">
        <v>101</v>
      </c>
      <c r="BL102" s="20">
        <v>419.89001459999997</v>
      </c>
      <c r="BM102" s="10">
        <f t="shared" si="89"/>
        <v>422.51483303873317</v>
      </c>
      <c r="BN102" s="2">
        <f t="shared" si="90"/>
        <v>-5.7492831791322647</v>
      </c>
      <c r="BO102" s="27">
        <f t="shared" si="61"/>
        <v>416.76554985960092</v>
      </c>
      <c r="BP102" s="11">
        <f t="shared" si="91"/>
        <v>7.4411503769040779E-3</v>
      </c>
      <c r="BQ102" s="2">
        <f t="shared" si="92"/>
        <v>-8.0097192004476856</v>
      </c>
      <c r="BR102" s="27">
        <f t="shared" si="62"/>
        <v>414.50511383828547</v>
      </c>
      <c r="BS102" s="11">
        <f t="shared" si="93"/>
        <v>1.2824550654876433E-2</v>
      </c>
      <c r="BT102" s="2">
        <f t="shared" si="94"/>
        <v>-9.4727700924164129</v>
      </c>
      <c r="BU102" s="27">
        <f t="shared" si="63"/>
        <v>413.04206294631678</v>
      </c>
      <c r="BV102" s="11">
        <f t="shared" si="95"/>
        <v>1.6308917610738525E-2</v>
      </c>
      <c r="BW102" s="2">
        <f t="shared" si="96"/>
        <v>-10.44461081394757</v>
      </c>
      <c r="BX102" s="27">
        <f t="shared" si="64"/>
        <v>412.0702222247856</v>
      </c>
      <c r="BY102" s="11">
        <f t="shared" si="97"/>
        <v>1.8623430191984321E-2</v>
      </c>
      <c r="CB102" s="2"/>
      <c r="CD102" s="22"/>
    </row>
    <row r="103" spans="1:82" x14ac:dyDescent="0.2">
      <c r="A103" s="18" t="s">
        <v>70</v>
      </c>
      <c r="B103" s="20">
        <v>102</v>
      </c>
      <c r="C103" s="20">
        <v>120.0550003</v>
      </c>
      <c r="D103" s="20">
        <v>413.44000240000003</v>
      </c>
      <c r="O103" s="2">
        <v>102</v>
      </c>
      <c r="P103" s="20">
        <v>120.0550003</v>
      </c>
      <c r="Q103" s="27">
        <f t="shared" si="65"/>
        <v>121.35942928712069</v>
      </c>
      <c r="R103" s="1">
        <f t="shared" si="66"/>
        <v>1.3044289871206871</v>
      </c>
      <c r="S103" s="7">
        <f t="shared" si="67"/>
        <v>1.0865261620599797E-2</v>
      </c>
      <c r="T103" s="27">
        <f t="shared" si="68"/>
        <v>121.19852690998863</v>
      </c>
      <c r="U103" s="1">
        <f t="shared" si="98"/>
        <v>1.1435266099886263</v>
      </c>
      <c r="V103" s="11">
        <f t="shared" si="69"/>
        <v>9.5250227573288864E-3</v>
      </c>
      <c r="W103" s="27">
        <f t="shared" si="70"/>
        <v>120.93424501881636</v>
      </c>
      <c r="X103" s="1">
        <f t="shared" si="71"/>
        <v>0.87924471881635213</v>
      </c>
      <c r="Y103" s="9">
        <f t="shared" si="51"/>
        <v>7.3236826172941348E-3</v>
      </c>
      <c r="Z103" s="27">
        <f t="shared" si="72"/>
        <v>120.72479124312878</v>
      </c>
      <c r="AA103" s="1">
        <f t="shared" si="73"/>
        <v>0.66979094312877407</v>
      </c>
      <c r="AB103" s="9">
        <f t="shared" si="52"/>
        <v>5.5790341214865171E-3</v>
      </c>
      <c r="AD103" s="2">
        <v>102</v>
      </c>
      <c r="AE103" s="20">
        <v>413.44000240000003</v>
      </c>
      <c r="AF103" s="8">
        <f t="shared" si="74"/>
        <v>428.43488454943412</v>
      </c>
      <c r="AG103" s="1">
        <f t="shared" si="75"/>
        <v>14.99488214943409</v>
      </c>
      <c r="AH103" s="9">
        <f t="shared" si="53"/>
        <v>3.6268580839757876E-2</v>
      </c>
      <c r="AI103" s="8">
        <f t="shared" si="76"/>
        <v>423.78107894144006</v>
      </c>
      <c r="AJ103" s="1">
        <f t="shared" si="77"/>
        <v>10.341076541440032</v>
      </c>
      <c r="AK103" s="9">
        <f t="shared" si="54"/>
        <v>2.5012278641182668E-2</v>
      </c>
      <c r="AL103" s="8">
        <f t="shared" si="78"/>
        <v>420.9399419754933</v>
      </c>
      <c r="AM103" s="1">
        <f t="shared" si="79"/>
        <v>7.4999395754932721</v>
      </c>
      <c r="AN103" s="9">
        <f t="shared" si="55"/>
        <v>1.8140333620250752E-2</v>
      </c>
      <c r="AO103" s="8">
        <f t="shared" si="80"/>
        <v>419.67583497518763</v>
      </c>
      <c r="AP103" s="1">
        <f t="shared" si="81"/>
        <v>6.2358325751876009</v>
      </c>
      <c r="AQ103" s="9">
        <f t="shared" si="56"/>
        <v>1.5082799291285028E-2</v>
      </c>
      <c r="AU103" s="2">
        <v>102</v>
      </c>
      <c r="AV103" s="20">
        <v>120.0550003</v>
      </c>
      <c r="AW103" s="10">
        <f t="shared" si="82"/>
        <v>120.93424501881636</v>
      </c>
      <c r="AX103" s="2">
        <f t="shared" si="99"/>
        <v>-0.25511056098261614</v>
      </c>
      <c r="AY103" s="27">
        <f t="shared" si="57"/>
        <v>120.67913445783374</v>
      </c>
      <c r="AZ103" s="11">
        <f t="shared" si="83"/>
        <v>5.1987352153106186E-3</v>
      </c>
      <c r="BA103" s="2">
        <f t="shared" si="100"/>
        <v>-0.4757074041100896</v>
      </c>
      <c r="BB103" s="27">
        <f t="shared" si="58"/>
        <v>120.45853761470626</v>
      </c>
      <c r="BC103" s="11">
        <f t="shared" si="84"/>
        <v>3.3612703652315576E-3</v>
      </c>
      <c r="BD103" s="2">
        <f t="shared" si="85"/>
        <v>-0.59089278390816891</v>
      </c>
      <c r="BE103" s="27">
        <f t="shared" si="59"/>
        <v>120.34335223490818</v>
      </c>
      <c r="BF103" s="11">
        <f t="shared" si="86"/>
        <v>2.4018319452553281E-3</v>
      </c>
      <c r="BG103" s="2">
        <f t="shared" si="87"/>
        <v>-0.62836132706274705</v>
      </c>
      <c r="BH103" s="27">
        <f t="shared" si="60"/>
        <v>120.30588369175361</v>
      </c>
      <c r="BI103" s="11">
        <f t="shared" si="88"/>
        <v>2.0897371298711641E-3</v>
      </c>
      <c r="BK103" s="2">
        <v>102</v>
      </c>
      <c r="BL103" s="20">
        <v>413.44000240000003</v>
      </c>
      <c r="BM103" s="10">
        <f t="shared" si="89"/>
        <v>420.9399419754933</v>
      </c>
      <c r="BN103" s="2">
        <f t="shared" si="90"/>
        <v>-4.4969655443645475</v>
      </c>
      <c r="BO103" s="27">
        <f t="shared" si="61"/>
        <v>416.44297643112873</v>
      </c>
      <c r="BP103" s="11">
        <f t="shared" si="91"/>
        <v>7.2633852885462865E-3</v>
      </c>
      <c r="BQ103" s="2">
        <f t="shared" si="92"/>
        <v>-5.1140465387041711</v>
      </c>
      <c r="BR103" s="27">
        <f t="shared" si="62"/>
        <v>415.82589543678915</v>
      </c>
      <c r="BS103" s="11">
        <f t="shared" si="93"/>
        <v>5.7708325825733585E-3</v>
      </c>
      <c r="BT103" s="2">
        <f t="shared" si="94"/>
        <v>-4.7340426749104907</v>
      </c>
      <c r="BU103" s="27">
        <f t="shared" si="63"/>
        <v>416.20589930058281</v>
      </c>
      <c r="BV103" s="11">
        <f t="shared" si="95"/>
        <v>6.6899595697728458E-3</v>
      </c>
      <c r="BW103" s="2">
        <f t="shared" si="96"/>
        <v>-3.7923210009167985</v>
      </c>
      <c r="BX103" s="27">
        <f t="shared" si="64"/>
        <v>417.14762097457651</v>
      </c>
      <c r="BY103" s="11">
        <f t="shared" si="97"/>
        <v>8.9677306333541314E-3</v>
      </c>
      <c r="CB103" s="2"/>
      <c r="CD103" s="22"/>
    </row>
    <row r="104" spans="1:82" x14ac:dyDescent="0.2">
      <c r="A104" s="18" t="s">
        <v>71</v>
      </c>
      <c r="B104" s="20">
        <v>103</v>
      </c>
      <c r="C104" s="20">
        <v>122.1184998</v>
      </c>
      <c r="D104" s="20">
        <v>419.73001099999999</v>
      </c>
      <c r="O104" s="2">
        <v>103</v>
      </c>
      <c r="P104" s="20">
        <v>122.1184998</v>
      </c>
      <c r="Q104" s="27">
        <f t="shared" si="65"/>
        <v>120.96810059098448</v>
      </c>
      <c r="R104" s="1">
        <f t="shared" si="66"/>
        <v>1.150399209015518</v>
      </c>
      <c r="S104" s="7">
        <f t="shared" si="67"/>
        <v>9.4203516330415814E-3</v>
      </c>
      <c r="T104" s="27">
        <f t="shared" si="68"/>
        <v>120.68393993549375</v>
      </c>
      <c r="U104" s="1">
        <f t="shared" si="98"/>
        <v>1.434559864506241</v>
      </c>
      <c r="V104" s="11">
        <f t="shared" si="69"/>
        <v>1.1747277168125193E-2</v>
      </c>
      <c r="W104" s="27">
        <f t="shared" si="70"/>
        <v>120.40669818752654</v>
      </c>
      <c r="X104" s="1">
        <f t="shared" si="71"/>
        <v>1.711801612473451</v>
      </c>
      <c r="Y104" s="9">
        <f t="shared" si="51"/>
        <v>1.4017545378275693E-2</v>
      </c>
      <c r="Z104" s="27">
        <f t="shared" si="72"/>
        <v>120.22244803578219</v>
      </c>
      <c r="AA104" s="1">
        <f t="shared" si="73"/>
        <v>1.8960517642178019</v>
      </c>
      <c r="AB104" s="9">
        <f t="shared" si="52"/>
        <v>1.5526327029263112E-2</v>
      </c>
      <c r="AD104" s="2">
        <v>103</v>
      </c>
      <c r="AE104" s="20">
        <v>419.73001099999999</v>
      </c>
      <c r="AF104" s="8">
        <f t="shared" si="74"/>
        <v>423.93641990460384</v>
      </c>
      <c r="AG104" s="1">
        <f t="shared" si="75"/>
        <v>4.2064089046038475</v>
      </c>
      <c r="AH104" s="9">
        <f t="shared" si="53"/>
        <v>1.0021701556631955E-2</v>
      </c>
      <c r="AI104" s="8">
        <f t="shared" si="76"/>
        <v>419.12759449779207</v>
      </c>
      <c r="AJ104" s="1">
        <f t="shared" si="77"/>
        <v>0.60241650220791598</v>
      </c>
      <c r="AK104" s="9">
        <f t="shared" si="54"/>
        <v>1.435247626855817E-3</v>
      </c>
      <c r="AL104" s="8">
        <f t="shared" si="78"/>
        <v>416.43997823019731</v>
      </c>
      <c r="AM104" s="1">
        <f t="shared" si="79"/>
        <v>3.2900327698026786</v>
      </c>
      <c r="AN104" s="9">
        <f t="shared" si="55"/>
        <v>7.838450155051406E-3</v>
      </c>
      <c r="AO104" s="8">
        <f t="shared" si="80"/>
        <v>414.9989605437969</v>
      </c>
      <c r="AP104" s="1">
        <f t="shared" si="81"/>
        <v>4.7310504562030928</v>
      </c>
      <c r="AQ104" s="9">
        <f t="shared" si="56"/>
        <v>1.127165161464495E-2</v>
      </c>
      <c r="AU104" s="2">
        <v>103</v>
      </c>
      <c r="AV104" s="20">
        <v>122.1184998</v>
      </c>
      <c r="AW104" s="10">
        <f t="shared" si="82"/>
        <v>120.40669818752654</v>
      </c>
      <c r="AX104" s="2">
        <f t="shared" si="99"/>
        <v>-0.33684144207477468</v>
      </c>
      <c r="AY104" s="27">
        <f t="shared" si="57"/>
        <v>120.06985674545177</v>
      </c>
      <c r="AZ104" s="11">
        <f t="shared" si="83"/>
        <v>1.6775861625416253E-2</v>
      </c>
      <c r="BA104" s="2">
        <f t="shared" si="100"/>
        <v>-0.49903514634096435</v>
      </c>
      <c r="BB104" s="27">
        <f t="shared" si="58"/>
        <v>119.90766304118559</v>
      </c>
      <c r="BC104" s="11">
        <f t="shared" si="84"/>
        <v>1.8104028156546426E-2</v>
      </c>
      <c r="BD104" s="2">
        <f t="shared" si="85"/>
        <v>-0.55288521233715437</v>
      </c>
      <c r="BE104" s="27">
        <f t="shared" si="59"/>
        <v>119.85381297518938</v>
      </c>
      <c r="BF104" s="11">
        <f t="shared" si="86"/>
        <v>1.8544993825829904E-2</v>
      </c>
      <c r="BG104" s="2">
        <f t="shared" si="87"/>
        <v>-0.55275045523304522</v>
      </c>
      <c r="BH104" s="27">
        <f t="shared" si="60"/>
        <v>119.85394773229351</v>
      </c>
      <c r="BI104" s="11">
        <f t="shared" si="88"/>
        <v>1.8543890331237836E-2</v>
      </c>
      <c r="BK104" s="2">
        <v>103</v>
      </c>
      <c r="BL104" s="20">
        <v>419.73001099999999</v>
      </c>
      <c r="BM104" s="10">
        <f t="shared" si="89"/>
        <v>416.43997823019731</v>
      </c>
      <c r="BN104" s="2">
        <f t="shared" si="90"/>
        <v>-4.4978650046439785</v>
      </c>
      <c r="BO104" s="27">
        <f t="shared" si="61"/>
        <v>411.94211322555333</v>
      </c>
      <c r="BP104" s="11">
        <f t="shared" si="91"/>
        <v>1.8554541182061585E-2</v>
      </c>
      <c r="BQ104" s="2">
        <f t="shared" si="92"/>
        <v>-4.8377092816704881</v>
      </c>
      <c r="BR104" s="27">
        <f t="shared" si="62"/>
        <v>411.60226894852684</v>
      </c>
      <c r="BS104" s="11">
        <f t="shared" si="93"/>
        <v>1.9364214705803223E-2</v>
      </c>
      <c r="BT104" s="2">
        <f t="shared" si="94"/>
        <v>-4.593595317141788</v>
      </c>
      <c r="BU104" s="27">
        <f t="shared" si="63"/>
        <v>411.84638291305555</v>
      </c>
      <c r="BV104" s="11">
        <f t="shared" si="95"/>
        <v>1.8782617111799616E-2</v>
      </c>
      <c r="BW104" s="2">
        <f t="shared" si="96"/>
        <v>-4.3230530592011895</v>
      </c>
      <c r="BX104" s="27">
        <f t="shared" si="64"/>
        <v>412.11692517099613</v>
      </c>
      <c r="BY104" s="11">
        <f t="shared" si="97"/>
        <v>1.8138054533831903E-2</v>
      </c>
      <c r="CB104" s="2"/>
      <c r="CD104" s="22"/>
    </row>
    <row r="105" spans="1:82" x14ac:dyDescent="0.2">
      <c r="A105" s="19">
        <v>43836</v>
      </c>
      <c r="B105" s="20">
        <v>104</v>
      </c>
      <c r="C105" s="20">
        <v>123.552002</v>
      </c>
      <c r="D105" s="20">
        <v>425.92001340000002</v>
      </c>
      <c r="O105" s="2">
        <v>104</v>
      </c>
      <c r="P105" s="20">
        <v>123.552002</v>
      </c>
      <c r="Q105" s="27">
        <f t="shared" si="65"/>
        <v>121.31322035368913</v>
      </c>
      <c r="R105" s="1">
        <f t="shared" si="66"/>
        <v>2.2387816463108692</v>
      </c>
      <c r="S105" s="7">
        <f t="shared" si="67"/>
        <v>1.8120156776665335E-2</v>
      </c>
      <c r="T105" s="27">
        <f t="shared" si="68"/>
        <v>121.32949187452158</v>
      </c>
      <c r="U105" s="1">
        <f t="shared" si="98"/>
        <v>2.2225101254784221</v>
      </c>
      <c r="V105" s="11">
        <f t="shared" si="69"/>
        <v>1.7988459025361822E-2</v>
      </c>
      <c r="W105" s="27">
        <f t="shared" si="70"/>
        <v>121.43377915501061</v>
      </c>
      <c r="X105" s="1">
        <f t="shared" si="71"/>
        <v>2.1182228449893898</v>
      </c>
      <c r="Y105" s="9">
        <f t="shared" si="51"/>
        <v>1.7144383018491194E-2</v>
      </c>
      <c r="Z105" s="27">
        <f t="shared" si="72"/>
        <v>121.64448685894554</v>
      </c>
      <c r="AA105" s="1">
        <f t="shared" si="73"/>
        <v>1.9075151410544606</v>
      </c>
      <c r="AB105" s="9">
        <f t="shared" si="52"/>
        <v>1.5438965861957142E-2</v>
      </c>
      <c r="AD105" s="2">
        <v>104</v>
      </c>
      <c r="AE105" s="20">
        <v>425.92001340000002</v>
      </c>
      <c r="AF105" s="8">
        <f t="shared" si="74"/>
        <v>422.67449723322267</v>
      </c>
      <c r="AG105" s="1">
        <f t="shared" si="75"/>
        <v>3.2455161667773496</v>
      </c>
      <c r="AH105" s="9">
        <f t="shared" si="53"/>
        <v>7.6200132998430958E-3</v>
      </c>
      <c r="AI105" s="8">
        <f t="shared" si="76"/>
        <v>419.39868192378566</v>
      </c>
      <c r="AJ105" s="1">
        <f t="shared" si="77"/>
        <v>6.5213314762143568</v>
      </c>
      <c r="AK105" s="9">
        <f t="shared" si="54"/>
        <v>1.5311164704744435E-2</v>
      </c>
      <c r="AL105" s="8">
        <f t="shared" si="78"/>
        <v>418.4139978920789</v>
      </c>
      <c r="AM105" s="1">
        <f t="shared" si="79"/>
        <v>7.5060155079211199</v>
      </c>
      <c r="AN105" s="9">
        <f t="shared" si="55"/>
        <v>1.7623063654611353E-2</v>
      </c>
      <c r="AO105" s="8">
        <f t="shared" si="80"/>
        <v>418.54724838594916</v>
      </c>
      <c r="AP105" s="1">
        <f t="shared" si="81"/>
        <v>7.3727650140508558</v>
      </c>
      <c r="AQ105" s="9">
        <f t="shared" si="56"/>
        <v>1.7310210326103581E-2</v>
      </c>
      <c r="AU105" s="2">
        <v>104</v>
      </c>
      <c r="AV105" s="20">
        <v>123.552002</v>
      </c>
      <c r="AW105" s="10">
        <f t="shared" si="82"/>
        <v>121.43377915501061</v>
      </c>
      <c r="AX105" s="2">
        <f t="shared" si="99"/>
        <v>7.2335280792878043E-2</v>
      </c>
      <c r="AY105" s="27">
        <f t="shared" si="57"/>
        <v>121.5061144358035</v>
      </c>
      <c r="AZ105" s="11">
        <f t="shared" si="83"/>
        <v>1.6558918763586727E-2</v>
      </c>
      <c r="BA105" s="2">
        <f t="shared" si="100"/>
        <v>0.18771710488030008</v>
      </c>
      <c r="BB105" s="27">
        <f t="shared" si="58"/>
        <v>121.62149625989092</v>
      </c>
      <c r="BC105" s="11">
        <f t="shared" si="84"/>
        <v>1.5625046206123663E-2</v>
      </c>
      <c r="BD105" s="2">
        <f t="shared" si="85"/>
        <v>0.39509449555557885</v>
      </c>
      <c r="BE105" s="27">
        <f t="shared" si="59"/>
        <v>121.82887365056619</v>
      </c>
      <c r="BF105" s="11">
        <f t="shared" si="86"/>
        <v>1.3946583799053352E-2</v>
      </c>
      <c r="BG105" s="2">
        <f t="shared" si="87"/>
        <v>0.63212311180478953</v>
      </c>
      <c r="BH105" s="27">
        <f t="shared" si="60"/>
        <v>122.0659022668154</v>
      </c>
      <c r="BI105" s="11">
        <f t="shared" si="88"/>
        <v>1.2028131548889043E-2</v>
      </c>
      <c r="BK105" s="2">
        <v>104</v>
      </c>
      <c r="BL105" s="20">
        <v>425.92001340000002</v>
      </c>
      <c r="BM105" s="10">
        <f t="shared" si="89"/>
        <v>418.4139978920789</v>
      </c>
      <c r="BN105" s="2">
        <f t="shared" si="90"/>
        <v>-2.5562996046863096</v>
      </c>
      <c r="BO105" s="27">
        <f t="shared" si="61"/>
        <v>415.85769828739257</v>
      </c>
      <c r="BP105" s="11">
        <f t="shared" si="91"/>
        <v>2.3624893867472466E-2</v>
      </c>
      <c r="BQ105" s="2">
        <f t="shared" si="92"/>
        <v>-1.7724312570720553</v>
      </c>
      <c r="BR105" s="27">
        <f t="shared" si="62"/>
        <v>416.64156663500682</v>
      </c>
      <c r="BS105" s="11">
        <f t="shared" si="93"/>
        <v>2.178448176437156E-2</v>
      </c>
      <c r="BT105" s="2">
        <f t="shared" si="94"/>
        <v>-0.65302632972776475</v>
      </c>
      <c r="BU105" s="27">
        <f t="shared" si="63"/>
        <v>417.76097156235113</v>
      </c>
      <c r="BV105" s="11">
        <f t="shared" si="95"/>
        <v>1.9156277190446026E-2</v>
      </c>
      <c r="BW105" s="2">
        <f t="shared" si="96"/>
        <v>0.39975148161089091</v>
      </c>
      <c r="BX105" s="27">
        <f t="shared" si="64"/>
        <v>418.8137493736898</v>
      </c>
      <c r="BY105" s="11">
        <f t="shared" si="97"/>
        <v>1.6684503669087775E-2</v>
      </c>
      <c r="CB105" s="2"/>
      <c r="CD105" s="22"/>
    </row>
    <row r="106" spans="1:82" x14ac:dyDescent="0.2">
      <c r="A106" s="19">
        <v>43867</v>
      </c>
      <c r="B106" s="20">
        <v>105</v>
      </c>
      <c r="C106" s="20">
        <v>123.6204987</v>
      </c>
      <c r="D106" s="20">
        <v>427.30999759999997</v>
      </c>
      <c r="O106" s="2">
        <v>105</v>
      </c>
      <c r="P106" s="20">
        <v>123.6204987</v>
      </c>
      <c r="Q106" s="27">
        <f t="shared" si="65"/>
        <v>121.98485484758238</v>
      </c>
      <c r="R106" s="1">
        <f t="shared" si="66"/>
        <v>1.6356438524176156</v>
      </c>
      <c r="S106" s="7">
        <f t="shared" si="67"/>
        <v>1.3231170150728534E-2</v>
      </c>
      <c r="T106" s="27">
        <f t="shared" si="68"/>
        <v>122.32962143098688</v>
      </c>
      <c r="U106" s="1">
        <f t="shared" si="98"/>
        <v>1.2908772690131229</v>
      </c>
      <c r="V106" s="11">
        <f t="shared" si="69"/>
        <v>1.044225903137473E-2</v>
      </c>
      <c r="W106" s="27">
        <f t="shared" si="70"/>
        <v>122.70471286200424</v>
      </c>
      <c r="X106" s="1">
        <f t="shared" si="71"/>
        <v>0.91578583799575597</v>
      </c>
      <c r="Y106" s="9">
        <f t="shared" si="51"/>
        <v>7.4080419317686828E-3</v>
      </c>
      <c r="Z106" s="27">
        <f t="shared" si="72"/>
        <v>123.07512321473638</v>
      </c>
      <c r="AA106" s="1">
        <f t="shared" si="73"/>
        <v>0.54537548526361945</v>
      </c>
      <c r="AB106" s="9">
        <f t="shared" si="52"/>
        <v>4.4116913537707598E-3</v>
      </c>
      <c r="AD106" s="2">
        <v>105</v>
      </c>
      <c r="AE106" s="20">
        <v>427.30999759999997</v>
      </c>
      <c r="AF106" s="8">
        <f t="shared" si="74"/>
        <v>423.64815208325587</v>
      </c>
      <c r="AG106" s="1">
        <f t="shared" si="75"/>
        <v>3.6618455167441084</v>
      </c>
      <c r="AH106" s="9">
        <f t="shared" si="53"/>
        <v>8.5695292347732991E-3</v>
      </c>
      <c r="AI106" s="8">
        <f t="shared" si="76"/>
        <v>422.33328108808212</v>
      </c>
      <c r="AJ106" s="1">
        <f t="shared" si="77"/>
        <v>4.9767165119178571</v>
      </c>
      <c r="AK106" s="9">
        <f t="shared" si="54"/>
        <v>1.164661847340278E-2</v>
      </c>
      <c r="AL106" s="8">
        <f t="shared" si="78"/>
        <v>422.91760719683157</v>
      </c>
      <c r="AM106" s="1">
        <f t="shared" si="79"/>
        <v>4.392390403168406</v>
      </c>
      <c r="AN106" s="9">
        <f t="shared" si="55"/>
        <v>1.0279166010246437E-2</v>
      </c>
      <c r="AO106" s="8">
        <f t="shared" si="80"/>
        <v>424.0768221464873</v>
      </c>
      <c r="AP106" s="1">
        <f t="shared" si="81"/>
        <v>3.233175453512672</v>
      </c>
      <c r="AQ106" s="9">
        <f t="shared" si="56"/>
        <v>7.5663463800798095E-3</v>
      </c>
      <c r="AU106" s="2">
        <v>105</v>
      </c>
      <c r="AV106" s="20">
        <v>123.6204987</v>
      </c>
      <c r="AW106" s="10">
        <f t="shared" si="82"/>
        <v>122.70471286200424</v>
      </c>
      <c r="AX106" s="2">
        <f t="shared" si="99"/>
        <v>0.43191480865310394</v>
      </c>
      <c r="AY106" s="27">
        <f t="shared" si="57"/>
        <v>123.13662767065735</v>
      </c>
      <c r="AZ106" s="11">
        <f t="shared" si="83"/>
        <v>3.9141650003928644E-3</v>
      </c>
      <c r="BA106" s="2">
        <f t="shared" si="100"/>
        <v>0.67516457583129907</v>
      </c>
      <c r="BB106" s="27">
        <f t="shared" si="58"/>
        <v>123.37987743783555</v>
      </c>
      <c r="BC106" s="11">
        <f t="shared" si="84"/>
        <v>1.9464511524774554E-3</v>
      </c>
      <c r="BD106" s="2">
        <f t="shared" si="85"/>
        <v>0.92059802241841016</v>
      </c>
      <c r="BE106" s="27">
        <f t="shared" si="59"/>
        <v>123.62531088442265</v>
      </c>
      <c r="BF106" s="11">
        <f t="shared" si="86"/>
        <v>3.8927074985559756E-5</v>
      </c>
      <c r="BG106" s="2">
        <f t="shared" si="87"/>
        <v>1.1112310581964207</v>
      </c>
      <c r="BH106" s="27">
        <f t="shared" si="60"/>
        <v>123.81594392020067</v>
      </c>
      <c r="BI106" s="11">
        <f t="shared" si="88"/>
        <v>1.5810098022252016E-3</v>
      </c>
      <c r="BK106" s="2">
        <v>105</v>
      </c>
      <c r="BL106" s="20">
        <v>427.30999759999997</v>
      </c>
      <c r="BM106" s="10">
        <f t="shared" si="89"/>
        <v>422.91760719683157</v>
      </c>
      <c r="BN106" s="2">
        <f t="shared" si="90"/>
        <v>-0.43832693185461502</v>
      </c>
      <c r="BO106" s="27">
        <f t="shared" si="61"/>
        <v>422.47928026497698</v>
      </c>
      <c r="BP106" s="11">
        <f t="shared" si="91"/>
        <v>1.1304948075530345E-2</v>
      </c>
      <c r="BQ106" s="2">
        <f t="shared" si="92"/>
        <v>1.0517869957490718</v>
      </c>
      <c r="BR106" s="27">
        <f t="shared" si="62"/>
        <v>423.96939419258064</v>
      </c>
      <c r="BS106" s="11">
        <f t="shared" si="93"/>
        <v>7.8177515765648856E-3</v>
      </c>
      <c r="BT106" s="2">
        <f t="shared" si="94"/>
        <v>2.4409550509604969</v>
      </c>
      <c r="BU106" s="27">
        <f t="shared" si="63"/>
        <v>425.35856224779207</v>
      </c>
      <c r="BV106" s="11">
        <f t="shared" si="95"/>
        <v>4.5667907682202784E-3</v>
      </c>
      <c r="BW106" s="2">
        <f t="shared" si="96"/>
        <v>3.4776448489672269</v>
      </c>
      <c r="BX106" s="27">
        <f t="shared" si="64"/>
        <v>426.39525204579877</v>
      </c>
      <c r="BY106" s="11">
        <f t="shared" si="97"/>
        <v>2.1407071197465568E-3</v>
      </c>
      <c r="CB106" s="2"/>
      <c r="CD106" s="22"/>
    </row>
    <row r="107" spans="1:82" x14ac:dyDescent="0.2">
      <c r="A107" s="19">
        <v>43896</v>
      </c>
      <c r="B107" s="20">
        <v>106</v>
      </c>
      <c r="C107" s="20">
        <v>123.91999819999999</v>
      </c>
      <c r="D107" s="20">
        <v>421.97000120000001</v>
      </c>
      <c r="O107" s="2">
        <v>106</v>
      </c>
      <c r="P107" s="20">
        <v>123.91999819999999</v>
      </c>
      <c r="Q107" s="27">
        <f t="shared" si="65"/>
        <v>122.47554800330767</v>
      </c>
      <c r="R107" s="1">
        <f t="shared" si="66"/>
        <v>1.4444501966923298</v>
      </c>
      <c r="S107" s="7">
        <f t="shared" si="67"/>
        <v>1.165631227948428E-2</v>
      </c>
      <c r="T107" s="27">
        <f t="shared" si="68"/>
        <v>122.9105162020428</v>
      </c>
      <c r="U107" s="1">
        <f t="shared" si="98"/>
        <v>1.0094819979571952</v>
      </c>
      <c r="V107" s="11">
        <f t="shared" si="69"/>
        <v>8.146239611204217E-3</v>
      </c>
      <c r="W107" s="27">
        <f t="shared" si="70"/>
        <v>123.2541843648017</v>
      </c>
      <c r="X107" s="1">
        <f t="shared" si="71"/>
        <v>0.66581383519829274</v>
      </c>
      <c r="Y107" s="9">
        <f t="shared" si="51"/>
        <v>5.3729328992057129E-3</v>
      </c>
      <c r="Z107" s="27">
        <f t="shared" si="72"/>
        <v>123.4841548286841</v>
      </c>
      <c r="AA107" s="1">
        <f t="shared" si="73"/>
        <v>0.43584337131589734</v>
      </c>
      <c r="AB107" s="9">
        <f t="shared" si="52"/>
        <v>3.517135068162851E-3</v>
      </c>
      <c r="AD107" s="2">
        <v>106</v>
      </c>
      <c r="AE107" s="20">
        <v>421.97000120000001</v>
      </c>
      <c r="AF107" s="8">
        <f t="shared" si="74"/>
        <v>424.74670573827905</v>
      </c>
      <c r="AG107" s="1">
        <f t="shared" si="75"/>
        <v>2.7767045382790343</v>
      </c>
      <c r="AH107" s="9">
        <f t="shared" si="53"/>
        <v>6.5803363518321936E-3</v>
      </c>
      <c r="AI107" s="8">
        <f t="shared" si="76"/>
        <v>424.5728035184452</v>
      </c>
      <c r="AJ107" s="1">
        <f t="shared" si="77"/>
        <v>2.6028023184451854</v>
      </c>
      <c r="AK107" s="9">
        <f t="shared" si="54"/>
        <v>6.1682164870567229E-3</v>
      </c>
      <c r="AL107" s="8">
        <f t="shared" si="78"/>
        <v>425.55304143873263</v>
      </c>
      <c r="AM107" s="1">
        <f t="shared" si="79"/>
        <v>3.5830402387326217</v>
      </c>
      <c r="AN107" s="9">
        <f t="shared" si="55"/>
        <v>8.4912202965688483E-3</v>
      </c>
      <c r="AO107" s="8">
        <f t="shared" si="80"/>
        <v>426.50170373662183</v>
      </c>
      <c r="AP107" s="1">
        <f t="shared" si="81"/>
        <v>4.5317025366218218</v>
      </c>
      <c r="AQ107" s="9">
        <f t="shared" si="56"/>
        <v>1.0739395036932832E-2</v>
      </c>
      <c r="AU107" s="2">
        <v>106</v>
      </c>
      <c r="AV107" s="20">
        <v>123.91999819999999</v>
      </c>
      <c r="AW107" s="10">
        <f t="shared" si="82"/>
        <v>123.2541843648017</v>
      </c>
      <c r="AX107" s="2">
        <f t="shared" si="99"/>
        <v>0.46718181689641047</v>
      </c>
      <c r="AY107" s="27">
        <f t="shared" si="57"/>
        <v>123.72136618169812</v>
      </c>
      <c r="AZ107" s="11">
        <f t="shared" si="83"/>
        <v>1.6029052710386422E-3</v>
      </c>
      <c r="BA107" s="2">
        <f t="shared" si="100"/>
        <v>0.61860269296607118</v>
      </c>
      <c r="BB107" s="27">
        <f t="shared" si="58"/>
        <v>123.87278705776777</v>
      </c>
      <c r="BC107" s="11">
        <f t="shared" si="84"/>
        <v>3.8098081760808605E-4</v>
      </c>
      <c r="BD107" s="2">
        <f t="shared" si="85"/>
        <v>0.69792211064583953</v>
      </c>
      <c r="BE107" s="27">
        <f t="shared" si="59"/>
        <v>123.95210647544754</v>
      </c>
      <c r="BF107" s="11">
        <f t="shared" si="86"/>
        <v>2.5910487341776966E-4</v>
      </c>
      <c r="BG107" s="2">
        <f t="shared" si="87"/>
        <v>0.68991139164719961</v>
      </c>
      <c r="BH107" s="27">
        <f t="shared" si="60"/>
        <v>123.9440957564489</v>
      </c>
      <c r="BI107" s="11">
        <f t="shared" si="88"/>
        <v>1.944605939229884E-4</v>
      </c>
      <c r="BK107" s="2">
        <v>106</v>
      </c>
      <c r="BL107" s="20">
        <v>421.97000120000001</v>
      </c>
      <c r="BM107" s="10">
        <f t="shared" si="89"/>
        <v>425.55304143873263</v>
      </c>
      <c r="BN107" s="2">
        <f t="shared" si="90"/>
        <v>0.48380142027208944</v>
      </c>
      <c r="BO107" s="27">
        <f t="shared" si="61"/>
        <v>426.03684285900471</v>
      </c>
      <c r="BP107" s="11">
        <f t="shared" si="91"/>
        <v>9.6377506634106533E-3</v>
      </c>
      <c r="BQ107" s="2">
        <f t="shared" si="92"/>
        <v>1.7644282565174696</v>
      </c>
      <c r="BR107" s="27">
        <f t="shared" si="62"/>
        <v>427.31746969525011</v>
      </c>
      <c r="BS107" s="11">
        <f t="shared" si="93"/>
        <v>1.267262715369089E-2</v>
      </c>
      <c r="BT107" s="2">
        <f t="shared" si="94"/>
        <v>2.5576425655248389</v>
      </c>
      <c r="BU107" s="27">
        <f t="shared" si="63"/>
        <v>428.11068400425745</v>
      </c>
      <c r="BV107" s="11">
        <f t="shared" si="95"/>
        <v>1.4552415543272126E-2</v>
      </c>
      <c r="BW107" s="2">
        <f t="shared" si="96"/>
        <v>2.8459868936676065</v>
      </c>
      <c r="BX107" s="27">
        <f t="shared" si="64"/>
        <v>428.39902833240023</v>
      </c>
      <c r="BY107" s="11">
        <f t="shared" si="97"/>
        <v>1.5235744517660802E-2</v>
      </c>
      <c r="CB107" s="2"/>
      <c r="CD107" s="22"/>
    </row>
    <row r="108" spans="1:82" x14ac:dyDescent="0.2">
      <c r="A108" s="19">
        <v>43927</v>
      </c>
      <c r="B108" s="20">
        <v>107</v>
      </c>
      <c r="C108" s="20">
        <v>123.0299988</v>
      </c>
      <c r="D108" s="20">
        <v>414.32998659999998</v>
      </c>
      <c r="O108" s="2">
        <v>107</v>
      </c>
      <c r="P108" s="20">
        <v>123.0299988</v>
      </c>
      <c r="Q108" s="27">
        <f t="shared" si="65"/>
        <v>122.90888306231535</v>
      </c>
      <c r="R108" s="1">
        <f t="shared" si="66"/>
        <v>0.12111573768464723</v>
      </c>
      <c r="S108" s="7">
        <f t="shared" si="67"/>
        <v>9.844406963015204E-4</v>
      </c>
      <c r="T108" s="27">
        <f t="shared" si="68"/>
        <v>123.36478310112355</v>
      </c>
      <c r="U108" s="1">
        <f t="shared" si="98"/>
        <v>0.33478430112354829</v>
      </c>
      <c r="V108" s="11">
        <f t="shared" si="69"/>
        <v>2.7211599153778767E-3</v>
      </c>
      <c r="W108" s="27">
        <f t="shared" si="70"/>
        <v>123.65367266592068</v>
      </c>
      <c r="X108" s="1">
        <f t="shared" si="71"/>
        <v>0.6236738659206793</v>
      </c>
      <c r="Y108" s="9">
        <f t="shared" si="51"/>
        <v>5.0692828741267879E-3</v>
      </c>
      <c r="Z108" s="27">
        <f t="shared" si="72"/>
        <v>123.81103735717102</v>
      </c>
      <c r="AA108" s="1">
        <f t="shared" si="73"/>
        <v>0.78103855717101567</v>
      </c>
      <c r="AB108" s="9">
        <f t="shared" si="52"/>
        <v>6.3483586506465585E-3</v>
      </c>
      <c r="AD108" s="2">
        <v>107</v>
      </c>
      <c r="AE108" s="20">
        <v>414.32998659999998</v>
      </c>
      <c r="AF108" s="8">
        <f t="shared" si="74"/>
        <v>423.91369437679532</v>
      </c>
      <c r="AG108" s="1">
        <f t="shared" si="75"/>
        <v>9.583707776795336</v>
      </c>
      <c r="AH108" s="9">
        <f t="shared" si="53"/>
        <v>2.3130615902168777E-2</v>
      </c>
      <c r="AI108" s="8">
        <f t="shared" si="76"/>
        <v>423.40154247514488</v>
      </c>
      <c r="AJ108" s="1">
        <f t="shared" si="77"/>
        <v>9.0715558751448953</v>
      </c>
      <c r="AK108" s="9">
        <f t="shared" si="54"/>
        <v>2.1894519268533426E-2</v>
      </c>
      <c r="AL108" s="8">
        <f t="shared" si="78"/>
        <v>423.40321729549305</v>
      </c>
      <c r="AM108" s="1">
        <f t="shared" si="79"/>
        <v>9.0732306954930664</v>
      </c>
      <c r="AN108" s="9">
        <f t="shared" si="55"/>
        <v>2.1898561506368815E-2</v>
      </c>
      <c r="AO108" s="8">
        <f t="shared" si="80"/>
        <v>423.10292683415548</v>
      </c>
      <c r="AP108" s="1">
        <f t="shared" si="81"/>
        <v>8.7729402341554987</v>
      </c>
      <c r="AQ108" s="9">
        <f t="shared" si="56"/>
        <v>2.1173799912833774E-2</v>
      </c>
      <c r="AU108" s="2">
        <v>107</v>
      </c>
      <c r="AV108" s="20">
        <v>123.0299988</v>
      </c>
      <c r="AW108" s="10">
        <f t="shared" si="82"/>
        <v>123.65367266592068</v>
      </c>
      <c r="AX108" s="2">
        <f t="shared" si="99"/>
        <v>0.44687376216318087</v>
      </c>
      <c r="AY108" s="27">
        <f t="shared" si="57"/>
        <v>124.10054642808386</v>
      </c>
      <c r="AZ108" s="11">
        <f t="shared" si="83"/>
        <v>8.7015170163836347E-3</v>
      </c>
      <c r="BA108" s="2">
        <f t="shared" si="100"/>
        <v>0.52000121663487953</v>
      </c>
      <c r="BB108" s="27">
        <f t="shared" si="58"/>
        <v>124.17367388255556</v>
      </c>
      <c r="BC108" s="11">
        <f t="shared" si="84"/>
        <v>9.2959041998751987E-3</v>
      </c>
      <c r="BD108" s="2">
        <f t="shared" si="85"/>
        <v>0.51886182492972288</v>
      </c>
      <c r="BE108" s="27">
        <f t="shared" si="59"/>
        <v>124.17253449085041</v>
      </c>
      <c r="BF108" s="11">
        <f t="shared" si="86"/>
        <v>9.2866431113905572E-3</v>
      </c>
      <c r="BG108" s="2">
        <f t="shared" si="87"/>
        <v>0.47209407375103374</v>
      </c>
      <c r="BH108" s="27">
        <f t="shared" si="60"/>
        <v>124.12576673967172</v>
      </c>
      <c r="BI108" s="11">
        <f t="shared" si="88"/>
        <v>8.9065102036863294E-3</v>
      </c>
      <c r="BK108" s="2">
        <v>107</v>
      </c>
      <c r="BL108" s="20">
        <v>414.32998659999998</v>
      </c>
      <c r="BM108" s="10">
        <f t="shared" si="89"/>
        <v>423.40321729549305</v>
      </c>
      <c r="BN108" s="2">
        <f t="shared" si="90"/>
        <v>-0.30628624878141275</v>
      </c>
      <c r="BO108" s="27">
        <f t="shared" si="61"/>
        <v>423.09693104671163</v>
      </c>
      <c r="BP108" s="11">
        <f t="shared" si="91"/>
        <v>2.1159328868888699E-2</v>
      </c>
      <c r="BQ108" s="2">
        <f t="shared" si="92"/>
        <v>3.0146766267954428E-3</v>
      </c>
      <c r="BR108" s="27">
        <f t="shared" si="62"/>
        <v>423.40623197211983</v>
      </c>
      <c r="BS108" s="11">
        <f t="shared" si="93"/>
        <v>2.1905837534472682E-2</v>
      </c>
      <c r="BT108" s="2">
        <f t="shared" si="94"/>
        <v>-0.26683745973381501</v>
      </c>
      <c r="BU108" s="27">
        <f t="shared" si="63"/>
        <v>423.13637983575921</v>
      </c>
      <c r="BV108" s="11">
        <f t="shared" si="95"/>
        <v>2.1254539909178832E-2</v>
      </c>
      <c r="BW108" s="2">
        <f t="shared" si="96"/>
        <v>-0.90087138401278666</v>
      </c>
      <c r="BX108" s="27">
        <f t="shared" si="64"/>
        <v>422.50234591148029</v>
      </c>
      <c r="BY108" s="11">
        <f t="shared" si="97"/>
        <v>1.9724276725763559E-2</v>
      </c>
      <c r="CB108" s="2"/>
      <c r="CD108" s="22"/>
    </row>
    <row r="109" spans="1:82" x14ac:dyDescent="0.2">
      <c r="A109" s="19">
        <v>43957</v>
      </c>
      <c r="B109" s="20">
        <v>108</v>
      </c>
      <c r="C109" s="20">
        <v>124.1500015</v>
      </c>
      <c r="D109" s="20">
        <v>419.60000609999997</v>
      </c>
      <c r="O109" s="2">
        <v>108</v>
      </c>
      <c r="P109" s="20">
        <v>124.1500015</v>
      </c>
      <c r="Q109" s="27">
        <f t="shared" si="65"/>
        <v>122.94521778362073</v>
      </c>
      <c r="R109" s="1">
        <f t="shared" si="66"/>
        <v>1.2047837163792678</v>
      </c>
      <c r="S109" s="7">
        <f t="shared" si="67"/>
        <v>9.7042585728786147E-3</v>
      </c>
      <c r="T109" s="27">
        <f t="shared" si="68"/>
        <v>123.21413016561796</v>
      </c>
      <c r="U109" s="1">
        <f t="shared" si="98"/>
        <v>0.93587133438204262</v>
      </c>
      <c r="V109" s="11">
        <f t="shared" si="69"/>
        <v>7.5382305523535786E-3</v>
      </c>
      <c r="W109" s="27">
        <f t="shared" si="70"/>
        <v>123.27946834636828</v>
      </c>
      <c r="X109" s="1">
        <f t="shared" si="71"/>
        <v>0.87053315363172601</v>
      </c>
      <c r="Y109" s="9">
        <f t="shared" si="51"/>
        <v>7.0119463802964677E-3</v>
      </c>
      <c r="Z109" s="27">
        <f t="shared" si="72"/>
        <v>123.22525843929276</v>
      </c>
      <c r="AA109" s="1">
        <f t="shared" si="73"/>
        <v>0.9247430607072431</v>
      </c>
      <c r="AB109" s="9">
        <f t="shared" si="52"/>
        <v>7.4485948411949325E-3</v>
      </c>
      <c r="AD109" s="2">
        <v>108</v>
      </c>
      <c r="AE109" s="20">
        <v>419.60000609999997</v>
      </c>
      <c r="AF109" s="8">
        <f t="shared" si="74"/>
        <v>421.03858204375666</v>
      </c>
      <c r="AG109" s="1">
        <f t="shared" si="75"/>
        <v>1.438575943756689</v>
      </c>
      <c r="AH109" s="9">
        <f t="shared" si="53"/>
        <v>3.4284459552983049E-3</v>
      </c>
      <c r="AI109" s="8">
        <f t="shared" si="76"/>
        <v>419.31934233132972</v>
      </c>
      <c r="AJ109" s="1">
        <f t="shared" si="77"/>
        <v>0.28066376867025156</v>
      </c>
      <c r="AK109" s="9">
        <f t="shared" si="54"/>
        <v>6.6888409101539229E-4</v>
      </c>
      <c r="AL109" s="8">
        <f t="shared" si="78"/>
        <v>417.95927887819721</v>
      </c>
      <c r="AM109" s="1">
        <f t="shared" si="79"/>
        <v>1.6407272218027629</v>
      </c>
      <c r="AN109" s="9">
        <f t="shared" si="55"/>
        <v>3.9102173449724435E-3</v>
      </c>
      <c r="AO109" s="8">
        <f t="shared" si="80"/>
        <v>416.52322165853889</v>
      </c>
      <c r="AP109" s="1">
        <f t="shared" si="81"/>
        <v>3.0767844414610863</v>
      </c>
      <c r="AQ109" s="9">
        <f t="shared" si="56"/>
        <v>7.3326606213819272E-3</v>
      </c>
      <c r="AU109" s="2">
        <v>108</v>
      </c>
      <c r="AV109" s="20">
        <v>124.1500015</v>
      </c>
      <c r="AW109" s="10">
        <f t="shared" si="82"/>
        <v>123.27946834636828</v>
      </c>
      <c r="AX109" s="2">
        <f t="shared" si="99"/>
        <v>0.20055033764850516</v>
      </c>
      <c r="AY109" s="27">
        <f t="shared" si="57"/>
        <v>123.48001868401678</v>
      </c>
      <c r="AZ109" s="11">
        <f t="shared" si="83"/>
        <v>5.3965590647473164E-3</v>
      </c>
      <c r="BA109" s="2">
        <f t="shared" si="100"/>
        <v>0.11760872535060163</v>
      </c>
      <c r="BB109" s="27">
        <f t="shared" si="58"/>
        <v>123.39707707171888</v>
      </c>
      <c r="BC109" s="11">
        <f t="shared" si="84"/>
        <v>6.0646348705933693E-3</v>
      </c>
      <c r="BD109" s="2">
        <f t="shared" si="85"/>
        <v>-1.6977861759553681E-2</v>
      </c>
      <c r="BE109" s="27">
        <f t="shared" si="59"/>
        <v>123.26249048460872</v>
      </c>
      <c r="BF109" s="11">
        <f t="shared" si="86"/>
        <v>7.1486991918504553E-3</v>
      </c>
      <c r="BG109" s="2">
        <f t="shared" si="87"/>
        <v>-0.16262972122654512</v>
      </c>
      <c r="BH109" s="27">
        <f t="shared" si="60"/>
        <v>123.11683862514172</v>
      </c>
      <c r="BI109" s="11">
        <f t="shared" si="88"/>
        <v>8.3218917629918621E-3</v>
      </c>
      <c r="BK109" s="2">
        <v>108</v>
      </c>
      <c r="BL109" s="20">
        <v>419.60000609999997</v>
      </c>
      <c r="BM109" s="10">
        <f t="shared" si="89"/>
        <v>417.95927887819721</v>
      </c>
      <c r="BN109" s="2">
        <f t="shared" si="90"/>
        <v>-1.8475818993357407</v>
      </c>
      <c r="BO109" s="27">
        <f t="shared" si="61"/>
        <v>416.11169697886146</v>
      </c>
      <c r="BP109" s="11">
        <f t="shared" si="91"/>
        <v>8.3134153251350814E-3</v>
      </c>
      <c r="BQ109" s="2">
        <f t="shared" si="92"/>
        <v>-2.4481142156383902</v>
      </c>
      <c r="BR109" s="27">
        <f t="shared" si="62"/>
        <v>415.51116466255883</v>
      </c>
      <c r="BS109" s="11">
        <f t="shared" si="93"/>
        <v>9.7446172020948102E-3</v>
      </c>
      <c r="BT109" s="2">
        <f t="shared" si="94"/>
        <v>-3.3730980342710297</v>
      </c>
      <c r="BU109" s="27">
        <f t="shared" si="63"/>
        <v>414.58618084392617</v>
      </c>
      <c r="BV109" s="11">
        <f t="shared" si="95"/>
        <v>1.1949059063833511E-2</v>
      </c>
      <c r="BW109" s="2">
        <f t="shared" si="96"/>
        <v>-4.3081716589750769</v>
      </c>
      <c r="BX109" s="27">
        <f t="shared" si="64"/>
        <v>413.65110721922213</v>
      </c>
      <c r="BY109" s="11">
        <f t="shared" si="97"/>
        <v>1.4177547174201166E-2</v>
      </c>
      <c r="CB109" s="2"/>
      <c r="CD109" s="22"/>
    </row>
    <row r="110" spans="1:82" x14ac:dyDescent="0.2">
      <c r="A110" s="19">
        <v>44049</v>
      </c>
      <c r="B110" s="20">
        <v>109</v>
      </c>
      <c r="C110" s="20">
        <v>126.2030029</v>
      </c>
      <c r="D110" s="20">
        <v>419.48999020000002</v>
      </c>
      <c r="O110" s="2">
        <v>109</v>
      </c>
      <c r="P110" s="20">
        <v>126.2030029</v>
      </c>
      <c r="Q110" s="27">
        <f t="shared" si="65"/>
        <v>123.30665289853451</v>
      </c>
      <c r="R110" s="1">
        <f t="shared" si="66"/>
        <v>2.8963500014654926</v>
      </c>
      <c r="S110" s="7">
        <f t="shared" si="67"/>
        <v>2.294992935913328E-2</v>
      </c>
      <c r="T110" s="27">
        <f t="shared" si="68"/>
        <v>123.63527226608988</v>
      </c>
      <c r="U110" s="1">
        <f t="shared" si="98"/>
        <v>2.5677306339101165</v>
      </c>
      <c r="V110" s="11">
        <f t="shared" si="69"/>
        <v>2.0346034364528708E-2</v>
      </c>
      <c r="W110" s="27">
        <f t="shared" si="70"/>
        <v>123.80178823854732</v>
      </c>
      <c r="X110" s="1">
        <f t="shared" si="71"/>
        <v>2.4012146614526841</v>
      </c>
      <c r="Y110" s="9">
        <f t="shared" si="51"/>
        <v>1.9026604805555576E-2</v>
      </c>
      <c r="Z110" s="27">
        <f t="shared" si="72"/>
        <v>123.91881573482318</v>
      </c>
      <c r="AA110" s="1">
        <f t="shared" si="73"/>
        <v>2.2841871651768173</v>
      </c>
      <c r="AB110" s="9">
        <f t="shared" si="52"/>
        <v>1.8099309150248575E-2</v>
      </c>
      <c r="AD110" s="2">
        <v>109</v>
      </c>
      <c r="AE110" s="20">
        <v>419.48999020000002</v>
      </c>
      <c r="AF110" s="8">
        <f t="shared" si="74"/>
        <v>420.60700926062964</v>
      </c>
      <c r="AG110" s="1">
        <f t="shared" si="75"/>
        <v>1.117019060629616</v>
      </c>
      <c r="AH110" s="9">
        <f t="shared" si="53"/>
        <v>2.6628026573341009E-3</v>
      </c>
      <c r="AI110" s="8">
        <f t="shared" si="76"/>
        <v>419.44564102723132</v>
      </c>
      <c r="AJ110" s="1">
        <f t="shared" si="77"/>
        <v>4.4349172768704648E-2</v>
      </c>
      <c r="AK110" s="9">
        <f t="shared" si="54"/>
        <v>1.0572164724970033E-4</v>
      </c>
      <c r="AL110" s="8">
        <f t="shared" si="78"/>
        <v>418.94371521127886</v>
      </c>
      <c r="AM110" s="1">
        <f t="shared" si="79"/>
        <v>0.54627498872116576</v>
      </c>
      <c r="AN110" s="9">
        <f t="shared" si="55"/>
        <v>1.3022360520705595E-3</v>
      </c>
      <c r="AO110" s="8">
        <f t="shared" si="80"/>
        <v>418.8308099896347</v>
      </c>
      <c r="AP110" s="1">
        <f t="shared" si="81"/>
        <v>0.65918021036532082</v>
      </c>
      <c r="AQ110" s="9">
        <f t="shared" si="56"/>
        <v>1.5713848381722858E-3</v>
      </c>
      <c r="AU110" s="2">
        <v>109</v>
      </c>
      <c r="AV110" s="20">
        <v>126.2030029</v>
      </c>
      <c r="AW110" s="10">
        <f t="shared" si="82"/>
        <v>123.80178823854732</v>
      </c>
      <c r="AX110" s="2">
        <f t="shared" si="99"/>
        <v>0.29708120400766602</v>
      </c>
      <c r="AY110" s="27">
        <f t="shared" si="57"/>
        <v>124.09886944255499</v>
      </c>
      <c r="AZ110" s="11">
        <f t="shared" si="83"/>
        <v>1.6672610073409085E-2</v>
      </c>
      <c r="BA110" s="2">
        <f t="shared" si="100"/>
        <v>0.29972875042339947</v>
      </c>
      <c r="BB110" s="27">
        <f t="shared" si="58"/>
        <v>124.10151698897072</v>
      </c>
      <c r="BC110" s="11">
        <f t="shared" si="84"/>
        <v>1.6651631599403773E-2</v>
      </c>
      <c r="BD110" s="2">
        <f t="shared" si="85"/>
        <v>0.30660079060360329</v>
      </c>
      <c r="BE110" s="27">
        <f t="shared" si="59"/>
        <v>124.10838902915091</v>
      </c>
      <c r="BF110" s="11">
        <f t="shared" si="86"/>
        <v>1.6597179327886562E-2</v>
      </c>
      <c r="BG110" s="2">
        <f t="shared" si="87"/>
        <v>0.3510824888276447</v>
      </c>
      <c r="BH110" s="27">
        <f t="shared" si="60"/>
        <v>124.15287072737496</v>
      </c>
      <c r="BI110" s="11">
        <f t="shared" si="88"/>
        <v>1.6244717839634232E-2</v>
      </c>
      <c r="BK110" s="2">
        <v>109</v>
      </c>
      <c r="BL110" s="20">
        <v>419.48999020000002</v>
      </c>
      <c r="BM110" s="10">
        <f t="shared" si="89"/>
        <v>418.94371521127886</v>
      </c>
      <c r="BN110" s="2">
        <f t="shared" si="90"/>
        <v>-0.99797642961052446</v>
      </c>
      <c r="BO110" s="27">
        <f t="shared" si="61"/>
        <v>417.94573878166835</v>
      </c>
      <c r="BP110" s="11">
        <f t="shared" si="91"/>
        <v>3.681259277713437E-3</v>
      </c>
      <c r="BQ110" s="2">
        <f t="shared" si="92"/>
        <v>-0.90346646871437386</v>
      </c>
      <c r="BR110" s="27">
        <f t="shared" si="62"/>
        <v>418.04024874256447</v>
      </c>
      <c r="BS110" s="11">
        <f t="shared" si="93"/>
        <v>3.455961980747998E-3</v>
      </c>
      <c r="BT110" s="2">
        <f t="shared" si="94"/>
        <v>-0.75857741385942412</v>
      </c>
      <c r="BU110" s="27">
        <f t="shared" si="63"/>
        <v>418.18513779741943</v>
      </c>
      <c r="BV110" s="11">
        <f t="shared" si="95"/>
        <v>3.1105686263419047E-3</v>
      </c>
      <c r="BW110" s="2">
        <f t="shared" si="96"/>
        <v>-0.33871566493253447</v>
      </c>
      <c r="BX110" s="27">
        <f t="shared" si="64"/>
        <v>418.60499954634633</v>
      </c>
      <c r="BY110" s="11">
        <f t="shared" si="97"/>
        <v>2.1096824103758738E-3</v>
      </c>
      <c r="CB110" s="2"/>
      <c r="CD110" s="22"/>
    </row>
    <row r="111" spans="1:82" x14ac:dyDescent="0.2">
      <c r="A111" s="19">
        <v>44080</v>
      </c>
      <c r="B111" s="20">
        <v>110</v>
      </c>
      <c r="C111" s="20">
        <v>130.04299929999999</v>
      </c>
      <c r="D111" s="20">
        <v>434.0499878</v>
      </c>
      <c r="O111" s="2">
        <v>110</v>
      </c>
      <c r="P111" s="20">
        <v>130.04299929999999</v>
      </c>
      <c r="Q111" s="27">
        <f t="shared" si="65"/>
        <v>124.17555789897415</v>
      </c>
      <c r="R111" s="1">
        <f t="shared" si="66"/>
        <v>5.8674414010258431</v>
      </c>
      <c r="S111" s="7">
        <f t="shared" si="67"/>
        <v>4.5119240809649977E-2</v>
      </c>
      <c r="T111" s="27">
        <f t="shared" si="68"/>
        <v>124.79075105134945</v>
      </c>
      <c r="U111" s="1">
        <f t="shared" si="98"/>
        <v>5.2522482486505453</v>
      </c>
      <c r="V111" s="11">
        <f t="shared" si="69"/>
        <v>4.0388550532689423E-2</v>
      </c>
      <c r="W111" s="27">
        <f t="shared" si="70"/>
        <v>125.24251703541893</v>
      </c>
      <c r="X111" s="1">
        <f t="shared" si="71"/>
        <v>4.8004822645810634</v>
      </c>
      <c r="Y111" s="9">
        <f t="shared" si="51"/>
        <v>3.6914576643273897E-2</v>
      </c>
      <c r="Z111" s="27">
        <f t="shared" si="72"/>
        <v>125.63195610870579</v>
      </c>
      <c r="AA111" s="1">
        <f t="shared" si="73"/>
        <v>4.4110431912941976</v>
      </c>
      <c r="AB111" s="9">
        <f t="shared" si="52"/>
        <v>3.3919882000862142E-2</v>
      </c>
      <c r="AD111" s="2">
        <v>110</v>
      </c>
      <c r="AE111" s="20">
        <v>434.0499878</v>
      </c>
      <c r="AF111" s="8">
        <f t="shared" si="74"/>
        <v>420.27190354244078</v>
      </c>
      <c r="AG111" s="1">
        <f t="shared" si="75"/>
        <v>13.778084257559215</v>
      </c>
      <c r="AH111" s="9">
        <f t="shared" si="53"/>
        <v>3.1743081775889442E-2</v>
      </c>
      <c r="AI111" s="8">
        <f t="shared" si="76"/>
        <v>419.46559815497727</v>
      </c>
      <c r="AJ111" s="1">
        <f t="shared" si="77"/>
        <v>14.584389645022725</v>
      </c>
      <c r="AK111" s="9">
        <f t="shared" si="54"/>
        <v>3.360071433003442E-2</v>
      </c>
      <c r="AL111" s="8">
        <f t="shared" si="78"/>
        <v>419.27148020451159</v>
      </c>
      <c r="AM111" s="1">
        <f t="shared" si="79"/>
        <v>14.778507595488406</v>
      </c>
      <c r="AN111" s="9">
        <f t="shared" si="55"/>
        <v>3.4047939202564832E-2</v>
      </c>
      <c r="AO111" s="8">
        <f t="shared" si="80"/>
        <v>419.32519514740869</v>
      </c>
      <c r="AP111" s="1">
        <f t="shared" si="81"/>
        <v>14.724792652591304</v>
      </c>
      <c r="AQ111" s="9">
        <f t="shared" si="56"/>
        <v>3.3924186306799622E-2</v>
      </c>
      <c r="AU111" s="2">
        <v>110</v>
      </c>
      <c r="AV111" s="20">
        <v>130.04299929999999</v>
      </c>
      <c r="AW111" s="10">
        <f t="shared" si="82"/>
        <v>125.24251703541893</v>
      </c>
      <c r="AX111" s="2">
        <f t="shared" si="99"/>
        <v>0.64017548186684925</v>
      </c>
      <c r="AY111" s="27">
        <f t="shared" si="57"/>
        <v>125.88269251728578</v>
      </c>
      <c r="AZ111" s="11">
        <f t="shared" si="83"/>
        <v>3.1991778143448404E-2</v>
      </c>
      <c r="BA111" s="2">
        <f t="shared" si="100"/>
        <v>0.81317877132509442</v>
      </c>
      <c r="BB111" s="27">
        <f t="shared" si="58"/>
        <v>126.05569580674403</v>
      </c>
      <c r="BC111" s="11">
        <f t="shared" si="84"/>
        <v>3.0661423642325703E-2</v>
      </c>
      <c r="BD111" s="2">
        <f t="shared" si="85"/>
        <v>0.98707759436440756</v>
      </c>
      <c r="BE111" s="27">
        <f t="shared" si="59"/>
        <v>126.22959462978334</v>
      </c>
      <c r="BF111" s="11">
        <f t="shared" si="86"/>
        <v>2.9324182699134779E-2</v>
      </c>
      <c r="BG111" s="2">
        <f t="shared" si="87"/>
        <v>1.1683172198606191</v>
      </c>
      <c r="BH111" s="27">
        <f t="shared" si="60"/>
        <v>126.41083425527955</v>
      </c>
      <c r="BI111" s="11">
        <f t="shared" si="88"/>
        <v>2.793049271603841E-2</v>
      </c>
      <c r="BK111" s="2">
        <v>110</v>
      </c>
      <c r="BL111" s="20">
        <v>434.0499878</v>
      </c>
      <c r="BM111" s="10">
        <f t="shared" si="89"/>
        <v>419.27148020451159</v>
      </c>
      <c r="BN111" s="2">
        <f t="shared" si="90"/>
        <v>-0.60025400275754703</v>
      </c>
      <c r="BO111" s="27">
        <f t="shared" si="61"/>
        <v>418.67122620175405</v>
      </c>
      <c r="BP111" s="11">
        <f t="shared" si="91"/>
        <v>3.5430853658570113E-2</v>
      </c>
      <c r="BQ111" s="2">
        <f t="shared" si="92"/>
        <v>-0.34941231083817559</v>
      </c>
      <c r="BR111" s="27">
        <f t="shared" si="62"/>
        <v>418.92206789367344</v>
      </c>
      <c r="BS111" s="11">
        <f t="shared" si="93"/>
        <v>3.4852943973119388E-2</v>
      </c>
      <c r="BT111" s="2">
        <f t="shared" si="94"/>
        <v>-0.10677196960412957</v>
      </c>
      <c r="BU111" s="27">
        <f t="shared" si="63"/>
        <v>419.16470823490744</v>
      </c>
      <c r="BV111" s="11">
        <f t="shared" si="95"/>
        <v>3.4293929232757737E-2</v>
      </c>
      <c r="BW111" s="2">
        <f t="shared" si="96"/>
        <v>0.16114482869141655</v>
      </c>
      <c r="BX111" s="27">
        <f t="shared" si="64"/>
        <v>419.43262503320301</v>
      </c>
      <c r="BY111" s="11">
        <f t="shared" si="97"/>
        <v>3.3676680515268953E-2</v>
      </c>
      <c r="CB111" s="2"/>
      <c r="CD111" s="22"/>
    </row>
    <row r="112" spans="1:82" x14ac:dyDescent="0.2">
      <c r="A112" s="19">
        <v>44110</v>
      </c>
      <c r="B112" s="20">
        <v>111</v>
      </c>
      <c r="C112" s="20">
        <v>132.3724976</v>
      </c>
      <c r="D112" s="20">
        <v>434.48001099999999</v>
      </c>
      <c r="O112" s="2">
        <v>111</v>
      </c>
      <c r="P112" s="20">
        <v>132.3724976</v>
      </c>
      <c r="Q112" s="27">
        <f t="shared" si="65"/>
        <v>125.93579031928189</v>
      </c>
      <c r="R112" s="1">
        <f t="shared" si="66"/>
        <v>6.4367072807181103</v>
      </c>
      <c r="S112" s="7">
        <f t="shared" si="67"/>
        <v>4.8625714536023913E-2</v>
      </c>
      <c r="T112" s="27">
        <f t="shared" si="68"/>
        <v>127.1542627632422</v>
      </c>
      <c r="U112" s="1">
        <f t="shared" si="98"/>
        <v>5.2182348367578015</v>
      </c>
      <c r="V112" s="11">
        <f t="shared" si="69"/>
        <v>3.9420838401992966E-2</v>
      </c>
      <c r="W112" s="27">
        <f t="shared" si="70"/>
        <v>128.12280639416758</v>
      </c>
      <c r="X112" s="1">
        <f t="shared" si="71"/>
        <v>4.2496912058324199</v>
      </c>
      <c r="Y112" s="9">
        <f t="shared" si="51"/>
        <v>3.2104034318926528E-2</v>
      </c>
      <c r="Z112" s="27">
        <f t="shared" si="72"/>
        <v>128.94023850217644</v>
      </c>
      <c r="AA112" s="1">
        <f t="shared" si="73"/>
        <v>3.432259097823561</v>
      </c>
      <c r="AB112" s="9">
        <f t="shared" si="52"/>
        <v>2.5928793065422683E-2</v>
      </c>
      <c r="AD112" s="2">
        <v>111</v>
      </c>
      <c r="AE112" s="20">
        <v>434.48001099999999</v>
      </c>
      <c r="AF112" s="8">
        <f t="shared" si="74"/>
        <v>424.40532881970853</v>
      </c>
      <c r="AG112" s="1">
        <f t="shared" si="75"/>
        <v>10.074682180291461</v>
      </c>
      <c r="AH112" s="9">
        <f t="shared" si="53"/>
        <v>2.3187907211435467E-2</v>
      </c>
      <c r="AI112" s="8">
        <f t="shared" si="76"/>
        <v>426.02857349523754</v>
      </c>
      <c r="AJ112" s="1">
        <f t="shared" si="77"/>
        <v>8.4514375047624526</v>
      </c>
      <c r="AK112" s="9">
        <f t="shared" si="54"/>
        <v>1.9451844252421666E-2</v>
      </c>
      <c r="AL112" s="8">
        <f t="shared" si="78"/>
        <v>428.13858476180462</v>
      </c>
      <c r="AM112" s="1">
        <f t="shared" si="79"/>
        <v>6.3414262381953677</v>
      </c>
      <c r="AN112" s="9">
        <f t="shared" si="55"/>
        <v>1.4595438403713738E-2</v>
      </c>
      <c r="AO112" s="8">
        <f t="shared" si="80"/>
        <v>430.36878963685217</v>
      </c>
      <c r="AP112" s="1">
        <f t="shared" si="81"/>
        <v>4.1112213631478198</v>
      </c>
      <c r="AQ112" s="9">
        <f t="shared" si="56"/>
        <v>9.4623947225683062E-3</v>
      </c>
      <c r="AU112" s="2">
        <v>111</v>
      </c>
      <c r="AV112" s="20">
        <v>132.3724976</v>
      </c>
      <c r="AW112" s="10">
        <f t="shared" si="82"/>
        <v>128.12280639416758</v>
      </c>
      <c r="AX112" s="2">
        <f t="shared" si="99"/>
        <v>1.3122096449313909</v>
      </c>
      <c r="AY112" s="27">
        <f t="shared" si="57"/>
        <v>129.43501603909897</v>
      </c>
      <c r="AZ112" s="11">
        <f t="shared" si="83"/>
        <v>2.2191026188668316E-2</v>
      </c>
      <c r="BA112" s="2">
        <f t="shared" si="100"/>
        <v>1.7433785356656968</v>
      </c>
      <c r="BB112" s="27">
        <f t="shared" si="58"/>
        <v>129.86618492983328</v>
      </c>
      <c r="BC112" s="11">
        <f t="shared" si="84"/>
        <v>1.8933786969406865E-2</v>
      </c>
      <c r="BD112" s="2">
        <f t="shared" si="85"/>
        <v>2.1230046529949562</v>
      </c>
      <c r="BE112" s="27">
        <f t="shared" si="59"/>
        <v>130.24581104716253</v>
      </c>
      <c r="BF112" s="11">
        <f t="shared" si="86"/>
        <v>1.6065924503924064E-2</v>
      </c>
      <c r="BG112" s="2">
        <f t="shared" si="87"/>
        <v>2.452296324026646</v>
      </c>
      <c r="BH112" s="27">
        <f t="shared" si="60"/>
        <v>130.57510271819422</v>
      </c>
      <c r="BI112" s="11">
        <f t="shared" si="88"/>
        <v>1.3578310558414563E-2</v>
      </c>
      <c r="BK112" s="2">
        <v>111</v>
      </c>
      <c r="BL112" s="20">
        <v>434.48001099999999</v>
      </c>
      <c r="BM112" s="10">
        <f t="shared" si="89"/>
        <v>428.13858476180462</v>
      </c>
      <c r="BN112" s="2">
        <f t="shared" si="90"/>
        <v>2.2399535652576268</v>
      </c>
      <c r="BO112" s="27">
        <f t="shared" si="61"/>
        <v>430.37853832706224</v>
      </c>
      <c r="BP112" s="11">
        <f t="shared" si="91"/>
        <v>9.4399571190807805E-3</v>
      </c>
      <c r="BQ112" s="2">
        <f t="shared" si="92"/>
        <v>3.798020279820868</v>
      </c>
      <c r="BR112" s="27">
        <f t="shared" si="62"/>
        <v>431.93660504162551</v>
      </c>
      <c r="BS112" s="11">
        <f t="shared" si="93"/>
        <v>5.8539078760391546E-3</v>
      </c>
      <c r="BT112" s="2">
        <f t="shared" si="94"/>
        <v>5.2775539465341677</v>
      </c>
      <c r="BU112" s="27">
        <f t="shared" si="63"/>
        <v>433.41613870833879</v>
      </c>
      <c r="BV112" s="11">
        <f t="shared" si="95"/>
        <v>2.4486104417383615E-3</v>
      </c>
      <c r="BW112" s="2">
        <f t="shared" si="96"/>
        <v>6.6906146251426284</v>
      </c>
      <c r="BX112" s="27">
        <f t="shared" si="64"/>
        <v>434.82919938694727</v>
      </c>
      <c r="BY112" s="11">
        <f t="shared" si="97"/>
        <v>8.0369263972255754E-4</v>
      </c>
      <c r="CB112" s="2"/>
      <c r="CD112" s="22"/>
    </row>
    <row r="113" spans="1:82" x14ac:dyDescent="0.2">
      <c r="A113" s="19">
        <v>44141</v>
      </c>
      <c r="B113" s="20">
        <v>112</v>
      </c>
      <c r="C113" s="20">
        <v>127.8980026</v>
      </c>
      <c r="D113" s="20">
        <v>425.55999759999997</v>
      </c>
      <c r="O113" s="2">
        <v>112</v>
      </c>
      <c r="P113" s="20">
        <v>127.8980026</v>
      </c>
      <c r="Q113" s="27">
        <f t="shared" si="65"/>
        <v>127.86680250349733</v>
      </c>
      <c r="R113" s="1">
        <f t="shared" si="66"/>
        <v>3.1200096502672636E-2</v>
      </c>
      <c r="S113" s="7">
        <f t="shared" si="67"/>
        <v>2.4394514275762925E-4</v>
      </c>
      <c r="T113" s="27">
        <f t="shared" si="68"/>
        <v>129.50246843978323</v>
      </c>
      <c r="U113" s="1">
        <f t="shared" si="98"/>
        <v>1.6044658397832308</v>
      </c>
      <c r="V113" s="11">
        <f t="shared" si="69"/>
        <v>1.2544885824379799E-2</v>
      </c>
      <c r="W113" s="27">
        <f t="shared" si="70"/>
        <v>130.67262111766703</v>
      </c>
      <c r="X113" s="1">
        <f t="shared" si="71"/>
        <v>2.7746185176670366</v>
      </c>
      <c r="Y113" s="9">
        <f t="shared" si="51"/>
        <v>2.169399413018696E-2</v>
      </c>
      <c r="Z113" s="27">
        <f t="shared" si="72"/>
        <v>131.51443282554413</v>
      </c>
      <c r="AA113" s="1">
        <f t="shared" si="73"/>
        <v>3.6164302255441356</v>
      </c>
      <c r="AB113" s="9">
        <f t="shared" si="52"/>
        <v>2.8275892914876026E-2</v>
      </c>
      <c r="AD113" s="2">
        <v>112</v>
      </c>
      <c r="AE113" s="20">
        <v>425.55999759999997</v>
      </c>
      <c r="AF113" s="8">
        <f t="shared" si="74"/>
        <v>427.42773347379597</v>
      </c>
      <c r="AG113" s="1">
        <f t="shared" si="75"/>
        <v>1.8677358737959935</v>
      </c>
      <c r="AH113" s="9">
        <f t="shared" si="53"/>
        <v>4.3888896614562665E-3</v>
      </c>
      <c r="AI113" s="8">
        <f t="shared" si="76"/>
        <v>429.83172037238069</v>
      </c>
      <c r="AJ113" s="1">
        <f t="shared" si="77"/>
        <v>4.2717227723807127</v>
      </c>
      <c r="AK113" s="9">
        <f t="shared" si="54"/>
        <v>1.0037886071227652E-2</v>
      </c>
      <c r="AL113" s="8">
        <f t="shared" si="78"/>
        <v>431.94344050472182</v>
      </c>
      <c r="AM113" s="1">
        <f t="shared" si="79"/>
        <v>6.3834429047218464</v>
      </c>
      <c r="AN113" s="9">
        <f t="shared" si="55"/>
        <v>1.5000100904037243E-2</v>
      </c>
      <c r="AO113" s="8">
        <f t="shared" si="80"/>
        <v>433.45220565921301</v>
      </c>
      <c r="AP113" s="1">
        <f t="shared" si="81"/>
        <v>7.8922080592130328</v>
      </c>
      <c r="AQ113" s="9">
        <f t="shared" si="56"/>
        <v>1.854546504305421E-2</v>
      </c>
      <c r="AU113" s="2">
        <v>112</v>
      </c>
      <c r="AV113" s="20">
        <v>127.8980026</v>
      </c>
      <c r="AW113" s="10">
        <f t="shared" si="82"/>
        <v>130.67262111766703</v>
      </c>
      <c r="AX113" s="2">
        <f t="shared" si="99"/>
        <v>1.683491168501809</v>
      </c>
      <c r="AY113" s="27">
        <f t="shared" si="57"/>
        <v>132.35611228616884</v>
      </c>
      <c r="AZ113" s="11">
        <f t="shared" si="83"/>
        <v>3.4856757693953536E-2</v>
      </c>
      <c r="BA113" s="2">
        <f t="shared" si="100"/>
        <v>2.1062748201908867</v>
      </c>
      <c r="BB113" s="27">
        <f t="shared" si="58"/>
        <v>132.77889593785792</v>
      </c>
      <c r="BC113" s="11">
        <f t="shared" si="84"/>
        <v>3.8162389080640159E-2</v>
      </c>
      <c r="BD113" s="2">
        <f t="shared" si="85"/>
        <v>2.3790906952976538</v>
      </c>
      <c r="BE113" s="27">
        <f t="shared" si="59"/>
        <v>133.0517118129647</v>
      </c>
      <c r="BF113" s="11">
        <f t="shared" si="86"/>
        <v>4.0295462854747499E-2</v>
      </c>
      <c r="BG113" s="2">
        <f t="shared" si="87"/>
        <v>2.5254351236312504</v>
      </c>
      <c r="BH113" s="27">
        <f t="shared" si="60"/>
        <v>133.19805624129827</v>
      </c>
      <c r="BI113" s="11">
        <f t="shared" si="88"/>
        <v>4.1439690484253715E-2</v>
      </c>
      <c r="BK113" s="2">
        <v>112</v>
      </c>
      <c r="BL113" s="20">
        <v>425.55999759999997</v>
      </c>
      <c r="BM113" s="10">
        <f t="shared" si="89"/>
        <v>431.94344050472182</v>
      </c>
      <c r="BN113" s="2">
        <f t="shared" si="90"/>
        <v>2.709424218555498</v>
      </c>
      <c r="BO113" s="27">
        <f t="shared" si="61"/>
        <v>434.65286472327733</v>
      </c>
      <c r="BP113" s="11">
        <f t="shared" si="91"/>
        <v>2.1366827649585828E-2</v>
      </c>
      <c r="BQ113" s="2">
        <f t="shared" si="92"/>
        <v>3.8010962382142166</v>
      </c>
      <c r="BR113" s="27">
        <f t="shared" si="62"/>
        <v>435.74453674293602</v>
      </c>
      <c r="BS113" s="11">
        <f t="shared" si="93"/>
        <v>2.3932087603094881E-2</v>
      </c>
      <c r="BT113" s="2">
        <f t="shared" si="94"/>
        <v>4.3939350243639854</v>
      </c>
      <c r="BU113" s="27">
        <f t="shared" si="63"/>
        <v>436.33737552908582</v>
      </c>
      <c r="BV113" s="11">
        <f t="shared" si="95"/>
        <v>2.5325166815175874E-2</v>
      </c>
      <c r="BW113" s="2">
        <f t="shared" si="96"/>
        <v>4.5262954634735557</v>
      </c>
      <c r="BX113" s="27">
        <f t="shared" si="64"/>
        <v>436.46973596819538</v>
      </c>
      <c r="BY113" s="11">
        <f t="shared" si="97"/>
        <v>2.5636193321088144E-2</v>
      </c>
      <c r="CB113" s="2"/>
      <c r="CD113" s="22"/>
    </row>
    <row r="114" spans="1:82" x14ac:dyDescent="0.2">
      <c r="A114" s="19">
        <v>44171</v>
      </c>
      <c r="B114" s="20">
        <v>113</v>
      </c>
      <c r="C114" s="20">
        <v>127.25099950000001</v>
      </c>
      <c r="D114" s="20">
        <v>418.07000729999999</v>
      </c>
      <c r="O114" s="2">
        <v>113</v>
      </c>
      <c r="P114" s="20">
        <v>127.25099950000001</v>
      </c>
      <c r="Q114" s="27">
        <f t="shared" si="65"/>
        <v>127.87616253244812</v>
      </c>
      <c r="R114" s="1">
        <f t="shared" si="66"/>
        <v>0.62516303244811411</v>
      </c>
      <c r="S114" s="7">
        <f t="shared" si="67"/>
        <v>4.9128339651910878E-3</v>
      </c>
      <c r="T114" s="27">
        <f t="shared" si="68"/>
        <v>128.78045881188078</v>
      </c>
      <c r="U114" s="1">
        <f t="shared" si="98"/>
        <v>1.5294593118807711</v>
      </c>
      <c r="V114" s="11">
        <f t="shared" si="69"/>
        <v>1.201923220949452E-2</v>
      </c>
      <c r="W114" s="27">
        <f t="shared" si="70"/>
        <v>129.00785000706682</v>
      </c>
      <c r="X114" s="1">
        <f t="shared" si="71"/>
        <v>1.7568505070668152</v>
      </c>
      <c r="Y114" s="9">
        <f t="shared" si="51"/>
        <v>1.380618237946976E-2</v>
      </c>
      <c r="Z114" s="27">
        <f t="shared" si="72"/>
        <v>128.80211015638605</v>
      </c>
      <c r="AA114" s="1">
        <f t="shared" si="73"/>
        <v>1.5511106563860437</v>
      </c>
      <c r="AB114" s="9">
        <f t="shared" si="52"/>
        <v>1.2189378963471668E-2</v>
      </c>
      <c r="AD114" s="2">
        <v>113</v>
      </c>
      <c r="AE114" s="20">
        <v>418.07000729999999</v>
      </c>
      <c r="AF114" s="8">
        <f t="shared" si="74"/>
        <v>426.86741271165715</v>
      </c>
      <c r="AG114" s="1">
        <f t="shared" si="75"/>
        <v>8.7974054116571665</v>
      </c>
      <c r="AH114" s="9">
        <f t="shared" si="53"/>
        <v>2.1042900131662153E-2</v>
      </c>
      <c r="AI114" s="8">
        <f t="shared" si="76"/>
        <v>427.90944512480939</v>
      </c>
      <c r="AJ114" s="1">
        <f t="shared" si="77"/>
        <v>9.8394378248094085</v>
      </c>
      <c r="AK114" s="9">
        <f t="shared" si="54"/>
        <v>2.3535383196596531E-2</v>
      </c>
      <c r="AL114" s="8">
        <f t="shared" si="78"/>
        <v>428.11337476188874</v>
      </c>
      <c r="AM114" s="1">
        <f t="shared" si="79"/>
        <v>10.043367461888749</v>
      </c>
      <c r="AN114" s="9">
        <f t="shared" si="55"/>
        <v>2.4023171446216178E-2</v>
      </c>
      <c r="AO114" s="8">
        <f t="shared" si="80"/>
        <v>427.53304961480325</v>
      </c>
      <c r="AP114" s="1">
        <f t="shared" si="81"/>
        <v>9.4630423148032605</v>
      </c>
      <c r="AQ114" s="9">
        <f t="shared" si="56"/>
        <v>2.2635066255811891E-2</v>
      </c>
      <c r="AU114" s="2">
        <v>113</v>
      </c>
      <c r="AV114" s="20">
        <v>127.25099950000001</v>
      </c>
      <c r="AW114" s="10">
        <f t="shared" si="82"/>
        <v>129.00785000706682</v>
      </c>
      <c r="AX114" s="2">
        <f t="shared" si="99"/>
        <v>0.67901248477120224</v>
      </c>
      <c r="AY114" s="27">
        <f t="shared" si="57"/>
        <v>129.68686249183801</v>
      </c>
      <c r="AZ114" s="11">
        <f t="shared" si="83"/>
        <v>1.9142191428036737E-2</v>
      </c>
      <c r="BA114" s="2">
        <f t="shared" si="100"/>
        <v>0.40930415133489173</v>
      </c>
      <c r="BB114" s="27">
        <f t="shared" si="58"/>
        <v>129.4171541584017</v>
      </c>
      <c r="BC114" s="11">
        <f t="shared" si="84"/>
        <v>1.7022692685425191E-2</v>
      </c>
      <c r="BD114" s="2">
        <f t="shared" si="85"/>
        <v>-4.7226388241066397E-2</v>
      </c>
      <c r="BE114" s="27">
        <f t="shared" si="59"/>
        <v>128.96062361882576</v>
      </c>
      <c r="BF114" s="11">
        <f t="shared" si="86"/>
        <v>1.3435054542151222E-2</v>
      </c>
      <c r="BG114" s="2">
        <f t="shared" si="87"/>
        <v>-0.61721955204234746</v>
      </c>
      <c r="BH114" s="27">
        <f t="shared" si="60"/>
        <v>128.39063045502448</v>
      </c>
      <c r="BI114" s="11">
        <f t="shared" si="88"/>
        <v>8.9557721314752602E-3</v>
      </c>
      <c r="BK114" s="2">
        <v>113</v>
      </c>
      <c r="BL114" s="20">
        <v>418.07000729999999</v>
      </c>
      <c r="BM114" s="10">
        <f t="shared" si="89"/>
        <v>428.11337476188874</v>
      </c>
      <c r="BN114" s="2">
        <f t="shared" si="90"/>
        <v>0.74757723013892297</v>
      </c>
      <c r="BO114" s="27">
        <f t="shared" si="61"/>
        <v>428.86095199202765</v>
      </c>
      <c r="BP114" s="11">
        <f t="shared" si="91"/>
        <v>2.5811334234948514E-2</v>
      </c>
      <c r="BQ114" s="2">
        <f t="shared" si="92"/>
        <v>0.36707334674293102</v>
      </c>
      <c r="BR114" s="27">
        <f t="shared" si="62"/>
        <v>428.48044810863166</v>
      </c>
      <c r="BS114" s="11">
        <f t="shared" si="93"/>
        <v>2.4901190295531821E-2</v>
      </c>
      <c r="BT114" s="2">
        <f t="shared" si="94"/>
        <v>-0.54046543595425667</v>
      </c>
      <c r="BU114" s="27">
        <f t="shared" si="63"/>
        <v>427.57290932593446</v>
      </c>
      <c r="BV114" s="11">
        <f t="shared" si="95"/>
        <v>2.2730408448351936E-2</v>
      </c>
      <c r="BW114" s="2">
        <f t="shared" si="96"/>
        <v>-1.7409754412564249</v>
      </c>
      <c r="BX114" s="27">
        <f t="shared" si="64"/>
        <v>426.37239932063233</v>
      </c>
      <c r="BY114" s="11">
        <f t="shared" si="97"/>
        <v>1.985885587500345E-2</v>
      </c>
      <c r="CB114" s="2"/>
      <c r="CD114" s="22"/>
    </row>
    <row r="115" spans="1:82" x14ac:dyDescent="0.2">
      <c r="A115" s="18" t="s">
        <v>72</v>
      </c>
      <c r="B115" s="20">
        <v>114</v>
      </c>
      <c r="C115" s="20">
        <v>128.6340027</v>
      </c>
      <c r="D115" s="20">
        <v>425.5</v>
      </c>
      <c r="O115" s="2">
        <v>114</v>
      </c>
      <c r="P115" s="20">
        <v>128.6340027</v>
      </c>
      <c r="Q115" s="27">
        <f t="shared" si="65"/>
        <v>127.68861362271367</v>
      </c>
      <c r="R115" s="1">
        <f t="shared" si="66"/>
        <v>0.94538907728632182</v>
      </c>
      <c r="S115" s="7">
        <f t="shared" si="67"/>
        <v>7.3494492703547179E-3</v>
      </c>
      <c r="T115" s="27">
        <f t="shared" si="68"/>
        <v>128.09220212153443</v>
      </c>
      <c r="U115" s="1">
        <f t="shared" si="98"/>
        <v>0.54180057846556906</v>
      </c>
      <c r="V115" s="11">
        <f t="shared" si="69"/>
        <v>4.211954592823761E-3</v>
      </c>
      <c r="W115" s="27">
        <f t="shared" si="70"/>
        <v>127.95373970282674</v>
      </c>
      <c r="X115" s="1">
        <f t="shared" si="71"/>
        <v>0.68026299717325855</v>
      </c>
      <c r="Y115" s="9">
        <f t="shared" si="51"/>
        <v>5.2883606425570603E-3</v>
      </c>
      <c r="Z115" s="27">
        <f t="shared" si="72"/>
        <v>127.63877716409651</v>
      </c>
      <c r="AA115" s="1">
        <f t="shared" si="73"/>
        <v>0.9952255359034865</v>
      </c>
      <c r="AB115" s="9">
        <f t="shared" si="52"/>
        <v>7.7368776141138185E-3</v>
      </c>
      <c r="AD115" s="2">
        <v>114</v>
      </c>
      <c r="AE115" s="20">
        <v>425.5</v>
      </c>
      <c r="AF115" s="8">
        <f t="shared" si="74"/>
        <v>424.22819108815997</v>
      </c>
      <c r="AG115" s="1">
        <f t="shared" si="75"/>
        <v>1.2718089118400258</v>
      </c>
      <c r="AH115" s="9">
        <f t="shared" si="53"/>
        <v>2.9889751159577573E-3</v>
      </c>
      <c r="AI115" s="8">
        <f t="shared" si="76"/>
        <v>423.48169810364516</v>
      </c>
      <c r="AJ115" s="1">
        <f t="shared" si="77"/>
        <v>2.018301896354842</v>
      </c>
      <c r="AK115" s="9">
        <f t="shared" si="54"/>
        <v>4.7433652088245404E-3</v>
      </c>
      <c r="AL115" s="8">
        <f t="shared" si="78"/>
        <v>422.08735428475552</v>
      </c>
      <c r="AM115" s="1">
        <f t="shared" si="79"/>
        <v>3.41264571524448</v>
      </c>
      <c r="AN115" s="9">
        <f t="shared" si="55"/>
        <v>8.0203189547461348E-3</v>
      </c>
      <c r="AO115" s="8">
        <f t="shared" si="80"/>
        <v>420.4357678787008</v>
      </c>
      <c r="AP115" s="1">
        <f t="shared" si="81"/>
        <v>5.0642321212991988</v>
      </c>
      <c r="AQ115" s="9">
        <f t="shared" si="56"/>
        <v>1.1901838122912336E-2</v>
      </c>
      <c r="AU115" s="2">
        <v>114</v>
      </c>
      <c r="AV115" s="20">
        <v>128.6340027</v>
      </c>
      <c r="AW115" s="10">
        <f t="shared" si="82"/>
        <v>127.95373970282674</v>
      </c>
      <c r="AX115" s="2">
        <f t="shared" si="99"/>
        <v>0.15907564806781649</v>
      </c>
      <c r="AY115" s="27">
        <f t="shared" si="57"/>
        <v>128.11281535089455</v>
      </c>
      <c r="AZ115" s="11">
        <f t="shared" si="83"/>
        <v>4.0517074658786636E-3</v>
      </c>
      <c r="BA115" s="2">
        <f t="shared" si="100"/>
        <v>-0.24923235367384708</v>
      </c>
      <c r="BB115" s="27">
        <f t="shared" si="58"/>
        <v>127.70450734915289</v>
      </c>
      <c r="BC115" s="11">
        <f t="shared" si="84"/>
        <v>7.2258915320770421E-3</v>
      </c>
      <c r="BD115" s="2">
        <f t="shared" si="85"/>
        <v>-0.65135673784047665</v>
      </c>
      <c r="BE115" s="27">
        <f t="shared" si="59"/>
        <v>127.30238296498626</v>
      </c>
      <c r="BF115" s="11">
        <f t="shared" si="86"/>
        <v>1.0352004190675251E-2</v>
      </c>
      <c r="BG115" s="2">
        <f t="shared" si="87"/>
        <v>-0.94488761619064943</v>
      </c>
      <c r="BH115" s="27">
        <f t="shared" si="60"/>
        <v>127.00885208663608</v>
      </c>
      <c r="BI115" s="11">
        <f t="shared" si="88"/>
        <v>1.2633911557227116E-2</v>
      </c>
      <c r="BK115" s="2">
        <v>114</v>
      </c>
      <c r="BL115" s="20">
        <v>425.5</v>
      </c>
      <c r="BM115" s="10">
        <f t="shared" si="89"/>
        <v>422.08735428475552</v>
      </c>
      <c r="BN115" s="2">
        <f t="shared" si="90"/>
        <v>-1.2845020820427187</v>
      </c>
      <c r="BO115" s="27">
        <f t="shared" si="61"/>
        <v>420.80285220271281</v>
      </c>
      <c r="BP115" s="11">
        <f t="shared" si="91"/>
        <v>1.103912525801924E-2</v>
      </c>
      <c r="BQ115" s="2">
        <f t="shared" si="92"/>
        <v>-2.509818874001335</v>
      </c>
      <c r="BR115" s="27">
        <f t="shared" si="62"/>
        <v>419.57753541075419</v>
      </c>
      <c r="BS115" s="11">
        <f t="shared" si="93"/>
        <v>1.3918835697404949E-2</v>
      </c>
      <c r="BT115" s="2">
        <f t="shared" si="94"/>
        <v>-3.831798460661632</v>
      </c>
      <c r="BU115" s="27">
        <f t="shared" si="63"/>
        <v>418.2555558240939</v>
      </c>
      <c r="BV115" s="11">
        <f t="shared" si="95"/>
        <v>1.702572074243501E-2</v>
      </c>
      <c r="BW115" s="2">
        <f t="shared" si="96"/>
        <v>-4.9547592181640177</v>
      </c>
      <c r="BX115" s="27">
        <f t="shared" si="64"/>
        <v>417.13259506659148</v>
      </c>
      <c r="BY115" s="11">
        <f t="shared" si="97"/>
        <v>1.966487645924447E-2</v>
      </c>
      <c r="CB115" s="2"/>
      <c r="CD115" s="22"/>
    </row>
    <row r="116" spans="1:82" x14ac:dyDescent="0.2">
      <c r="A116" s="18" t="s">
        <v>73</v>
      </c>
      <c r="B116" s="20">
        <v>115</v>
      </c>
      <c r="C116" s="20">
        <v>130.76350400000001</v>
      </c>
      <c r="D116" s="20">
        <v>436.13000490000002</v>
      </c>
      <c r="O116" s="2">
        <v>115</v>
      </c>
      <c r="P116" s="20">
        <v>130.76350400000001</v>
      </c>
      <c r="Q116" s="27">
        <f t="shared" si="65"/>
        <v>127.97223034589956</v>
      </c>
      <c r="R116" s="1">
        <f t="shared" si="66"/>
        <v>2.7912736541004506</v>
      </c>
      <c r="S116" s="7">
        <f t="shared" si="67"/>
        <v>2.1345968628222523E-2</v>
      </c>
      <c r="T116" s="27">
        <f t="shared" si="68"/>
        <v>128.33601238184394</v>
      </c>
      <c r="U116" s="1">
        <f t="shared" si="98"/>
        <v>2.4274916181560684</v>
      </c>
      <c r="V116" s="11">
        <f t="shared" si="69"/>
        <v>1.8563984169130771E-2</v>
      </c>
      <c r="W116" s="27">
        <f t="shared" si="70"/>
        <v>128.3618975011307</v>
      </c>
      <c r="X116" s="1">
        <f t="shared" si="71"/>
        <v>2.4016064988693131</v>
      </c>
      <c r="Y116" s="9">
        <f t="shared" si="51"/>
        <v>1.8366030470316191E-2</v>
      </c>
      <c r="Z116" s="27">
        <f t="shared" si="72"/>
        <v>128.38519631602412</v>
      </c>
      <c r="AA116" s="1">
        <f t="shared" si="73"/>
        <v>2.3783076839758905</v>
      </c>
      <c r="AB116" s="9">
        <f t="shared" si="52"/>
        <v>1.8187855259491136E-2</v>
      </c>
      <c r="AD116" s="2">
        <v>115</v>
      </c>
      <c r="AE116" s="20">
        <v>436.13000490000002</v>
      </c>
      <c r="AF116" s="8">
        <f t="shared" si="74"/>
        <v>424.60973376171194</v>
      </c>
      <c r="AG116" s="1">
        <f t="shared" si="75"/>
        <v>11.520271138288081</v>
      </c>
      <c r="AH116" s="9">
        <f t="shared" si="53"/>
        <v>2.6414763966834974E-2</v>
      </c>
      <c r="AI116" s="8">
        <f t="shared" si="76"/>
        <v>424.38993395700481</v>
      </c>
      <c r="AJ116" s="1">
        <f t="shared" si="77"/>
        <v>11.740070942995203</v>
      </c>
      <c r="AK116" s="9">
        <f t="shared" si="54"/>
        <v>2.6918741685032832E-2</v>
      </c>
      <c r="AL116" s="8">
        <f t="shared" si="78"/>
        <v>424.13494171390221</v>
      </c>
      <c r="AM116" s="1">
        <f t="shared" si="79"/>
        <v>11.995063186097809</v>
      </c>
      <c r="AN116" s="9">
        <f t="shared" si="55"/>
        <v>2.7503411944445669E-2</v>
      </c>
      <c r="AO116" s="8">
        <f t="shared" si="80"/>
        <v>424.23394196967519</v>
      </c>
      <c r="AP116" s="1">
        <f t="shared" si="81"/>
        <v>11.896062930324831</v>
      </c>
      <c r="AQ116" s="9">
        <f t="shared" si="56"/>
        <v>2.7276414822806041E-2</v>
      </c>
      <c r="AU116" s="2">
        <v>115</v>
      </c>
      <c r="AV116" s="20">
        <v>130.76350400000001</v>
      </c>
      <c r="AW116" s="10">
        <f t="shared" si="82"/>
        <v>128.3618975011307</v>
      </c>
      <c r="AX116" s="2">
        <f t="shared" si="99"/>
        <v>0.2338002931386598</v>
      </c>
      <c r="AY116" s="27">
        <f t="shared" si="57"/>
        <v>128.59569779426937</v>
      </c>
      <c r="AZ116" s="11">
        <f t="shared" si="83"/>
        <v>1.6578067575572477E-2</v>
      </c>
      <c r="BA116" s="2">
        <f t="shared" si="100"/>
        <v>4.6593214716166453E-2</v>
      </c>
      <c r="BB116" s="27">
        <f t="shared" si="58"/>
        <v>128.40849071584685</v>
      </c>
      <c r="BC116" s="11">
        <f t="shared" si="84"/>
        <v>1.8009713812449986E-2</v>
      </c>
      <c r="BD116" s="2">
        <f t="shared" si="85"/>
        <v>-1.564801615381417E-2</v>
      </c>
      <c r="BE116" s="27">
        <f t="shared" si="59"/>
        <v>128.34624948497688</v>
      </c>
      <c r="BF116" s="11">
        <f t="shared" si="86"/>
        <v>1.8485697010865748E-2</v>
      </c>
      <c r="BG116" s="2">
        <f t="shared" si="87"/>
        <v>6.9896444680308256E-2</v>
      </c>
      <c r="BH116" s="27">
        <f t="shared" si="60"/>
        <v>128.43179394581099</v>
      </c>
      <c r="BI116" s="11">
        <f t="shared" si="88"/>
        <v>1.7831504837840816E-2</v>
      </c>
      <c r="BK116" s="2">
        <v>115</v>
      </c>
      <c r="BL116" s="20">
        <v>436.13000490000002</v>
      </c>
      <c r="BM116" s="10">
        <f t="shared" si="89"/>
        <v>424.13494171390221</v>
      </c>
      <c r="BN116" s="2">
        <f t="shared" si="90"/>
        <v>-0.28487522868589665</v>
      </c>
      <c r="BO116" s="27">
        <f t="shared" si="61"/>
        <v>423.8500664852163</v>
      </c>
      <c r="BP116" s="11">
        <f t="shared" si="91"/>
        <v>2.8156600731012244E-2</v>
      </c>
      <c r="BQ116" s="2">
        <f t="shared" si="92"/>
        <v>-0.45898603758472467</v>
      </c>
      <c r="BR116" s="27">
        <f t="shared" si="62"/>
        <v>423.67595567631747</v>
      </c>
      <c r="BS116" s="11">
        <f t="shared" si="93"/>
        <v>2.8555818411388885E-2</v>
      </c>
      <c r="BT116" s="2">
        <f t="shared" si="94"/>
        <v>-0.30416692677664026</v>
      </c>
      <c r="BU116" s="27">
        <f t="shared" si="63"/>
        <v>423.83077478712556</v>
      </c>
      <c r="BV116" s="11">
        <f t="shared" si="95"/>
        <v>2.8200834555500341E-2</v>
      </c>
      <c r="BW116" s="2">
        <f t="shared" si="96"/>
        <v>0.29700076731901159</v>
      </c>
      <c r="BX116" s="27">
        <f t="shared" si="64"/>
        <v>424.4319424812212</v>
      </c>
      <c r="BY116" s="11">
        <f t="shared" si="97"/>
        <v>2.6822420579526648E-2</v>
      </c>
      <c r="CB116" s="2"/>
      <c r="CD116" s="22"/>
    </row>
    <row r="117" spans="1:82" x14ac:dyDescent="0.2">
      <c r="A117" s="18" t="s">
        <v>74</v>
      </c>
      <c r="B117" s="20">
        <v>116</v>
      </c>
      <c r="C117" s="20">
        <v>132.04899599999999</v>
      </c>
      <c r="D117" s="20">
        <v>447.76998900000001</v>
      </c>
      <c r="O117" s="2">
        <v>116</v>
      </c>
      <c r="P117" s="20">
        <v>132.04899599999999</v>
      </c>
      <c r="Q117" s="27">
        <f t="shared" si="65"/>
        <v>128.80961244212969</v>
      </c>
      <c r="R117" s="1">
        <f t="shared" si="66"/>
        <v>3.2393835578702976</v>
      </c>
      <c r="S117" s="7">
        <f t="shared" si="67"/>
        <v>2.45316788161744E-2</v>
      </c>
      <c r="T117" s="27">
        <f t="shared" si="68"/>
        <v>129.42838361001418</v>
      </c>
      <c r="U117" s="1">
        <f t="shared" si="98"/>
        <v>2.6206123899858085</v>
      </c>
      <c r="V117" s="11">
        <f t="shared" si="69"/>
        <v>1.9845757782102399E-2</v>
      </c>
      <c r="W117" s="27">
        <f t="shared" si="70"/>
        <v>129.80286140045229</v>
      </c>
      <c r="X117" s="1">
        <f t="shared" si="71"/>
        <v>2.2461345995477018</v>
      </c>
      <c r="Y117" s="9">
        <f t="shared" si="51"/>
        <v>1.7009857458876114E-2</v>
      </c>
      <c r="Z117" s="27">
        <f t="shared" si="72"/>
        <v>130.16892707900604</v>
      </c>
      <c r="AA117" s="1">
        <f t="shared" si="73"/>
        <v>1.8800689209939492</v>
      </c>
      <c r="AB117" s="9">
        <f t="shared" si="52"/>
        <v>1.4237661610043209E-2</v>
      </c>
      <c r="AD117" s="2">
        <v>116</v>
      </c>
      <c r="AE117" s="20">
        <v>447.76998900000001</v>
      </c>
      <c r="AF117" s="8">
        <f t="shared" si="74"/>
        <v>428.06581510319836</v>
      </c>
      <c r="AG117" s="1">
        <f t="shared" si="75"/>
        <v>19.704173896801649</v>
      </c>
      <c r="AH117" s="9">
        <f t="shared" si="53"/>
        <v>4.4005124016477236E-2</v>
      </c>
      <c r="AI117" s="8">
        <f t="shared" si="76"/>
        <v>429.67296588135264</v>
      </c>
      <c r="AJ117" s="1">
        <f t="shared" si="77"/>
        <v>18.097023118647371</v>
      </c>
      <c r="AK117" s="9">
        <f t="shared" si="54"/>
        <v>4.0415891112004318E-2</v>
      </c>
      <c r="AL117" s="8">
        <f t="shared" si="78"/>
        <v>431.3319796255609</v>
      </c>
      <c r="AM117" s="1">
        <f t="shared" si="79"/>
        <v>16.438009374439105</v>
      </c>
      <c r="AN117" s="9">
        <f t="shared" si="55"/>
        <v>3.6710833191724031E-2</v>
      </c>
      <c r="AO117" s="8">
        <f t="shared" si="80"/>
        <v>433.1559891674188</v>
      </c>
      <c r="AP117" s="1">
        <f t="shared" si="81"/>
        <v>14.613999832581214</v>
      </c>
      <c r="AQ117" s="9">
        <f t="shared" si="56"/>
        <v>3.263729189448026E-2</v>
      </c>
      <c r="AU117" s="2">
        <v>116</v>
      </c>
      <c r="AV117" s="20">
        <v>132.04899599999999</v>
      </c>
      <c r="AW117" s="10">
        <f t="shared" si="82"/>
        <v>129.80286140045229</v>
      </c>
      <c r="AX117" s="2">
        <f t="shared" si="99"/>
        <v>0.59594937499353817</v>
      </c>
      <c r="AY117" s="27">
        <f t="shared" si="57"/>
        <v>130.39881077544584</v>
      </c>
      <c r="AZ117" s="11">
        <f t="shared" si="83"/>
        <v>1.2496764644497184E-2</v>
      </c>
      <c r="BA117" s="2">
        <f t="shared" si="100"/>
        <v>0.67406002278860611</v>
      </c>
      <c r="BB117" s="27">
        <f t="shared" si="58"/>
        <v>130.4769214232409</v>
      </c>
      <c r="BC117" s="11">
        <f t="shared" si="84"/>
        <v>1.1905236877068666E-2</v>
      </c>
      <c r="BD117" s="2">
        <f t="shared" si="85"/>
        <v>0.85831913313142705</v>
      </c>
      <c r="BE117" s="27">
        <f t="shared" si="59"/>
        <v>130.66118053358372</v>
      </c>
      <c r="BF117" s="11">
        <f t="shared" si="86"/>
        <v>1.0509852467308959E-2</v>
      </c>
      <c r="BG117" s="2">
        <f t="shared" si="87"/>
        <v>1.098197035661268</v>
      </c>
      <c r="BH117" s="27">
        <f t="shared" si="60"/>
        <v>130.90105843611354</v>
      </c>
      <c r="BI117" s="11">
        <f t="shared" si="88"/>
        <v>8.6932699123774028E-3</v>
      </c>
      <c r="BK117" s="2">
        <v>116</v>
      </c>
      <c r="BL117" s="20">
        <v>447.76998900000001</v>
      </c>
      <c r="BM117" s="10">
        <f t="shared" si="89"/>
        <v>431.3319796255609</v>
      </c>
      <c r="BN117" s="2">
        <f t="shared" si="90"/>
        <v>1.9596987134174815</v>
      </c>
      <c r="BO117" s="27">
        <f t="shared" si="61"/>
        <v>433.29167833897839</v>
      </c>
      <c r="BP117" s="11">
        <f t="shared" si="91"/>
        <v>3.233425869687221E-2</v>
      </c>
      <c r="BQ117" s="2">
        <f t="shared" si="92"/>
        <v>2.9862247395748152</v>
      </c>
      <c r="BR117" s="27">
        <f t="shared" si="62"/>
        <v>434.31820436513573</v>
      </c>
      <c r="BS117" s="11">
        <f t="shared" si="93"/>
        <v>3.0041728935219645E-2</v>
      </c>
      <c r="BT117" s="2">
        <f t="shared" si="94"/>
        <v>4.1965559762845617</v>
      </c>
      <c r="BU117" s="27">
        <f t="shared" si="63"/>
        <v>435.52853560184548</v>
      </c>
      <c r="BV117" s="11">
        <f t="shared" si="95"/>
        <v>2.7338708932890393E-2</v>
      </c>
      <c r="BW117" s="2">
        <f t="shared" si="96"/>
        <v>5.4720286255737758</v>
      </c>
      <c r="BX117" s="27">
        <f t="shared" si="64"/>
        <v>436.80400825113469</v>
      </c>
      <c r="BY117" s="11">
        <f t="shared" si="97"/>
        <v>2.4490209299992457E-2</v>
      </c>
      <c r="CB117" s="2"/>
      <c r="CD117" s="22"/>
    </row>
    <row r="118" spans="1:82" x14ac:dyDescent="0.2">
      <c r="A118" s="18" t="s">
        <v>75</v>
      </c>
      <c r="B118" s="20">
        <v>117</v>
      </c>
      <c r="C118" s="20">
        <v>132.69900509999999</v>
      </c>
      <c r="D118" s="20">
        <v>449.86999509999998</v>
      </c>
      <c r="O118" s="2">
        <v>117</v>
      </c>
      <c r="P118" s="20">
        <v>132.69900509999999</v>
      </c>
      <c r="Q118" s="27">
        <f t="shared" si="65"/>
        <v>129.78142750949078</v>
      </c>
      <c r="R118" s="1">
        <f t="shared" si="66"/>
        <v>2.9175775905092109</v>
      </c>
      <c r="S118" s="7">
        <f t="shared" si="67"/>
        <v>2.1986431535869978E-2</v>
      </c>
      <c r="T118" s="27">
        <f t="shared" si="68"/>
        <v>130.6076591855078</v>
      </c>
      <c r="U118" s="1">
        <f t="shared" si="98"/>
        <v>2.0913459144921944</v>
      </c>
      <c r="V118" s="11">
        <f t="shared" si="69"/>
        <v>1.576007229983516E-2</v>
      </c>
      <c r="W118" s="27">
        <f t="shared" si="70"/>
        <v>131.15054216018092</v>
      </c>
      <c r="X118" s="1">
        <f t="shared" si="71"/>
        <v>1.5484629398190748</v>
      </c>
      <c r="Y118" s="9">
        <f t="shared" si="51"/>
        <v>1.1668986807038803E-2</v>
      </c>
      <c r="Z118" s="27">
        <f t="shared" si="72"/>
        <v>131.5789787697515</v>
      </c>
      <c r="AA118" s="1">
        <f t="shared" si="73"/>
        <v>1.1200263302484927</v>
      </c>
      <c r="AB118" s="9">
        <f t="shared" si="52"/>
        <v>8.4403521292752536E-3</v>
      </c>
      <c r="AD118" s="2">
        <v>117</v>
      </c>
      <c r="AE118" s="20">
        <v>449.86999509999998</v>
      </c>
      <c r="AF118" s="8">
        <f t="shared" si="74"/>
        <v>433.97706727223886</v>
      </c>
      <c r="AG118" s="1">
        <f t="shared" si="75"/>
        <v>15.892927827761127</v>
      </c>
      <c r="AH118" s="9">
        <f t="shared" si="53"/>
        <v>3.5327823595410819E-2</v>
      </c>
      <c r="AI118" s="8">
        <f t="shared" si="76"/>
        <v>437.81662628474396</v>
      </c>
      <c r="AJ118" s="1">
        <f t="shared" si="77"/>
        <v>12.053368815256022</v>
      </c>
      <c r="AK118" s="9">
        <f t="shared" si="54"/>
        <v>2.6793004526956109E-2</v>
      </c>
      <c r="AL118" s="8">
        <f t="shared" si="78"/>
        <v>441.19478525022436</v>
      </c>
      <c r="AM118" s="1">
        <f t="shared" si="79"/>
        <v>8.6752098497756265</v>
      </c>
      <c r="AN118" s="9">
        <f t="shared" si="55"/>
        <v>1.9283815200538647E-2</v>
      </c>
      <c r="AO118" s="8">
        <f t="shared" si="80"/>
        <v>444.11648904185472</v>
      </c>
      <c r="AP118" s="1">
        <f t="shared" si="81"/>
        <v>5.7535060581452626</v>
      </c>
      <c r="AQ118" s="9">
        <f t="shared" si="56"/>
        <v>1.2789263833580047E-2</v>
      </c>
      <c r="AU118" s="2">
        <v>117</v>
      </c>
      <c r="AV118" s="20">
        <v>132.69900509999999</v>
      </c>
      <c r="AW118" s="10">
        <f t="shared" si="82"/>
        <v>131.15054216018092</v>
      </c>
      <c r="AX118" s="2">
        <f t="shared" si="99"/>
        <v>0.8214687904140664</v>
      </c>
      <c r="AY118" s="27">
        <f t="shared" si="57"/>
        <v>131.97201095059498</v>
      </c>
      <c r="AZ118" s="11">
        <f t="shared" si="83"/>
        <v>5.4785199697402693E-3</v>
      </c>
      <c r="BA118" s="2">
        <f t="shared" si="100"/>
        <v>0.97718935441161803</v>
      </c>
      <c r="BB118" s="27">
        <f t="shared" si="58"/>
        <v>132.12773151459254</v>
      </c>
      <c r="BC118" s="11">
        <f t="shared" si="84"/>
        <v>4.3050329200053196E-3</v>
      </c>
      <c r="BD118" s="2">
        <f t="shared" si="85"/>
        <v>1.1519361090897502</v>
      </c>
      <c r="BE118" s="27">
        <f t="shared" si="59"/>
        <v>132.30247826927067</v>
      </c>
      <c r="BF118" s="11">
        <f t="shared" si="86"/>
        <v>2.988167322207969E-3</v>
      </c>
      <c r="BG118" s="2">
        <f t="shared" si="87"/>
        <v>1.2853098287117914</v>
      </c>
      <c r="BH118" s="27">
        <f t="shared" si="60"/>
        <v>132.43585198889272</v>
      </c>
      <c r="BI118" s="11">
        <f t="shared" si="88"/>
        <v>1.9830827737477275E-3</v>
      </c>
      <c r="BK118" s="2">
        <v>117</v>
      </c>
      <c r="BL118" s="20">
        <v>449.86999509999998</v>
      </c>
      <c r="BM118" s="10">
        <f t="shared" si="89"/>
        <v>441.19478525022436</v>
      </c>
      <c r="BN118" s="2">
        <f t="shared" si="90"/>
        <v>4.3306307867912723</v>
      </c>
      <c r="BO118" s="27">
        <f t="shared" si="61"/>
        <v>445.52541603701565</v>
      </c>
      <c r="BP118" s="11">
        <f t="shared" si="91"/>
        <v>9.6574101636153712E-3</v>
      </c>
      <c r="BQ118" s="2">
        <f t="shared" si="92"/>
        <v>6.0806861378647019</v>
      </c>
      <c r="BR118" s="27">
        <f t="shared" si="62"/>
        <v>447.27547138808904</v>
      </c>
      <c r="BS118" s="11">
        <f t="shared" si="93"/>
        <v>5.7672744129872687E-3</v>
      </c>
      <c r="BT118" s="2">
        <f t="shared" si="94"/>
        <v>7.5963057653118957</v>
      </c>
      <c r="BU118" s="27">
        <f t="shared" si="63"/>
        <v>448.79109101553627</v>
      </c>
      <c r="BV118" s="11">
        <f t="shared" si="95"/>
        <v>2.3982574881969846E-3</v>
      </c>
      <c r="BW118" s="2">
        <f t="shared" si="96"/>
        <v>8.765111374891033</v>
      </c>
      <c r="BX118" s="27">
        <f t="shared" si="64"/>
        <v>449.95989662511539</v>
      </c>
      <c r="BY118" s="11">
        <f t="shared" si="97"/>
        <v>1.9983890033702825E-4</v>
      </c>
      <c r="CB118" s="2"/>
      <c r="CD118" s="22"/>
    </row>
    <row r="119" spans="1:82" x14ac:dyDescent="0.2">
      <c r="A119" s="18" t="s">
        <v>76</v>
      </c>
      <c r="B119" s="20">
        <v>118</v>
      </c>
      <c r="C119" s="20">
        <v>133.75050350000001</v>
      </c>
      <c r="D119" s="20">
        <v>453.72000120000001</v>
      </c>
      <c r="O119" s="2">
        <v>118</v>
      </c>
      <c r="P119" s="20">
        <v>133.75050350000001</v>
      </c>
      <c r="Q119" s="27">
        <f t="shared" si="65"/>
        <v>130.65670078664354</v>
      </c>
      <c r="R119" s="1">
        <f t="shared" si="66"/>
        <v>3.0938027133564674</v>
      </c>
      <c r="S119" s="7">
        <f t="shared" si="67"/>
        <v>2.313114816316536E-2</v>
      </c>
      <c r="T119" s="27">
        <f t="shared" si="68"/>
        <v>131.5487648470293</v>
      </c>
      <c r="U119" s="1">
        <f t="shared" si="98"/>
        <v>2.2017386529707039</v>
      </c>
      <c r="V119" s="11">
        <f t="shared" si="69"/>
        <v>1.6461535436169059E-2</v>
      </c>
      <c r="W119" s="27">
        <f t="shared" si="70"/>
        <v>132.07961992407238</v>
      </c>
      <c r="X119" s="1">
        <f t="shared" si="71"/>
        <v>1.6708835759276326</v>
      </c>
      <c r="Y119" s="9">
        <f t="shared" si="51"/>
        <v>1.2492540455577667E-2</v>
      </c>
      <c r="Z119" s="27">
        <f t="shared" si="72"/>
        <v>132.41899851743787</v>
      </c>
      <c r="AA119" s="1">
        <f t="shared" si="73"/>
        <v>1.3315049825621372</v>
      </c>
      <c r="AB119" s="9">
        <f t="shared" si="52"/>
        <v>9.9551399637320785E-3</v>
      </c>
      <c r="AD119" s="2">
        <v>118</v>
      </c>
      <c r="AE119" s="20">
        <v>453.72000120000001</v>
      </c>
      <c r="AF119" s="8">
        <f t="shared" si="74"/>
        <v>438.74494562056714</v>
      </c>
      <c r="AG119" s="1">
        <f t="shared" si="75"/>
        <v>14.975055579432876</v>
      </c>
      <c r="AH119" s="9">
        <f t="shared" si="53"/>
        <v>3.3005059375444776E-2</v>
      </c>
      <c r="AI119" s="8">
        <f t="shared" si="76"/>
        <v>443.24064225160919</v>
      </c>
      <c r="AJ119" s="1">
        <f t="shared" si="77"/>
        <v>10.479358948390825</v>
      </c>
      <c r="AK119" s="9">
        <f t="shared" si="54"/>
        <v>2.3096532929284548E-2</v>
      </c>
      <c r="AL119" s="8">
        <f t="shared" si="78"/>
        <v>446.39991116008969</v>
      </c>
      <c r="AM119" s="1">
        <f t="shared" si="79"/>
        <v>7.3200900399103261</v>
      </c>
      <c r="AN119" s="9">
        <f t="shared" si="55"/>
        <v>1.613349647480854E-2</v>
      </c>
      <c r="AO119" s="8">
        <f t="shared" si="80"/>
        <v>448.4316185854637</v>
      </c>
      <c r="AP119" s="1">
        <f t="shared" si="81"/>
        <v>5.2883826145363173</v>
      </c>
      <c r="AQ119" s="9">
        <f t="shared" si="56"/>
        <v>1.1655608305892592E-2</v>
      </c>
      <c r="AU119" s="2">
        <v>118</v>
      </c>
      <c r="AV119" s="20">
        <v>133.75050350000001</v>
      </c>
      <c r="AW119" s="10">
        <f t="shared" si="82"/>
        <v>132.07961992407238</v>
      </c>
      <c r="AX119" s="2">
        <f t="shared" si="99"/>
        <v>0.85375148245728338</v>
      </c>
      <c r="AY119" s="27">
        <f t="shared" si="57"/>
        <v>132.93337140652966</v>
      </c>
      <c r="AZ119" s="11">
        <f t="shared" si="83"/>
        <v>6.1093758310251794E-3</v>
      </c>
      <c r="BA119" s="2">
        <f t="shared" si="100"/>
        <v>0.95553913867754536</v>
      </c>
      <c r="BB119" s="27">
        <f t="shared" si="58"/>
        <v>133.03515906274993</v>
      </c>
      <c r="BC119" s="11">
        <f t="shared" si="84"/>
        <v>5.3483494905129936E-3</v>
      </c>
      <c r="BD119" s="2">
        <f t="shared" si="85"/>
        <v>1.0182211019707739</v>
      </c>
      <c r="BE119" s="27">
        <f t="shared" si="59"/>
        <v>133.09784102604314</v>
      </c>
      <c r="BF119" s="11">
        <f t="shared" si="86"/>
        <v>4.8797010618869636E-3</v>
      </c>
      <c r="BG119" s="2">
        <f t="shared" si="87"/>
        <v>1.01813578009654</v>
      </c>
      <c r="BH119" s="27">
        <f t="shared" si="60"/>
        <v>133.09775570416892</v>
      </c>
      <c r="BI119" s="11">
        <f t="shared" si="88"/>
        <v>4.8803389800404721E-3</v>
      </c>
      <c r="BK119" s="2">
        <v>118</v>
      </c>
      <c r="BL119" s="20">
        <v>453.72000120000001</v>
      </c>
      <c r="BM119" s="10">
        <f t="shared" si="89"/>
        <v>446.39991116008969</v>
      </c>
      <c r="BN119" s="2">
        <f t="shared" si="90"/>
        <v>4.5929793237134895</v>
      </c>
      <c r="BO119" s="27">
        <f t="shared" si="61"/>
        <v>450.99289048380319</v>
      </c>
      <c r="BP119" s="11">
        <f t="shared" si="91"/>
        <v>6.0105587344268458E-3</v>
      </c>
      <c r="BQ119" s="2">
        <f t="shared" si="92"/>
        <v>5.6866840352649852</v>
      </c>
      <c r="BR119" s="27">
        <f t="shared" si="62"/>
        <v>452.08659519535468</v>
      </c>
      <c r="BS119" s="11">
        <f t="shared" si="93"/>
        <v>3.6000308567515214E-3</v>
      </c>
      <c r="BT119" s="2">
        <f t="shared" si="94"/>
        <v>6.1615978520439567</v>
      </c>
      <c r="BU119" s="27">
        <f t="shared" si="63"/>
        <v>452.56150901213363</v>
      </c>
      <c r="BV119" s="11">
        <f t="shared" si="95"/>
        <v>2.5533196350224869E-3</v>
      </c>
      <c r="BW119" s="2">
        <f t="shared" si="96"/>
        <v>6.0951222761217565</v>
      </c>
      <c r="BX119" s="27">
        <f t="shared" si="64"/>
        <v>452.49503343621143</v>
      </c>
      <c r="BY119" s="11">
        <f t="shared" si="97"/>
        <v>2.6998319680613275E-3</v>
      </c>
      <c r="CB119" s="2"/>
      <c r="CD119" s="22"/>
    </row>
    <row r="120" spans="1:82" x14ac:dyDescent="0.2">
      <c r="A120" s="18" t="s">
        <v>77</v>
      </c>
      <c r="B120" s="20">
        <v>119</v>
      </c>
      <c r="C120" s="20">
        <v>135.6909943</v>
      </c>
      <c r="D120" s="20">
        <v>468.0400085</v>
      </c>
      <c r="O120" s="2">
        <v>119</v>
      </c>
      <c r="P120" s="20">
        <v>135.6909943</v>
      </c>
      <c r="Q120" s="27">
        <f t="shared" si="65"/>
        <v>131.58484160065046</v>
      </c>
      <c r="R120" s="1">
        <f t="shared" si="66"/>
        <v>4.1061526993495363</v>
      </c>
      <c r="S120" s="7">
        <f t="shared" si="67"/>
        <v>3.0261055426207724E-2</v>
      </c>
      <c r="T120" s="27">
        <f t="shared" si="68"/>
        <v>132.53954724086614</v>
      </c>
      <c r="U120" s="1">
        <f t="shared" si="98"/>
        <v>3.1514470591338579</v>
      </c>
      <c r="V120" s="11">
        <f t="shared" si="69"/>
        <v>2.3225174783274898E-2</v>
      </c>
      <c r="W120" s="27">
        <f t="shared" si="70"/>
        <v>133.08215006962894</v>
      </c>
      <c r="X120" s="1">
        <f t="shared" si="71"/>
        <v>2.6088442303710622</v>
      </c>
      <c r="Y120" s="9">
        <f t="shared" si="51"/>
        <v>1.9226362396631523E-2</v>
      </c>
      <c r="Z120" s="27">
        <f t="shared" si="72"/>
        <v>133.41762725435947</v>
      </c>
      <c r="AA120" s="1">
        <f t="shared" si="73"/>
        <v>2.2733670456405264</v>
      </c>
      <c r="AB120" s="9">
        <f t="shared" si="52"/>
        <v>1.6754000936969524E-2</v>
      </c>
      <c r="AD120" s="2">
        <v>119</v>
      </c>
      <c r="AE120" s="20">
        <v>468.0400085</v>
      </c>
      <c r="AF120" s="8">
        <f t="shared" si="74"/>
        <v>443.23746229439695</v>
      </c>
      <c r="AG120" s="1">
        <f t="shared" si="75"/>
        <v>24.802546205603051</v>
      </c>
      <c r="AH120" s="9">
        <f t="shared" si="53"/>
        <v>5.2992363377420651E-2</v>
      </c>
      <c r="AI120" s="8">
        <f t="shared" si="76"/>
        <v>447.95635377838505</v>
      </c>
      <c r="AJ120" s="1">
        <f t="shared" si="77"/>
        <v>20.083654721614948</v>
      </c>
      <c r="AK120" s="9">
        <f t="shared" si="54"/>
        <v>4.2910123828901151E-2</v>
      </c>
      <c r="AL120" s="8">
        <f t="shared" si="78"/>
        <v>450.79196518403586</v>
      </c>
      <c r="AM120" s="1">
        <f t="shared" si="79"/>
        <v>17.248043315964139</v>
      </c>
      <c r="AN120" s="9">
        <f t="shared" si="55"/>
        <v>3.6851643027786457E-2</v>
      </c>
      <c r="AO120" s="8">
        <f t="shared" si="80"/>
        <v>452.39790554636591</v>
      </c>
      <c r="AP120" s="1">
        <f t="shared" si="81"/>
        <v>15.642102953634094</v>
      </c>
      <c r="AQ120" s="9">
        <f t="shared" si="56"/>
        <v>3.3420439854628566E-2</v>
      </c>
      <c r="AU120" s="2">
        <v>119</v>
      </c>
      <c r="AV120" s="20">
        <v>135.6909943</v>
      </c>
      <c r="AW120" s="10">
        <f t="shared" si="82"/>
        <v>133.08215006962894</v>
      </c>
      <c r="AX120" s="2">
        <f t="shared" si="99"/>
        <v>0.89838508138706707</v>
      </c>
      <c r="AY120" s="27">
        <f t="shared" si="57"/>
        <v>133.980535151016</v>
      </c>
      <c r="AZ120" s="11">
        <f t="shared" si="83"/>
        <v>1.2605546578885969E-2</v>
      </c>
      <c r="BA120" s="2">
        <f t="shared" si="100"/>
        <v>0.97668509177310314</v>
      </c>
      <c r="BB120" s="27">
        <f t="shared" si="58"/>
        <v>134.05883516140204</v>
      </c>
      <c r="BC120" s="11">
        <f t="shared" si="84"/>
        <v>1.20285001006729E-2</v>
      </c>
      <c r="BD120" s="2">
        <f t="shared" si="85"/>
        <v>1.0088065281222471</v>
      </c>
      <c r="BE120" s="27">
        <f t="shared" si="59"/>
        <v>134.09095659775119</v>
      </c>
      <c r="BF120" s="11">
        <f t="shared" si="86"/>
        <v>1.1791775205886397E-2</v>
      </c>
      <c r="BG120" s="2">
        <f t="shared" si="87"/>
        <v>1.0064315541915569</v>
      </c>
      <c r="BH120" s="27">
        <f t="shared" si="60"/>
        <v>134.08858162382049</v>
      </c>
      <c r="BI120" s="11">
        <f t="shared" si="88"/>
        <v>1.1809278017645948E-2</v>
      </c>
      <c r="BK120" s="2">
        <v>119</v>
      </c>
      <c r="BL120" s="20">
        <v>468.0400085</v>
      </c>
      <c r="BM120" s="10">
        <f t="shared" si="89"/>
        <v>450.79196518403586</v>
      </c>
      <c r="BN120" s="2">
        <f t="shared" si="90"/>
        <v>4.532701733783294</v>
      </c>
      <c r="BO120" s="27">
        <f t="shared" si="61"/>
        <v>455.32466691781917</v>
      </c>
      <c r="BP120" s="11">
        <f t="shared" si="91"/>
        <v>2.7167210818006014E-2</v>
      </c>
      <c r="BQ120" s="2">
        <f t="shared" si="92"/>
        <v>5.1041005301715199</v>
      </c>
      <c r="BR120" s="27">
        <f t="shared" si="62"/>
        <v>455.8960657142074</v>
      </c>
      <c r="BS120" s="11">
        <f t="shared" si="93"/>
        <v>2.5946377585779834E-2</v>
      </c>
      <c r="BT120" s="2">
        <f t="shared" si="94"/>
        <v>5.0998715551852865</v>
      </c>
      <c r="BU120" s="27">
        <f t="shared" si="63"/>
        <v>455.89183673922116</v>
      </c>
      <c r="BV120" s="11">
        <f t="shared" si="95"/>
        <v>2.5955413084688971E-2</v>
      </c>
      <c r="BW120" s="2">
        <f t="shared" si="96"/>
        <v>4.8178210869900688</v>
      </c>
      <c r="BX120" s="27">
        <f t="shared" si="64"/>
        <v>455.60978627102594</v>
      </c>
      <c r="BY120" s="11">
        <f t="shared" si="97"/>
        <v>2.6558033508312911E-2</v>
      </c>
      <c r="CB120" s="2"/>
      <c r="CD120" s="22"/>
    </row>
    <row r="121" spans="1:82" x14ac:dyDescent="0.2">
      <c r="A121" s="18" t="s">
        <v>78</v>
      </c>
      <c r="B121" s="20">
        <v>120</v>
      </c>
      <c r="C121" s="20">
        <v>138.22050479999999</v>
      </c>
      <c r="D121" s="20">
        <v>466.26000979999998</v>
      </c>
      <c r="O121" s="2">
        <v>120</v>
      </c>
      <c r="P121" s="20">
        <v>138.22050479999999</v>
      </c>
      <c r="Q121" s="27">
        <f t="shared" si="65"/>
        <v>132.8166874104553</v>
      </c>
      <c r="R121" s="1">
        <f t="shared" si="66"/>
        <v>5.4038173895446846</v>
      </c>
      <c r="S121" s="7">
        <f t="shared" si="67"/>
        <v>3.9095627652089758E-2</v>
      </c>
      <c r="T121" s="27">
        <f t="shared" si="68"/>
        <v>133.95769841747639</v>
      </c>
      <c r="U121" s="1">
        <f t="shared" si="98"/>
        <v>4.2628063825235927</v>
      </c>
      <c r="V121" s="11">
        <f t="shared" si="69"/>
        <v>3.0840622299070006E-2</v>
      </c>
      <c r="W121" s="27">
        <f t="shared" si="70"/>
        <v>134.64745660785158</v>
      </c>
      <c r="X121" s="1">
        <f t="shared" si="71"/>
        <v>3.5730481921484056</v>
      </c>
      <c r="Y121" s="9">
        <f t="shared" si="51"/>
        <v>2.5850348306269578E-2</v>
      </c>
      <c r="Z121" s="27">
        <f t="shared" si="72"/>
        <v>135.12265253858988</v>
      </c>
      <c r="AA121" s="1">
        <f t="shared" si="73"/>
        <v>3.0978522614101109</v>
      </c>
      <c r="AB121" s="9">
        <f t="shared" si="52"/>
        <v>2.2412392907207146E-2</v>
      </c>
      <c r="AD121" s="2">
        <v>120</v>
      </c>
      <c r="AE121" s="20">
        <v>466.26000979999998</v>
      </c>
      <c r="AF121" s="8">
        <f t="shared" si="74"/>
        <v>450.67822615607781</v>
      </c>
      <c r="AG121" s="1">
        <f t="shared" si="75"/>
        <v>15.581783643922165</v>
      </c>
      <c r="AH121" s="9">
        <f t="shared" si="53"/>
        <v>3.3418657651137391E-2</v>
      </c>
      <c r="AI121" s="8">
        <f t="shared" si="76"/>
        <v>456.99399840311185</v>
      </c>
      <c r="AJ121" s="1">
        <f t="shared" si="77"/>
        <v>9.2660113968881319</v>
      </c>
      <c r="AK121" s="9">
        <f t="shared" si="54"/>
        <v>1.987305623929177E-2</v>
      </c>
      <c r="AL121" s="8">
        <f t="shared" si="78"/>
        <v>461.14079117361433</v>
      </c>
      <c r="AM121" s="1">
        <f t="shared" si="79"/>
        <v>5.1192186263856456</v>
      </c>
      <c r="AN121" s="9">
        <f t="shared" si="55"/>
        <v>1.097932166342447E-2</v>
      </c>
      <c r="AO121" s="8">
        <f t="shared" si="80"/>
        <v>464.12948276159148</v>
      </c>
      <c r="AP121" s="1">
        <f t="shared" si="81"/>
        <v>2.130527038408502</v>
      </c>
      <c r="AQ121" s="9">
        <f t="shared" si="56"/>
        <v>4.569396889350175E-3</v>
      </c>
      <c r="AU121" s="2">
        <v>120</v>
      </c>
      <c r="AV121" s="20">
        <v>138.22050479999999</v>
      </c>
      <c r="AW121" s="10">
        <f t="shared" si="82"/>
        <v>134.64745660785158</v>
      </c>
      <c r="AX121" s="2">
        <f t="shared" si="99"/>
        <v>1.0984615184377398</v>
      </c>
      <c r="AY121" s="27">
        <f t="shared" si="57"/>
        <v>135.74591812628933</v>
      </c>
      <c r="AZ121" s="11">
        <f t="shared" si="83"/>
        <v>1.7903180698777634E-2</v>
      </c>
      <c r="BA121" s="2">
        <f t="shared" si="100"/>
        <v>1.2415647426753962</v>
      </c>
      <c r="BB121" s="27">
        <f t="shared" si="58"/>
        <v>135.88902135052697</v>
      </c>
      <c r="BC121" s="11">
        <f t="shared" si="84"/>
        <v>1.6867855119228392E-2</v>
      </c>
      <c r="BD121" s="2">
        <f t="shared" si="85"/>
        <v>1.3427065341824846</v>
      </c>
      <c r="BE121" s="27">
        <f t="shared" si="59"/>
        <v>135.99016314203408</v>
      </c>
      <c r="BF121" s="11">
        <f t="shared" si="86"/>
        <v>1.6136112808972383E-2</v>
      </c>
      <c r="BG121" s="2">
        <f t="shared" si="87"/>
        <v>1.4255877922148714</v>
      </c>
      <c r="BH121" s="27">
        <f t="shared" si="60"/>
        <v>136.07304440006646</v>
      </c>
      <c r="BI121" s="11">
        <f t="shared" si="88"/>
        <v>1.5536482109082282E-2</v>
      </c>
      <c r="BK121" s="2">
        <v>120</v>
      </c>
      <c r="BL121" s="20">
        <v>466.26000979999998</v>
      </c>
      <c r="BM121" s="10">
        <f t="shared" si="89"/>
        <v>461.14079117361433</v>
      </c>
      <c r="BN121" s="2">
        <f t="shared" si="90"/>
        <v>6.2775390105218474</v>
      </c>
      <c r="BO121" s="27">
        <f t="shared" si="61"/>
        <v>467.41833018413615</v>
      </c>
      <c r="BP121" s="11">
        <f t="shared" si="91"/>
        <v>2.484279929203088E-3</v>
      </c>
      <c r="BQ121" s="2">
        <f t="shared" si="92"/>
        <v>7.4642269869046487</v>
      </c>
      <c r="BR121" s="27">
        <f t="shared" si="62"/>
        <v>468.60501816051897</v>
      </c>
      <c r="BS121" s="11">
        <f t="shared" si="93"/>
        <v>5.0294005731370125E-3</v>
      </c>
      <c r="BT121" s="2">
        <f t="shared" si="94"/>
        <v>8.2492442158211983</v>
      </c>
      <c r="BU121" s="27">
        <f t="shared" si="63"/>
        <v>469.39003538943552</v>
      </c>
      <c r="BV121" s="11">
        <f t="shared" si="95"/>
        <v>6.7130474920595422E-3</v>
      </c>
      <c r="BW121" s="2">
        <f t="shared" si="96"/>
        <v>8.9660747639313705</v>
      </c>
      <c r="BX121" s="27">
        <f t="shared" si="64"/>
        <v>470.10686593754571</v>
      </c>
      <c r="BY121" s="11">
        <f t="shared" si="97"/>
        <v>8.2504526587982938E-3</v>
      </c>
      <c r="CB121" s="2"/>
      <c r="CD121" s="22"/>
    </row>
    <row r="122" spans="1:82" x14ac:dyDescent="0.2">
      <c r="A122" s="18" t="s">
        <v>79</v>
      </c>
      <c r="B122" s="20">
        <v>121</v>
      </c>
      <c r="C122" s="20">
        <v>136.72000120000001</v>
      </c>
      <c r="D122" s="20">
        <v>457.85000609999997</v>
      </c>
      <c r="O122" s="2">
        <v>121</v>
      </c>
      <c r="P122" s="20">
        <v>136.72000120000001</v>
      </c>
      <c r="Q122" s="27">
        <f t="shared" si="65"/>
        <v>134.4378326273187</v>
      </c>
      <c r="R122" s="1">
        <f t="shared" si="66"/>
        <v>2.2821685726813143</v>
      </c>
      <c r="S122" s="7">
        <f t="shared" si="67"/>
        <v>1.6692280227110723E-2</v>
      </c>
      <c r="T122" s="27">
        <f t="shared" si="68"/>
        <v>135.87596128961201</v>
      </c>
      <c r="U122" s="1">
        <f t="shared" si="98"/>
        <v>0.84403991038800541</v>
      </c>
      <c r="V122" s="11">
        <f t="shared" si="69"/>
        <v>6.1734925612917952E-3</v>
      </c>
      <c r="W122" s="27">
        <f t="shared" si="70"/>
        <v>136.79128552314063</v>
      </c>
      <c r="X122" s="1">
        <f t="shared" si="71"/>
        <v>7.1284323140616834E-2</v>
      </c>
      <c r="Y122" s="9">
        <f t="shared" si="51"/>
        <v>5.213891348372576E-4</v>
      </c>
      <c r="Z122" s="27">
        <f t="shared" si="72"/>
        <v>137.44604173464745</v>
      </c>
      <c r="AA122" s="1">
        <f t="shared" si="73"/>
        <v>0.72604053464743856</v>
      </c>
      <c r="AB122" s="9">
        <f t="shared" si="52"/>
        <v>5.3104193115486786E-3</v>
      </c>
      <c r="AD122" s="2">
        <v>121</v>
      </c>
      <c r="AE122" s="20">
        <v>457.85000609999997</v>
      </c>
      <c r="AF122" s="8">
        <f t="shared" si="74"/>
        <v>455.35276124925446</v>
      </c>
      <c r="AG122" s="1">
        <f t="shared" si="75"/>
        <v>2.4972448507455169</v>
      </c>
      <c r="AH122" s="9">
        <f t="shared" si="53"/>
        <v>5.4542859396622756E-3</v>
      </c>
      <c r="AI122" s="8">
        <f t="shared" si="76"/>
        <v>461.16370353171152</v>
      </c>
      <c r="AJ122" s="1">
        <f t="shared" si="77"/>
        <v>3.313697431711546</v>
      </c>
      <c r="AK122" s="9">
        <f t="shared" si="54"/>
        <v>7.2375175004099363E-3</v>
      </c>
      <c r="AL122" s="8">
        <f t="shared" si="78"/>
        <v>464.21232234944569</v>
      </c>
      <c r="AM122" s="1">
        <f t="shared" si="79"/>
        <v>6.3623162494457119</v>
      </c>
      <c r="AN122" s="9">
        <f t="shared" si="55"/>
        <v>1.389607112521498E-2</v>
      </c>
      <c r="AO122" s="8">
        <f t="shared" si="80"/>
        <v>465.72737804039787</v>
      </c>
      <c r="AP122" s="1">
        <f t="shared" si="81"/>
        <v>7.877371940397893</v>
      </c>
      <c r="AQ122" s="9">
        <f t="shared" si="56"/>
        <v>1.7205136694215483E-2</v>
      </c>
      <c r="AU122" s="2">
        <v>121</v>
      </c>
      <c r="AV122" s="20">
        <v>136.72000120000001</v>
      </c>
      <c r="AW122" s="10">
        <f t="shared" si="82"/>
        <v>136.79128552314063</v>
      </c>
      <c r="AX122" s="2">
        <f t="shared" si="99"/>
        <v>1.4120717374931324</v>
      </c>
      <c r="AY122" s="27">
        <f t="shared" si="57"/>
        <v>138.20335726063377</v>
      </c>
      <c r="AZ122" s="11">
        <f t="shared" si="83"/>
        <v>1.0849590752005879E-2</v>
      </c>
      <c r="BA122" s="2">
        <f t="shared" si="100"/>
        <v>1.6475836203515399</v>
      </c>
      <c r="BB122" s="27">
        <f t="shared" si="58"/>
        <v>138.43886914349218</v>
      </c>
      <c r="BC122" s="11">
        <f t="shared" si="84"/>
        <v>1.2572176187869802E-2</v>
      </c>
      <c r="BD122" s="2">
        <f t="shared" si="85"/>
        <v>1.8233799628464231</v>
      </c>
      <c r="BE122" s="27">
        <f t="shared" si="59"/>
        <v>138.61466548598705</v>
      </c>
      <c r="BF122" s="11">
        <f t="shared" si="86"/>
        <v>1.3857989097114151E-2</v>
      </c>
      <c r="BG122" s="2">
        <f t="shared" si="87"/>
        <v>1.9642686345205047</v>
      </c>
      <c r="BH122" s="27">
        <f t="shared" si="60"/>
        <v>138.75555415766112</v>
      </c>
      <c r="BI122" s="11">
        <f t="shared" si="88"/>
        <v>1.4888479664971728E-2</v>
      </c>
      <c r="BK122" s="2">
        <v>121</v>
      </c>
      <c r="BL122" s="20">
        <v>457.85000609999997</v>
      </c>
      <c r="BM122" s="10">
        <f t="shared" si="89"/>
        <v>464.21232234944569</v>
      </c>
      <c r="BN122" s="2">
        <f t="shared" si="90"/>
        <v>5.3157366601146991</v>
      </c>
      <c r="BO122" s="27">
        <f t="shared" si="61"/>
        <v>469.52805900956037</v>
      </c>
      <c r="BP122" s="11">
        <f t="shared" si="91"/>
        <v>2.550628536414121E-2</v>
      </c>
      <c r="BQ122" s="2">
        <f t="shared" si="92"/>
        <v>5.4875138719216663</v>
      </c>
      <c r="BR122" s="27">
        <f t="shared" si="62"/>
        <v>469.69983622136738</v>
      </c>
      <c r="BS122" s="11">
        <f t="shared" si="93"/>
        <v>2.588146764986448E-2</v>
      </c>
      <c r="BT122" s="2">
        <f t="shared" si="94"/>
        <v>5.1426163918272909</v>
      </c>
      <c r="BU122" s="27">
        <f t="shared" si="63"/>
        <v>469.35493874127297</v>
      </c>
      <c r="BV122" s="11">
        <f t="shared" si="95"/>
        <v>2.5128169680006918E-2</v>
      </c>
      <c r="BW122" s="2">
        <f t="shared" si="96"/>
        <v>4.5451670728563576</v>
      </c>
      <c r="BX122" s="27">
        <f t="shared" si="64"/>
        <v>468.75748942230206</v>
      </c>
      <c r="BY122" s="11">
        <f t="shared" si="97"/>
        <v>2.3823267832216121E-2</v>
      </c>
      <c r="CB122" s="2"/>
      <c r="CD122" s="22"/>
    </row>
    <row r="123" spans="1:82" x14ac:dyDescent="0.2">
      <c r="A123" s="18" t="s">
        <v>80</v>
      </c>
      <c r="B123" s="20">
        <v>122</v>
      </c>
      <c r="C123" s="20">
        <v>137.72900390000001</v>
      </c>
      <c r="D123" s="20">
        <v>465.9100037</v>
      </c>
      <c r="O123" s="2">
        <v>122</v>
      </c>
      <c r="P123" s="20">
        <v>137.72900390000001</v>
      </c>
      <c r="Q123" s="27">
        <f t="shared" si="65"/>
        <v>135.12248319912308</v>
      </c>
      <c r="R123" s="1">
        <f t="shared" si="66"/>
        <v>2.6065207008769278</v>
      </c>
      <c r="S123" s="7">
        <f t="shared" si="67"/>
        <v>1.8924994932580992E-2</v>
      </c>
      <c r="T123" s="27">
        <f t="shared" si="68"/>
        <v>136.25577924928663</v>
      </c>
      <c r="U123" s="1">
        <f t="shared" si="98"/>
        <v>1.4732246507133766</v>
      </c>
      <c r="V123" s="11">
        <f t="shared" si="69"/>
        <v>1.0696546181246117E-2</v>
      </c>
      <c r="W123" s="27">
        <f t="shared" si="70"/>
        <v>136.74851492925626</v>
      </c>
      <c r="X123" s="1">
        <f t="shared" si="71"/>
        <v>0.98048897074374963</v>
      </c>
      <c r="Y123" s="9">
        <f t="shared" si="51"/>
        <v>7.1189723513548882E-3</v>
      </c>
      <c r="Z123" s="27">
        <f t="shared" si="72"/>
        <v>136.90151133366186</v>
      </c>
      <c r="AA123" s="1">
        <f t="shared" si="73"/>
        <v>0.82749256633815094</v>
      </c>
      <c r="AB123" s="9">
        <f t="shared" si="52"/>
        <v>6.008121331792707E-3</v>
      </c>
      <c r="AD123" s="2">
        <v>122</v>
      </c>
      <c r="AE123" s="20">
        <v>465.9100037</v>
      </c>
      <c r="AF123" s="8">
        <f t="shared" si="74"/>
        <v>456.10193470447808</v>
      </c>
      <c r="AG123" s="1">
        <f t="shared" si="75"/>
        <v>9.8080689955219214</v>
      </c>
      <c r="AH123" s="9">
        <f t="shared" si="53"/>
        <v>2.1051423917992002E-2</v>
      </c>
      <c r="AI123" s="8">
        <f t="shared" si="76"/>
        <v>459.67253968744137</v>
      </c>
      <c r="AJ123" s="1">
        <f t="shared" si="77"/>
        <v>6.2374640125586325</v>
      </c>
      <c r="AK123" s="9">
        <f t="shared" si="54"/>
        <v>1.338770140804906E-2</v>
      </c>
      <c r="AL123" s="8">
        <f t="shared" si="78"/>
        <v>460.39493259977826</v>
      </c>
      <c r="AM123" s="1">
        <f t="shared" si="79"/>
        <v>5.5150711002217463</v>
      </c>
      <c r="AN123" s="9">
        <f t="shared" si="55"/>
        <v>1.1837202585100334E-2</v>
      </c>
      <c r="AO123" s="8">
        <f t="shared" si="80"/>
        <v>459.81934908509947</v>
      </c>
      <c r="AP123" s="1">
        <f t="shared" si="81"/>
        <v>6.0906546149005294</v>
      </c>
      <c r="AQ123" s="9">
        <f t="shared" si="56"/>
        <v>1.3072598927973028E-2</v>
      </c>
      <c r="AU123" s="2">
        <v>122</v>
      </c>
      <c r="AV123" s="20">
        <v>137.72900390000001</v>
      </c>
      <c r="AW123" s="10">
        <f t="shared" si="82"/>
        <v>136.74851492925626</v>
      </c>
      <c r="AX123" s="2">
        <f t="shared" si="99"/>
        <v>0.9756190380798816</v>
      </c>
      <c r="AY123" s="27">
        <f t="shared" si="57"/>
        <v>137.72413396733614</v>
      </c>
      <c r="AZ123" s="11">
        <f t="shared" si="83"/>
        <v>3.5358802619391362E-5</v>
      </c>
      <c r="BA123" s="2">
        <f t="shared" si="100"/>
        <v>0.8869242239453804</v>
      </c>
      <c r="BB123" s="27">
        <f t="shared" si="58"/>
        <v>137.63543915320165</v>
      </c>
      <c r="BC123" s="11">
        <f t="shared" si="84"/>
        <v>6.7933945755026433E-4</v>
      </c>
      <c r="BD123" s="2">
        <f t="shared" si="85"/>
        <v>0.70368962880794717</v>
      </c>
      <c r="BE123" s="27">
        <f t="shared" si="59"/>
        <v>137.45220455806421</v>
      </c>
      <c r="BF123" s="11">
        <f t="shared" si="86"/>
        <v>2.009738937317612E-3</v>
      </c>
      <c r="BG123" s="2">
        <f t="shared" si="87"/>
        <v>0.4589892132168486</v>
      </c>
      <c r="BH123" s="27">
        <f t="shared" si="60"/>
        <v>137.20750414247311</v>
      </c>
      <c r="BI123" s="11">
        <f t="shared" si="88"/>
        <v>3.7864192926679308E-3</v>
      </c>
      <c r="BK123" s="2">
        <v>122</v>
      </c>
      <c r="BL123" s="20">
        <v>465.9100037</v>
      </c>
      <c r="BM123" s="10">
        <f t="shared" si="89"/>
        <v>460.39493259977826</v>
      </c>
      <c r="BN123" s="2">
        <f t="shared" si="90"/>
        <v>2.5757987371800608</v>
      </c>
      <c r="BO123" s="27">
        <f t="shared" si="61"/>
        <v>462.97073133695829</v>
      </c>
      <c r="BP123" s="11">
        <f t="shared" si="91"/>
        <v>6.3086697853654812E-3</v>
      </c>
      <c r="BQ123" s="2">
        <f t="shared" si="92"/>
        <v>1.3003072422065747</v>
      </c>
      <c r="BR123" s="27">
        <f t="shared" si="62"/>
        <v>461.69523984198486</v>
      </c>
      <c r="BS123" s="11">
        <f t="shared" si="93"/>
        <v>9.0463047037921893E-3</v>
      </c>
      <c r="BT123" s="2">
        <f t="shared" si="94"/>
        <v>-0.23338729306953976</v>
      </c>
      <c r="BU123" s="27">
        <f t="shared" si="63"/>
        <v>460.16154530670872</v>
      </c>
      <c r="BV123" s="11">
        <f t="shared" si="95"/>
        <v>1.2338130427851311E-2</v>
      </c>
      <c r="BW123" s="2">
        <f t="shared" si="96"/>
        <v>-1.726750544036481</v>
      </c>
      <c r="BX123" s="27">
        <f t="shared" si="64"/>
        <v>458.6681820557418</v>
      </c>
      <c r="BY123" s="11">
        <f t="shared" si="97"/>
        <v>1.5543391613718659E-2</v>
      </c>
      <c r="CB123" s="2"/>
      <c r="CD123" s="22"/>
    </row>
    <row r="124" spans="1:82" x14ac:dyDescent="0.2">
      <c r="A124" s="18" t="s">
        <v>81</v>
      </c>
      <c r="B124" s="20">
        <v>123</v>
      </c>
      <c r="C124" s="20">
        <v>134.64349369999999</v>
      </c>
      <c r="D124" s="20">
        <v>443.39999390000003</v>
      </c>
      <c r="O124" s="2">
        <v>123</v>
      </c>
      <c r="P124" s="20">
        <v>134.64349369999999</v>
      </c>
      <c r="Q124" s="27">
        <f t="shared" si="65"/>
        <v>135.90443940938616</v>
      </c>
      <c r="R124" s="1">
        <f t="shared" si="66"/>
        <v>1.2609457093861636</v>
      </c>
      <c r="S124" s="7">
        <f t="shared" si="67"/>
        <v>9.3650697463011807E-3</v>
      </c>
      <c r="T124" s="27">
        <f t="shared" si="68"/>
        <v>136.91873034210766</v>
      </c>
      <c r="U124" s="1">
        <f t="shared" si="98"/>
        <v>2.2752366421076715</v>
      </c>
      <c r="V124" s="11">
        <f t="shared" si="69"/>
        <v>1.6898229387727715E-2</v>
      </c>
      <c r="W124" s="27">
        <f t="shared" si="70"/>
        <v>137.3368083117025</v>
      </c>
      <c r="X124" s="1">
        <f t="shared" si="71"/>
        <v>2.6933146117025046</v>
      </c>
      <c r="Y124" s="9">
        <f t="shared" si="51"/>
        <v>2.0003303076073588E-2</v>
      </c>
      <c r="Z124" s="27">
        <f t="shared" si="72"/>
        <v>137.52213075841547</v>
      </c>
      <c r="AA124" s="1">
        <f t="shared" si="73"/>
        <v>2.8786370584154781</v>
      </c>
      <c r="AB124" s="9">
        <f t="shared" si="52"/>
        <v>2.1379696703573269E-2</v>
      </c>
      <c r="AD124" s="2">
        <v>123</v>
      </c>
      <c r="AE124" s="20">
        <v>443.39999390000003</v>
      </c>
      <c r="AF124" s="8">
        <f t="shared" si="74"/>
        <v>459.04435540313466</v>
      </c>
      <c r="AG124" s="1">
        <f t="shared" si="75"/>
        <v>15.644361503134633</v>
      </c>
      <c r="AH124" s="9">
        <f t="shared" si="53"/>
        <v>3.5282728277761105E-2</v>
      </c>
      <c r="AI124" s="8">
        <f t="shared" si="76"/>
        <v>462.47939849309273</v>
      </c>
      <c r="AJ124" s="1">
        <f t="shared" si="77"/>
        <v>19.079404593092704</v>
      </c>
      <c r="AK124" s="9">
        <f t="shared" si="54"/>
        <v>4.3029780910181253E-2</v>
      </c>
      <c r="AL124" s="8">
        <f t="shared" si="78"/>
        <v>463.70397525991132</v>
      </c>
      <c r="AM124" s="1">
        <f t="shared" si="79"/>
        <v>20.30398135991129</v>
      </c>
      <c r="AN124" s="9">
        <f t="shared" si="55"/>
        <v>4.579156887514628E-2</v>
      </c>
      <c r="AO124" s="8">
        <f t="shared" si="80"/>
        <v>464.38734004627486</v>
      </c>
      <c r="AP124" s="1">
        <f t="shared" si="81"/>
        <v>20.987346146274831</v>
      </c>
      <c r="AQ124" s="9">
        <f t="shared" si="56"/>
        <v>4.7332761468210811E-2</v>
      </c>
      <c r="AU124" s="2">
        <v>123</v>
      </c>
      <c r="AV124" s="20">
        <v>134.64349369999999</v>
      </c>
      <c r="AW124" s="10">
        <f t="shared" si="82"/>
        <v>137.3368083117025</v>
      </c>
      <c r="AX124" s="2">
        <f t="shared" si="99"/>
        <v>0.85942134138978865</v>
      </c>
      <c r="AY124" s="27">
        <f t="shared" si="57"/>
        <v>138.19622965309227</v>
      </c>
      <c r="AZ124" s="11">
        <f t="shared" si="83"/>
        <v>2.6386243073936822E-2</v>
      </c>
      <c r="BA124" s="2">
        <f t="shared" si="100"/>
        <v>0.75254034527076663</v>
      </c>
      <c r="BB124" s="27">
        <f t="shared" si="58"/>
        <v>138.08934865697327</v>
      </c>
      <c r="BC124" s="11">
        <f t="shared" si="84"/>
        <v>2.5592435715096704E-2</v>
      </c>
      <c r="BD124" s="2">
        <f t="shared" si="85"/>
        <v>0.63445188099092187</v>
      </c>
      <c r="BE124" s="27">
        <f t="shared" si="59"/>
        <v>137.97126019269342</v>
      </c>
      <c r="BF124" s="11">
        <f t="shared" si="86"/>
        <v>2.4715390259465824E-2</v>
      </c>
      <c r="BG124" s="2">
        <f t="shared" si="87"/>
        <v>0.55596734013889093</v>
      </c>
      <c r="BH124" s="27">
        <f t="shared" si="60"/>
        <v>137.89277565184139</v>
      </c>
      <c r="BI124" s="11">
        <f t="shared" si="88"/>
        <v>2.4132483958572423E-2</v>
      </c>
      <c r="BK124" s="2">
        <v>123</v>
      </c>
      <c r="BL124" s="20">
        <v>443.39999390000003</v>
      </c>
      <c r="BM124" s="10">
        <f t="shared" si="89"/>
        <v>463.70397525991132</v>
      </c>
      <c r="BN124" s="2">
        <f t="shared" si="90"/>
        <v>2.79577191406596</v>
      </c>
      <c r="BO124" s="27">
        <f t="shared" si="61"/>
        <v>466.49974717397725</v>
      </c>
      <c r="BP124" s="11">
        <f t="shared" si="91"/>
        <v>5.209687323357725E-2</v>
      </c>
      <c r="BQ124" s="2">
        <f t="shared" si="92"/>
        <v>2.2042381802734927</v>
      </c>
      <c r="BR124" s="27">
        <f t="shared" si="62"/>
        <v>465.9082134401848</v>
      </c>
      <c r="BS124" s="11">
        <f t="shared" si="93"/>
        <v>5.0762787212083375E-2</v>
      </c>
      <c r="BT124" s="2">
        <f t="shared" si="94"/>
        <v>1.8920706788520196</v>
      </c>
      <c r="BU124" s="27">
        <f t="shared" si="63"/>
        <v>465.59604593876333</v>
      </c>
      <c r="BV124" s="11">
        <f t="shared" si="95"/>
        <v>5.0058755850522572E-2</v>
      </c>
      <c r="BW124" s="2">
        <f t="shared" si="96"/>
        <v>2.0500943590906742</v>
      </c>
      <c r="BX124" s="27">
        <f t="shared" si="64"/>
        <v>465.754069619002</v>
      </c>
      <c r="BY124" s="11">
        <f t="shared" si="97"/>
        <v>5.0415146654340014E-2</v>
      </c>
      <c r="CB124" s="2"/>
      <c r="CD124" s="22"/>
    </row>
    <row r="125" spans="1:82" x14ac:dyDescent="0.2">
      <c r="A125" s="18" t="s">
        <v>82</v>
      </c>
      <c r="B125" s="20">
        <v>124</v>
      </c>
      <c r="C125" s="20">
        <v>134.0189972</v>
      </c>
      <c r="D125" s="20">
        <v>447.23999020000002</v>
      </c>
      <c r="O125" s="2">
        <v>124</v>
      </c>
      <c r="P125" s="20">
        <v>134.0189972</v>
      </c>
      <c r="Q125" s="27">
        <f t="shared" si="65"/>
        <v>135.5261556965703</v>
      </c>
      <c r="R125" s="1">
        <f t="shared" si="66"/>
        <v>1.5071584965702982</v>
      </c>
      <c r="S125" s="7">
        <f t="shared" si="67"/>
        <v>1.1245857140097286E-2</v>
      </c>
      <c r="T125" s="27">
        <f t="shared" si="68"/>
        <v>135.89487385315923</v>
      </c>
      <c r="U125" s="1">
        <f t="shared" si="98"/>
        <v>1.8758766531592244</v>
      </c>
      <c r="V125" s="11">
        <f t="shared" si="69"/>
        <v>1.3997095130922411E-2</v>
      </c>
      <c r="W125" s="27">
        <f t="shared" si="70"/>
        <v>135.72081954468098</v>
      </c>
      <c r="X125" s="1">
        <f t="shared" si="71"/>
        <v>1.701822344680977</v>
      </c>
      <c r="Y125" s="9">
        <f t="shared" si="51"/>
        <v>1.2698366502036302E-2</v>
      </c>
      <c r="Z125" s="27">
        <f t="shared" si="72"/>
        <v>135.36315296460384</v>
      </c>
      <c r="AA125" s="1">
        <f t="shared" si="73"/>
        <v>1.3441557646038405</v>
      </c>
      <c r="AB125" s="9">
        <f t="shared" si="52"/>
        <v>1.0029591272033787E-2</v>
      </c>
      <c r="AD125" s="2">
        <v>124</v>
      </c>
      <c r="AE125" s="20">
        <v>447.23999020000002</v>
      </c>
      <c r="AF125" s="8">
        <f t="shared" si="74"/>
        <v>454.35104695219422</v>
      </c>
      <c r="AG125" s="1">
        <f t="shared" si="75"/>
        <v>7.1110567521942016</v>
      </c>
      <c r="AH125" s="9">
        <f t="shared" si="53"/>
        <v>1.5899867874100946E-2</v>
      </c>
      <c r="AI125" s="8">
        <f t="shared" si="76"/>
        <v>453.89366642620104</v>
      </c>
      <c r="AJ125" s="1">
        <f t="shared" si="77"/>
        <v>6.6536762262010143</v>
      </c>
      <c r="AK125" s="9">
        <f t="shared" si="54"/>
        <v>1.4877194284942129E-2</v>
      </c>
      <c r="AL125" s="8">
        <f t="shared" si="78"/>
        <v>451.52158644396457</v>
      </c>
      <c r="AM125" s="1">
        <f t="shared" si="79"/>
        <v>4.2815962439645432</v>
      </c>
      <c r="AN125" s="9">
        <f t="shared" si="55"/>
        <v>9.5733752298175923E-3</v>
      </c>
      <c r="AO125" s="8">
        <f t="shared" si="80"/>
        <v>448.64683043656873</v>
      </c>
      <c r="AP125" s="1">
        <f t="shared" si="81"/>
        <v>1.406840236568712</v>
      </c>
      <c r="AQ125" s="9">
        <f t="shared" si="56"/>
        <v>3.1456047477766715E-3</v>
      </c>
      <c r="AU125" s="2">
        <v>124</v>
      </c>
      <c r="AV125" s="20">
        <v>134.0189972</v>
      </c>
      <c r="AW125" s="10">
        <f t="shared" si="82"/>
        <v>135.72081954468098</v>
      </c>
      <c r="AX125" s="2">
        <f t="shared" si="99"/>
        <v>0.11679830886639608</v>
      </c>
      <c r="AY125" s="27">
        <f t="shared" si="57"/>
        <v>135.83761785354739</v>
      </c>
      <c r="AZ125" s="11">
        <f t="shared" si="83"/>
        <v>1.3569872119199713E-2</v>
      </c>
      <c r="BA125" s="2">
        <f t="shared" si="100"/>
        <v>-0.31329775526076231</v>
      </c>
      <c r="BB125" s="27">
        <f t="shared" si="58"/>
        <v>135.40752178942023</v>
      </c>
      <c r="BC125" s="11">
        <f t="shared" si="84"/>
        <v>1.0360654970042026E-2</v>
      </c>
      <c r="BD125" s="2">
        <f t="shared" si="85"/>
        <v>-0.71581250781654304</v>
      </c>
      <c r="BE125" s="27">
        <f t="shared" si="59"/>
        <v>135.00500703686444</v>
      </c>
      <c r="BF125" s="11">
        <f t="shared" si="86"/>
        <v>7.3572393277424111E-3</v>
      </c>
      <c r="BG125" s="2">
        <f t="shared" si="87"/>
        <v>-1.0729997402314171</v>
      </c>
      <c r="BH125" s="27">
        <f t="shared" si="60"/>
        <v>134.64781980444957</v>
      </c>
      <c r="BI125" s="11">
        <f t="shared" si="88"/>
        <v>4.6920408120287539E-3</v>
      </c>
      <c r="BK125" s="2">
        <v>124</v>
      </c>
      <c r="BL125" s="20">
        <v>447.23999020000002</v>
      </c>
      <c r="BM125" s="10">
        <f t="shared" si="89"/>
        <v>451.52158644396457</v>
      </c>
      <c r="BN125" s="2">
        <f t="shared" si="90"/>
        <v>-1.6976763049378534</v>
      </c>
      <c r="BO125" s="27">
        <f t="shared" si="61"/>
        <v>449.82391013902674</v>
      </c>
      <c r="BP125" s="11">
        <f t="shared" si="91"/>
        <v>5.7774796432475059E-3</v>
      </c>
      <c r="BQ125" s="2">
        <f t="shared" si="92"/>
        <v>-4.2697439680256171</v>
      </c>
      <c r="BR125" s="27">
        <f t="shared" si="62"/>
        <v>447.25184247593893</v>
      </c>
      <c r="BS125" s="11">
        <f t="shared" si="93"/>
        <v>2.6500930593452521E-5</v>
      </c>
      <c r="BT125" s="2">
        <f t="shared" si="94"/>
        <v>-6.5526050180272426</v>
      </c>
      <c r="BU125" s="27">
        <f t="shared" si="63"/>
        <v>444.96898142593733</v>
      </c>
      <c r="BV125" s="11">
        <f t="shared" si="95"/>
        <v>5.0778303010138408E-3</v>
      </c>
      <c r="BW125" s="2">
        <f t="shared" si="96"/>
        <v>-8.6242680221873957</v>
      </c>
      <c r="BX125" s="27">
        <f t="shared" si="64"/>
        <v>442.89731842177719</v>
      </c>
      <c r="BY125" s="11">
        <f t="shared" si="97"/>
        <v>9.7099362163049173E-3</v>
      </c>
      <c r="CB125" s="2"/>
      <c r="CD125" s="22"/>
    </row>
    <row r="126" spans="1:82" x14ac:dyDescent="0.2">
      <c r="A126" s="18" t="s">
        <v>83</v>
      </c>
      <c r="B126" s="20">
        <v>125</v>
      </c>
      <c r="C126" s="20">
        <v>137.9409943</v>
      </c>
      <c r="D126" s="20">
        <v>455.0400085</v>
      </c>
      <c r="O126" s="2">
        <v>125</v>
      </c>
      <c r="P126" s="20">
        <v>137.9409943</v>
      </c>
      <c r="Q126" s="27">
        <f t="shared" si="65"/>
        <v>135.07400814759922</v>
      </c>
      <c r="R126" s="1">
        <f t="shared" si="66"/>
        <v>2.8669861524007842</v>
      </c>
      <c r="S126" s="7">
        <f t="shared" si="67"/>
        <v>2.078414880905918E-2</v>
      </c>
      <c r="T126" s="27">
        <f t="shared" si="68"/>
        <v>135.05072935923758</v>
      </c>
      <c r="U126" s="1">
        <f t="shared" si="98"/>
        <v>2.890264940762421</v>
      </c>
      <c r="V126" s="11">
        <f t="shared" si="69"/>
        <v>2.0952907838815114E-2</v>
      </c>
      <c r="W126" s="27">
        <f t="shared" si="70"/>
        <v>134.6997261378724</v>
      </c>
      <c r="X126" s="1">
        <f t="shared" si="71"/>
        <v>3.2412681621275965</v>
      </c>
      <c r="Y126" s="9">
        <f t="shared" si="51"/>
        <v>2.3497497452268229E-2</v>
      </c>
      <c r="Z126" s="27">
        <f t="shared" si="72"/>
        <v>134.35503614115095</v>
      </c>
      <c r="AA126" s="1">
        <f t="shared" si="73"/>
        <v>3.5859581588490528</v>
      </c>
      <c r="AB126" s="9">
        <f t="shared" si="52"/>
        <v>2.599631949187025E-2</v>
      </c>
      <c r="AD126" s="2">
        <v>125</v>
      </c>
      <c r="AE126" s="20">
        <v>455.0400085</v>
      </c>
      <c r="AF126" s="8">
        <f t="shared" si="74"/>
        <v>452.21772992653598</v>
      </c>
      <c r="AG126" s="1">
        <f t="shared" si="75"/>
        <v>2.8222785734640183</v>
      </c>
      <c r="AH126" s="9">
        <f t="shared" si="53"/>
        <v>6.2022646816648399E-3</v>
      </c>
      <c r="AI126" s="8">
        <f t="shared" si="76"/>
        <v>450.89951212441059</v>
      </c>
      <c r="AJ126" s="1">
        <f t="shared" si="77"/>
        <v>4.1404963755894073</v>
      </c>
      <c r="AK126" s="9">
        <f t="shared" si="54"/>
        <v>9.0991919353161834E-3</v>
      </c>
      <c r="AL126" s="8">
        <f t="shared" si="78"/>
        <v>448.95262869758585</v>
      </c>
      <c r="AM126" s="1">
        <f t="shared" si="79"/>
        <v>6.0873798024141479</v>
      </c>
      <c r="AN126" s="9">
        <f t="shared" si="55"/>
        <v>1.3377680398874527E-2</v>
      </c>
      <c r="AO126" s="8">
        <f t="shared" si="80"/>
        <v>447.59170025914221</v>
      </c>
      <c r="AP126" s="1">
        <f t="shared" si="81"/>
        <v>7.4483082408577843</v>
      </c>
      <c r="AQ126" s="9">
        <f t="shared" si="56"/>
        <v>1.6368468929601351E-2</v>
      </c>
      <c r="AU126" s="2">
        <v>125</v>
      </c>
      <c r="AV126" s="20">
        <v>137.9409943</v>
      </c>
      <c r="AW126" s="10">
        <f t="shared" si="82"/>
        <v>134.6997261378724</v>
      </c>
      <c r="AX126" s="2">
        <f t="shared" si="99"/>
        <v>-0.22456920583609519</v>
      </c>
      <c r="AY126" s="27">
        <f t="shared" si="57"/>
        <v>134.4751569320363</v>
      </c>
      <c r="AZ126" s="11">
        <f t="shared" si="83"/>
        <v>2.5125506638193785E-2</v>
      </c>
      <c r="BA126" s="2">
        <f t="shared" si="100"/>
        <v>-0.63180579845727802</v>
      </c>
      <c r="BB126" s="27">
        <f t="shared" si="58"/>
        <v>134.06792033941514</v>
      </c>
      <c r="BC126" s="11">
        <f t="shared" si="84"/>
        <v>2.8077758756483467E-2</v>
      </c>
      <c r="BD126" s="2">
        <f t="shared" si="85"/>
        <v>-0.89898104721176209</v>
      </c>
      <c r="BE126" s="27">
        <f t="shared" si="59"/>
        <v>133.80074509066066</v>
      </c>
      <c r="BF126" s="11">
        <f t="shared" si="86"/>
        <v>3.0014639450364936E-2</v>
      </c>
      <c r="BG126" s="2">
        <f t="shared" si="87"/>
        <v>-1.0340699901642854</v>
      </c>
      <c r="BH126" s="27">
        <f t="shared" si="60"/>
        <v>133.66565614770812</v>
      </c>
      <c r="BI126" s="11">
        <f t="shared" si="88"/>
        <v>3.0993963571073663E-2</v>
      </c>
      <c r="BK126" s="2">
        <v>125</v>
      </c>
      <c r="BL126" s="20">
        <v>455.0400085</v>
      </c>
      <c r="BM126" s="10">
        <f t="shared" si="89"/>
        <v>448.95262869758585</v>
      </c>
      <c r="BN126" s="2">
        <f t="shared" si="90"/>
        <v>-1.9590607373701117</v>
      </c>
      <c r="BO126" s="27">
        <f t="shared" si="61"/>
        <v>446.99356796021573</v>
      </c>
      <c r="BP126" s="11">
        <f t="shared" si="91"/>
        <v>1.7682929829200437E-2</v>
      </c>
      <c r="BQ126" s="2">
        <f t="shared" si="92"/>
        <v>-3.5043901682845111</v>
      </c>
      <c r="BR126" s="27">
        <f t="shared" si="62"/>
        <v>445.44823852930136</v>
      </c>
      <c r="BS126" s="11">
        <f t="shared" si="93"/>
        <v>2.1078959633279444E-2</v>
      </c>
      <c r="BT126" s="2">
        <f t="shared" si="94"/>
        <v>-4.1624166550381263</v>
      </c>
      <c r="BU126" s="27">
        <f t="shared" si="63"/>
        <v>444.79021204254775</v>
      </c>
      <c r="BV126" s="11">
        <f t="shared" si="95"/>
        <v>2.2525044536720662E-2</v>
      </c>
      <c r="BW126" s="2">
        <f t="shared" si="96"/>
        <v>-4.0827853153308844</v>
      </c>
      <c r="BX126" s="27">
        <f t="shared" si="64"/>
        <v>444.86984338225494</v>
      </c>
      <c r="BY126" s="11">
        <f t="shared" si="97"/>
        <v>2.2350045991054997E-2</v>
      </c>
      <c r="CB126" s="2"/>
      <c r="CD126" s="22"/>
    </row>
    <row r="127" spans="1:82" x14ac:dyDescent="0.2">
      <c r="A127" s="19">
        <v>43837</v>
      </c>
      <c r="B127" s="20">
        <v>126</v>
      </c>
      <c r="C127" s="20">
        <v>143.9349976</v>
      </c>
      <c r="D127" s="20">
        <v>485.64001459999997</v>
      </c>
      <c r="O127" s="2">
        <v>126</v>
      </c>
      <c r="P127" s="20">
        <v>143.9349976</v>
      </c>
      <c r="Q127" s="27">
        <f t="shared" si="65"/>
        <v>135.93410399331944</v>
      </c>
      <c r="R127" s="1">
        <f t="shared" si="66"/>
        <v>8.0008936066805632</v>
      </c>
      <c r="S127" s="7">
        <f t="shared" si="67"/>
        <v>5.5586853371931852E-2</v>
      </c>
      <c r="T127" s="27">
        <f t="shared" si="68"/>
        <v>136.35134858258067</v>
      </c>
      <c r="U127" s="1">
        <f t="shared" si="98"/>
        <v>7.5836490174193329</v>
      </c>
      <c r="V127" s="11">
        <f t="shared" si="69"/>
        <v>5.2688012949390794E-2</v>
      </c>
      <c r="W127" s="27">
        <f t="shared" si="70"/>
        <v>136.64448703514898</v>
      </c>
      <c r="X127" s="1">
        <f t="shared" si="71"/>
        <v>7.2905105648510187</v>
      </c>
      <c r="Y127" s="9">
        <f t="shared" si="51"/>
        <v>5.0651409917076472E-2</v>
      </c>
      <c r="Z127" s="27">
        <f t="shared" si="72"/>
        <v>137.04450476028774</v>
      </c>
      <c r="AA127" s="1">
        <f t="shared" si="73"/>
        <v>6.890492839712266</v>
      </c>
      <c r="AB127" s="9">
        <f t="shared" si="52"/>
        <v>4.7872254521872208E-2</v>
      </c>
      <c r="AD127" s="2">
        <v>126</v>
      </c>
      <c r="AE127" s="20">
        <v>485.64001459999997</v>
      </c>
      <c r="AF127" s="8">
        <f t="shared" si="74"/>
        <v>453.06441349857516</v>
      </c>
      <c r="AG127" s="1">
        <f t="shared" si="75"/>
        <v>32.575601101424809</v>
      </c>
      <c r="AH127" s="9">
        <f t="shared" si="53"/>
        <v>6.7077670953979929E-2</v>
      </c>
      <c r="AI127" s="8">
        <f t="shared" si="76"/>
        <v>452.76273549342585</v>
      </c>
      <c r="AJ127" s="1">
        <f t="shared" si="77"/>
        <v>32.877279106574122</v>
      </c>
      <c r="AK127" s="9">
        <f t="shared" si="54"/>
        <v>6.7698867717178687E-2</v>
      </c>
      <c r="AL127" s="8">
        <f t="shared" si="78"/>
        <v>452.60505657903434</v>
      </c>
      <c r="AM127" s="1">
        <f t="shared" si="79"/>
        <v>33.034958020965632</v>
      </c>
      <c r="AN127" s="9">
        <f t="shared" si="55"/>
        <v>6.8023550423815582E-2</v>
      </c>
      <c r="AO127" s="8">
        <f t="shared" si="80"/>
        <v>453.17793143978554</v>
      </c>
      <c r="AP127" s="1">
        <f t="shared" si="81"/>
        <v>32.462083160214434</v>
      </c>
      <c r="AQ127" s="9">
        <f t="shared" si="56"/>
        <v>6.6843921802761663E-2</v>
      </c>
      <c r="AU127" s="2">
        <v>126</v>
      </c>
      <c r="AV127" s="20">
        <v>143.9349976</v>
      </c>
      <c r="AW127" s="10">
        <f t="shared" si="82"/>
        <v>136.64448703514898</v>
      </c>
      <c r="AX127" s="2">
        <f t="shared" si="99"/>
        <v>0.42622982509770757</v>
      </c>
      <c r="AY127" s="27">
        <f t="shared" si="57"/>
        <v>137.0707168602467</v>
      </c>
      <c r="AZ127" s="11">
        <f t="shared" si="83"/>
        <v>4.7690143844163285E-2</v>
      </c>
      <c r="BA127" s="2">
        <f t="shared" si="100"/>
        <v>0.52764921462295833</v>
      </c>
      <c r="BB127" s="27">
        <f t="shared" si="58"/>
        <v>137.17213624977194</v>
      </c>
      <c r="BC127" s="11">
        <f t="shared" si="84"/>
        <v>4.6985524458910778E-2</v>
      </c>
      <c r="BD127" s="2">
        <f t="shared" si="85"/>
        <v>0.80726411948124355</v>
      </c>
      <c r="BE127" s="27">
        <f t="shared" si="59"/>
        <v>137.45175115463022</v>
      </c>
      <c r="BF127" s="11">
        <f t="shared" si="86"/>
        <v>4.504287736459299E-2</v>
      </c>
      <c r="BG127" s="2">
        <f t="shared" si="87"/>
        <v>1.2000531754163641</v>
      </c>
      <c r="BH127" s="27">
        <f t="shared" si="60"/>
        <v>137.84454021056536</v>
      </c>
      <c r="BI127" s="11">
        <f t="shared" si="88"/>
        <v>4.2313943731462897E-2</v>
      </c>
      <c r="BK127" s="2">
        <v>126</v>
      </c>
      <c r="BL127" s="20">
        <v>485.64001459999997</v>
      </c>
      <c r="BM127" s="10">
        <f t="shared" si="89"/>
        <v>452.60505657903434</v>
      </c>
      <c r="BN127" s="2">
        <f t="shared" si="90"/>
        <v>-0.27561415172453141</v>
      </c>
      <c r="BO127" s="27">
        <f t="shared" si="61"/>
        <v>452.3294424273098</v>
      </c>
      <c r="BP127" s="11">
        <f t="shared" si="91"/>
        <v>6.859107810571706E-2</v>
      </c>
      <c r="BQ127" s="2">
        <f t="shared" si="92"/>
        <v>-0.2838220459046612</v>
      </c>
      <c r="BR127" s="27">
        <f t="shared" si="62"/>
        <v>452.32123453312965</v>
      </c>
      <c r="BS127" s="11">
        <f t="shared" si="93"/>
        <v>6.8607979295761928E-2</v>
      </c>
      <c r="BT127" s="2">
        <f t="shared" si="94"/>
        <v>0.52649006685384259</v>
      </c>
      <c r="BU127" s="27">
        <f t="shared" si="63"/>
        <v>453.13154664588819</v>
      </c>
      <c r="BV127" s="11">
        <f t="shared" si="95"/>
        <v>6.6939434512799684E-2</v>
      </c>
      <c r="BW127" s="2">
        <f t="shared" si="96"/>
        <v>1.7186245822536454</v>
      </c>
      <c r="BX127" s="27">
        <f t="shared" si="64"/>
        <v>454.32368116128799</v>
      </c>
      <c r="BY127" s="11">
        <f t="shared" si="97"/>
        <v>6.4484664560653729E-2</v>
      </c>
      <c r="CB127" s="2"/>
      <c r="CD127" s="22"/>
    </row>
    <row r="128" spans="1:82" x14ac:dyDescent="0.2">
      <c r="A128" s="19">
        <v>43868</v>
      </c>
      <c r="B128" s="20">
        <v>127</v>
      </c>
      <c r="C128" s="20">
        <v>144.51499939999999</v>
      </c>
      <c r="D128" s="20">
        <v>476.89001459999997</v>
      </c>
      <c r="O128" s="2">
        <v>127</v>
      </c>
      <c r="P128" s="20">
        <v>144.51499939999999</v>
      </c>
      <c r="Q128" s="27">
        <f t="shared" si="65"/>
        <v>138.33437207532361</v>
      </c>
      <c r="R128" s="1">
        <f t="shared" si="66"/>
        <v>6.1806273246763794</v>
      </c>
      <c r="S128" s="7">
        <f t="shared" si="67"/>
        <v>4.2768068022954159E-2</v>
      </c>
      <c r="T128" s="27">
        <f t="shared" si="68"/>
        <v>139.76399064041937</v>
      </c>
      <c r="U128" s="1">
        <f t="shared" si="98"/>
        <v>4.7510087595806283</v>
      </c>
      <c r="V128" s="11">
        <f t="shared" si="69"/>
        <v>3.2875540804109975E-2</v>
      </c>
      <c r="W128" s="27">
        <f t="shared" si="70"/>
        <v>141.01879337405961</v>
      </c>
      <c r="X128" s="1">
        <f t="shared" si="71"/>
        <v>3.4962060259403813</v>
      </c>
      <c r="Y128" s="9">
        <f t="shared" si="51"/>
        <v>2.4192686160301652E-2</v>
      </c>
      <c r="Z128" s="27">
        <f t="shared" si="72"/>
        <v>142.21237439007194</v>
      </c>
      <c r="AA128" s="1">
        <f t="shared" si="73"/>
        <v>2.3026250099280503</v>
      </c>
      <c r="AB128" s="9">
        <f t="shared" si="52"/>
        <v>1.5933467248992358E-2</v>
      </c>
      <c r="AD128" s="2">
        <v>127</v>
      </c>
      <c r="AE128" s="20">
        <v>476.89001459999997</v>
      </c>
      <c r="AF128" s="8">
        <f t="shared" si="74"/>
        <v>462.83709382900258</v>
      </c>
      <c r="AG128" s="1">
        <f t="shared" si="75"/>
        <v>14.052920770997389</v>
      </c>
      <c r="AH128" s="9">
        <f t="shared" si="53"/>
        <v>2.9467844452110259E-2</v>
      </c>
      <c r="AI128" s="8">
        <f t="shared" si="76"/>
        <v>467.55751109138424</v>
      </c>
      <c r="AJ128" s="1">
        <f t="shared" si="77"/>
        <v>9.33250350861573</v>
      </c>
      <c r="AK128" s="9">
        <f t="shared" si="54"/>
        <v>1.9569509159137112E-2</v>
      </c>
      <c r="AL128" s="8">
        <f t="shared" si="78"/>
        <v>472.42603139161372</v>
      </c>
      <c r="AM128" s="1">
        <f t="shared" si="79"/>
        <v>4.463983208386253</v>
      </c>
      <c r="AN128" s="9">
        <f t="shared" si="55"/>
        <v>9.3606137090760828E-3</v>
      </c>
      <c r="AO128" s="8">
        <f t="shared" si="80"/>
        <v>477.52449380994631</v>
      </c>
      <c r="AP128" s="1">
        <f t="shared" si="81"/>
        <v>0.63447920994633478</v>
      </c>
      <c r="AQ128" s="9">
        <f t="shared" si="56"/>
        <v>1.3304518663040483E-3</v>
      </c>
      <c r="AU128" s="2">
        <v>127</v>
      </c>
      <c r="AV128" s="20">
        <v>144.51499939999999</v>
      </c>
      <c r="AW128" s="10">
        <f t="shared" si="82"/>
        <v>141.01879337405961</v>
      </c>
      <c r="AX128" s="2">
        <f t="shared" si="99"/>
        <v>1.6106527792415837</v>
      </c>
      <c r="AY128" s="27">
        <f t="shared" si="57"/>
        <v>142.62944615330119</v>
      </c>
      <c r="AZ128" s="11">
        <f t="shared" si="83"/>
        <v>1.3047457042710304E-2</v>
      </c>
      <c r="BA128" s="2">
        <f t="shared" si="100"/>
        <v>2.2586449205524097</v>
      </c>
      <c r="BB128" s="27">
        <f t="shared" si="58"/>
        <v>143.27743829461201</v>
      </c>
      <c r="BC128" s="11">
        <f t="shared" si="84"/>
        <v>8.5635478014469846E-3</v>
      </c>
      <c r="BD128" s="2">
        <f t="shared" si="85"/>
        <v>2.9474894511388743</v>
      </c>
      <c r="BE128" s="27">
        <f t="shared" si="59"/>
        <v>143.96628282519848</v>
      </c>
      <c r="BF128" s="11">
        <f t="shared" si="86"/>
        <v>3.7969524068760248E-3</v>
      </c>
      <c r="BG128" s="2">
        <f t="shared" si="87"/>
        <v>3.5807430480370623</v>
      </c>
      <c r="BH128" s="27">
        <f t="shared" si="60"/>
        <v>144.59953642209666</v>
      </c>
      <c r="BI128" s="11">
        <f t="shared" si="88"/>
        <v>5.849705736266196E-4</v>
      </c>
      <c r="BK128" s="2">
        <v>127</v>
      </c>
      <c r="BL128" s="20">
        <v>476.89001459999997</v>
      </c>
      <c r="BM128" s="10">
        <f t="shared" si="89"/>
        <v>472.42603139161372</v>
      </c>
      <c r="BN128" s="2">
        <f t="shared" si="90"/>
        <v>5.753362537566642</v>
      </c>
      <c r="BO128" s="27">
        <f t="shared" si="61"/>
        <v>478.17939392918038</v>
      </c>
      <c r="BP128" s="11">
        <f t="shared" si="91"/>
        <v>2.7037247367443745E-3</v>
      </c>
      <c r="BQ128" s="2">
        <f t="shared" si="92"/>
        <v>8.7633365404131567</v>
      </c>
      <c r="BR128" s="27">
        <f t="shared" si="62"/>
        <v>481.18936793202687</v>
      </c>
      <c r="BS128" s="11">
        <f t="shared" si="93"/>
        <v>9.0153981010339581E-3</v>
      </c>
      <c r="BT128" s="2">
        <f t="shared" si="94"/>
        <v>12.103180914289165</v>
      </c>
      <c r="BU128" s="27">
        <f t="shared" si="63"/>
        <v>484.52921230590289</v>
      </c>
      <c r="BV128" s="11">
        <f t="shared" si="95"/>
        <v>1.6018783098887969E-2</v>
      </c>
      <c r="BW128" s="2">
        <f t="shared" si="96"/>
        <v>15.295387254997946</v>
      </c>
      <c r="BX128" s="27">
        <f t="shared" si="64"/>
        <v>487.72141864661165</v>
      </c>
      <c r="BY128" s="11">
        <f t="shared" si="97"/>
        <v>2.2712583017064667E-2</v>
      </c>
      <c r="CB128" s="2"/>
      <c r="CD128" s="22"/>
    </row>
    <row r="129" spans="1:82" x14ac:dyDescent="0.2">
      <c r="A129" s="19">
        <v>43989</v>
      </c>
      <c r="B129" s="20">
        <v>128</v>
      </c>
      <c r="C129" s="20">
        <v>152.85200499999999</v>
      </c>
      <c r="D129" s="20">
        <v>493.80999759999997</v>
      </c>
      <c r="O129" s="2">
        <v>128</v>
      </c>
      <c r="P129" s="20">
        <v>152.85200499999999</v>
      </c>
      <c r="Q129" s="27">
        <f t="shared" si="65"/>
        <v>140.18856027272651</v>
      </c>
      <c r="R129" s="1">
        <f t="shared" si="66"/>
        <v>12.663444727273486</v>
      </c>
      <c r="S129" s="7">
        <f t="shared" si="67"/>
        <v>8.284775019649554E-2</v>
      </c>
      <c r="T129" s="27">
        <f t="shared" si="68"/>
        <v>141.90194458223067</v>
      </c>
      <c r="U129" s="1">
        <f t="shared" si="98"/>
        <v>10.950060417769322</v>
      </c>
      <c r="V129" s="11">
        <f t="shared" si="69"/>
        <v>7.1638317192956172E-2</v>
      </c>
      <c r="W129" s="27">
        <f t="shared" si="70"/>
        <v>143.11651698962385</v>
      </c>
      <c r="X129" s="1">
        <f t="shared" si="71"/>
        <v>9.7354880103761445</v>
      </c>
      <c r="Y129" s="9">
        <f t="shared" si="51"/>
        <v>6.3692249312504237E-2</v>
      </c>
      <c r="Z129" s="27">
        <f t="shared" si="72"/>
        <v>143.939343147518</v>
      </c>
      <c r="AA129" s="1">
        <f t="shared" si="73"/>
        <v>8.9126618524819889</v>
      </c>
      <c r="AB129" s="9">
        <f t="shared" si="52"/>
        <v>5.8309093508338274E-2</v>
      </c>
      <c r="AD129" s="2">
        <v>128</v>
      </c>
      <c r="AE129" s="20">
        <v>493.80999759999997</v>
      </c>
      <c r="AF129" s="8">
        <f t="shared" si="74"/>
        <v>467.05297006030173</v>
      </c>
      <c r="AG129" s="1">
        <f t="shared" si="75"/>
        <v>26.757027539698242</v>
      </c>
      <c r="AH129" s="9">
        <f t="shared" si="53"/>
        <v>5.418486395524983E-2</v>
      </c>
      <c r="AI129" s="8">
        <f t="shared" si="76"/>
        <v>471.75713767026133</v>
      </c>
      <c r="AJ129" s="1">
        <f t="shared" si="77"/>
        <v>22.052859929738645</v>
      </c>
      <c r="AK129" s="9">
        <f t="shared" si="54"/>
        <v>4.4658593460884285E-2</v>
      </c>
      <c r="AL129" s="8">
        <f t="shared" si="78"/>
        <v>475.10442131664547</v>
      </c>
      <c r="AM129" s="1">
        <f t="shared" si="79"/>
        <v>18.705576283354503</v>
      </c>
      <c r="AN129" s="9">
        <f t="shared" si="55"/>
        <v>3.7880108491660285E-2</v>
      </c>
      <c r="AO129" s="8">
        <f t="shared" si="80"/>
        <v>477.04863440248653</v>
      </c>
      <c r="AP129" s="1">
        <f t="shared" si="81"/>
        <v>16.761363197513447</v>
      </c>
      <c r="AQ129" s="9">
        <f t="shared" si="56"/>
        <v>3.3942940157097881E-2</v>
      </c>
      <c r="AU129" s="2">
        <v>128</v>
      </c>
      <c r="AV129" s="20">
        <v>152.85200499999999</v>
      </c>
      <c r="AW129" s="10">
        <f t="shared" si="82"/>
        <v>143.11651698962385</v>
      </c>
      <c r="AX129" s="2">
        <f t="shared" si="99"/>
        <v>1.756774030138379</v>
      </c>
      <c r="AY129" s="27">
        <f t="shared" si="57"/>
        <v>144.87329101976223</v>
      </c>
      <c r="AZ129" s="11">
        <f t="shared" si="83"/>
        <v>5.219894878210958E-2</v>
      </c>
      <c r="BA129" s="2">
        <f t="shared" si="100"/>
        <v>2.1862303333077309</v>
      </c>
      <c r="BB129" s="27">
        <f t="shared" si="58"/>
        <v>145.30274732293157</v>
      </c>
      <c r="BC129" s="11">
        <f t="shared" si="84"/>
        <v>4.9389327127690771E-2</v>
      </c>
      <c r="BD129" s="2">
        <f t="shared" si="85"/>
        <v>2.4376299497940903</v>
      </c>
      <c r="BE129" s="27">
        <f t="shared" si="59"/>
        <v>145.55414693941793</v>
      </c>
      <c r="BF129" s="11">
        <f t="shared" si="86"/>
        <v>4.7744601456697011E-2</v>
      </c>
      <c r="BG129" s="2">
        <f t="shared" si="87"/>
        <v>2.4684784736824414</v>
      </c>
      <c r="BH129" s="27">
        <f t="shared" si="60"/>
        <v>145.58499546330629</v>
      </c>
      <c r="BI129" s="11">
        <f t="shared" si="88"/>
        <v>4.754278190000652E-2</v>
      </c>
      <c r="BK129" s="2">
        <v>128</v>
      </c>
      <c r="BL129" s="20">
        <v>493.80999759999997</v>
      </c>
      <c r="BM129" s="10">
        <f t="shared" si="89"/>
        <v>475.10442131664547</v>
      </c>
      <c r="BN129" s="2">
        <f t="shared" si="90"/>
        <v>4.8308707538061748</v>
      </c>
      <c r="BO129" s="27">
        <f t="shared" si="61"/>
        <v>479.93529207045162</v>
      </c>
      <c r="BP129" s="11">
        <f t="shared" si="91"/>
        <v>2.8097255213506742E-2</v>
      </c>
      <c r="BQ129" s="2">
        <f t="shared" si="92"/>
        <v>6.0251105634915252</v>
      </c>
      <c r="BR129" s="27">
        <f t="shared" si="62"/>
        <v>481.12953188013699</v>
      </c>
      <c r="BS129" s="11">
        <f t="shared" si="93"/>
        <v>2.5678835547056935E-2</v>
      </c>
      <c r="BT129" s="2">
        <f t="shared" si="94"/>
        <v>6.4483063207347175</v>
      </c>
      <c r="BU129" s="27">
        <f t="shared" si="63"/>
        <v>481.5527276373802</v>
      </c>
      <c r="BV129" s="11">
        <f t="shared" si="95"/>
        <v>2.4821834353682948E-2</v>
      </c>
      <c r="BW129" s="2">
        <f t="shared" si="96"/>
        <v>5.8326392575233008</v>
      </c>
      <c r="BX129" s="27">
        <f t="shared" si="64"/>
        <v>480.93706057416875</v>
      </c>
      <c r="BY129" s="11">
        <f t="shared" si="97"/>
        <v>2.6068603487972842E-2</v>
      </c>
      <c r="CB129" s="2"/>
      <c r="CD129" s="22"/>
    </row>
    <row r="130" spans="1:82" x14ac:dyDescent="0.2">
      <c r="A130" s="19">
        <v>44019</v>
      </c>
      <c r="B130" s="20">
        <v>129</v>
      </c>
      <c r="C130" s="20">
        <v>150.0059967</v>
      </c>
      <c r="D130" s="20">
        <v>493.1600037</v>
      </c>
      <c r="O130" s="2">
        <v>129</v>
      </c>
      <c r="P130" s="20">
        <v>150.0059967</v>
      </c>
      <c r="Q130" s="27">
        <f t="shared" si="65"/>
        <v>143.98759369090854</v>
      </c>
      <c r="R130" s="1">
        <f t="shared" si="66"/>
        <v>6.0184030090914575</v>
      </c>
      <c r="S130" s="7">
        <f t="shared" si="67"/>
        <v>4.012108276662954E-2</v>
      </c>
      <c r="T130" s="27">
        <f t="shared" si="68"/>
        <v>146.82947177022686</v>
      </c>
      <c r="U130" s="1">
        <f t="shared" si="98"/>
        <v>3.1765249297731373</v>
      </c>
      <c r="V130" s="11">
        <f t="shared" si="69"/>
        <v>2.1175986291574283E-2</v>
      </c>
      <c r="W130" s="27">
        <f t="shared" si="70"/>
        <v>148.95780979584953</v>
      </c>
      <c r="X130" s="1">
        <f t="shared" si="71"/>
        <v>1.0481869041504694</v>
      </c>
      <c r="Y130" s="9">
        <f t="shared" si="51"/>
        <v>6.9876333427306876E-3</v>
      </c>
      <c r="Z130" s="27">
        <f t="shared" si="72"/>
        <v>150.6238395368795</v>
      </c>
      <c r="AA130" s="1">
        <f t="shared" si="73"/>
        <v>0.61784283687950392</v>
      </c>
      <c r="AB130" s="9">
        <f t="shared" si="52"/>
        <v>4.1187875849732873E-3</v>
      </c>
      <c r="AD130" s="2">
        <v>129</v>
      </c>
      <c r="AE130" s="20">
        <v>493.1600037</v>
      </c>
      <c r="AF130" s="8">
        <f t="shared" si="74"/>
        <v>475.08007832221119</v>
      </c>
      <c r="AG130" s="1">
        <f t="shared" si="75"/>
        <v>18.079925377788811</v>
      </c>
      <c r="AH130" s="9">
        <f t="shared" si="53"/>
        <v>3.6661378137200322E-2</v>
      </c>
      <c r="AI130" s="8">
        <f t="shared" si="76"/>
        <v>481.68092463864372</v>
      </c>
      <c r="AJ130" s="1">
        <f t="shared" si="77"/>
        <v>11.479079061356288</v>
      </c>
      <c r="AK130" s="9">
        <f t="shared" si="54"/>
        <v>2.3276581586570151E-2</v>
      </c>
      <c r="AL130" s="8">
        <f t="shared" si="78"/>
        <v>486.32776708665818</v>
      </c>
      <c r="AM130" s="1">
        <f t="shared" si="79"/>
        <v>6.83223661334182</v>
      </c>
      <c r="AN130" s="9">
        <f t="shared" si="55"/>
        <v>1.3853995786523715E-2</v>
      </c>
      <c r="AO130" s="8">
        <f t="shared" si="80"/>
        <v>489.61965680062167</v>
      </c>
      <c r="AP130" s="1">
        <f t="shared" si="81"/>
        <v>3.5403468993783349</v>
      </c>
      <c r="AQ130" s="9">
        <f t="shared" si="56"/>
        <v>7.1789011128566812E-3</v>
      </c>
      <c r="AU130" s="2">
        <v>129</v>
      </c>
      <c r="AV130" s="20">
        <v>150.0059967</v>
      </c>
      <c r="AW130" s="10">
        <f t="shared" si="82"/>
        <v>148.95780979584953</v>
      </c>
      <c r="AX130" s="2">
        <f t="shared" si="99"/>
        <v>2.9821296629645695</v>
      </c>
      <c r="AY130" s="27">
        <f t="shared" si="57"/>
        <v>151.93993945881411</v>
      </c>
      <c r="AZ130" s="11">
        <f t="shared" si="83"/>
        <v>1.2892436311608548E-2</v>
      </c>
      <c r="BA130" s="2">
        <f t="shared" si="100"/>
        <v>3.8310084461208085</v>
      </c>
      <c r="BB130" s="27">
        <f t="shared" si="58"/>
        <v>152.78881824197035</v>
      </c>
      <c r="BC130" s="11">
        <f t="shared" si="84"/>
        <v>1.85514019651879E-2</v>
      </c>
      <c r="BD130" s="2">
        <f t="shared" si="85"/>
        <v>4.4798276636530447</v>
      </c>
      <c r="BE130" s="27">
        <f t="shared" si="59"/>
        <v>153.43763745950258</v>
      </c>
      <c r="BF130" s="11">
        <f t="shared" si="86"/>
        <v>2.2876690499017797E-2</v>
      </c>
      <c r="BG130" s="2">
        <f t="shared" si="87"/>
        <v>4.9980892230898712</v>
      </c>
      <c r="BH130" s="27">
        <f t="shared" si="60"/>
        <v>153.95589901893939</v>
      </c>
      <c r="BI130" s="11">
        <f t="shared" si="88"/>
        <v>2.6331629440380859E-2</v>
      </c>
      <c r="BK130" s="2">
        <v>129</v>
      </c>
      <c r="BL130" s="20">
        <v>493.1600037</v>
      </c>
      <c r="BM130" s="10">
        <f t="shared" si="89"/>
        <v>486.32776708665818</v>
      </c>
      <c r="BN130" s="2">
        <f t="shared" si="90"/>
        <v>6.7486132586681364</v>
      </c>
      <c r="BO130" s="27">
        <f t="shared" si="61"/>
        <v>493.0763803453263</v>
      </c>
      <c r="BP130" s="11">
        <f t="shared" si="91"/>
        <v>1.6956637611791154E-4</v>
      </c>
      <c r="BQ130" s="2">
        <f t="shared" si="92"/>
        <v>8.3643164064260596</v>
      </c>
      <c r="BR130" s="27">
        <f t="shared" si="62"/>
        <v>494.69208349308423</v>
      </c>
      <c r="BS130" s="11">
        <f t="shared" si="93"/>
        <v>3.1066586535598685E-3</v>
      </c>
      <c r="BT130" s="2">
        <f t="shared" si="94"/>
        <v>9.313329990301515</v>
      </c>
      <c r="BU130" s="27">
        <f t="shared" si="63"/>
        <v>495.64109707695968</v>
      </c>
      <c r="BV130" s="11">
        <f t="shared" si="95"/>
        <v>5.0310109464371333E-3</v>
      </c>
      <c r="BW130" s="2">
        <f t="shared" si="96"/>
        <v>9.8756691418903593</v>
      </c>
      <c r="BX130" s="27">
        <f t="shared" si="64"/>
        <v>496.20343622854853</v>
      </c>
      <c r="BY130" s="11">
        <f t="shared" si="97"/>
        <v>6.1712882344771578E-3</v>
      </c>
      <c r="CB130" s="2"/>
      <c r="CD130" s="22"/>
    </row>
    <row r="131" spans="1:82" x14ac:dyDescent="0.2">
      <c r="A131" s="19">
        <v>44050</v>
      </c>
      <c r="B131" s="20">
        <v>130</v>
      </c>
      <c r="C131" s="20">
        <v>154.05549619999999</v>
      </c>
      <c r="D131" s="20">
        <v>502.77999879999999</v>
      </c>
      <c r="O131" s="2">
        <v>130</v>
      </c>
      <c r="P131" s="20">
        <v>154.05549619999999</v>
      </c>
      <c r="Q131" s="27">
        <f t="shared" si="65"/>
        <v>145.79311459363598</v>
      </c>
      <c r="R131" s="1">
        <f t="shared" si="66"/>
        <v>8.2623816063640163</v>
      </c>
      <c r="S131" s="7">
        <f t="shared" si="67"/>
        <v>5.3632501339890636E-2</v>
      </c>
      <c r="T131" s="27">
        <f t="shared" si="68"/>
        <v>148.2589079886248</v>
      </c>
      <c r="U131" s="1">
        <f t="shared" si="98"/>
        <v>5.7965882113751945</v>
      </c>
      <c r="V131" s="11">
        <f t="shared" si="69"/>
        <v>3.7626623874878633E-2</v>
      </c>
      <c r="W131" s="27">
        <f t="shared" si="70"/>
        <v>149.58672193833982</v>
      </c>
      <c r="X131" s="1">
        <f t="shared" si="71"/>
        <v>4.4687742616601724</v>
      </c>
      <c r="Y131" s="9">
        <f t="shared" ref="Y131:Y194" si="101">ABS((P131-W131)/P131)</f>
        <v>2.9007561378132596E-2</v>
      </c>
      <c r="Z131" s="27">
        <f t="shared" si="72"/>
        <v>150.16045740921987</v>
      </c>
      <c r="AA131" s="1">
        <f t="shared" si="73"/>
        <v>3.8950387907801201</v>
      </c>
      <c r="AB131" s="9">
        <f t="shared" ref="AB131:AB194" si="102">ABS((P131-Z131)/P131)</f>
        <v>2.5283348448168642E-2</v>
      </c>
      <c r="AD131" s="2">
        <v>130</v>
      </c>
      <c r="AE131" s="20">
        <v>502.77999879999999</v>
      </c>
      <c r="AF131" s="8">
        <f t="shared" si="74"/>
        <v>480.5040559355478</v>
      </c>
      <c r="AG131" s="1">
        <f t="shared" si="75"/>
        <v>22.27594286445219</v>
      </c>
      <c r="AH131" s="9">
        <f t="shared" ref="AH131:AH194" si="103">ABS((AE131-AF131)/AE131)</f>
        <v>4.4305546993951325E-2</v>
      </c>
      <c r="AI131" s="8">
        <f t="shared" si="76"/>
        <v>486.84651021625405</v>
      </c>
      <c r="AJ131" s="1">
        <f t="shared" si="77"/>
        <v>15.933488583745941</v>
      </c>
      <c r="AK131" s="9">
        <f t="shared" ref="AK131:AK194" si="104">ABS((AE131-AI131)/AE131)</f>
        <v>3.1690776526064827E-2</v>
      </c>
      <c r="AL131" s="8">
        <f t="shared" si="78"/>
        <v>490.42710905466333</v>
      </c>
      <c r="AM131" s="1">
        <f t="shared" si="79"/>
        <v>12.352889745336654</v>
      </c>
      <c r="AN131" s="9">
        <f t="shared" ref="AN131:AN194" si="105">ABS((AE131-AL131)/AE131)</f>
        <v>2.4569174936989666E-2</v>
      </c>
      <c r="AO131" s="8">
        <f t="shared" si="80"/>
        <v>492.27491697515541</v>
      </c>
      <c r="AP131" s="1">
        <f t="shared" si="81"/>
        <v>10.505081824844581</v>
      </c>
      <c r="AQ131" s="9">
        <f t="shared" ref="AQ131:AQ194" si="106">ABS((AE131-AO131)/AE131)</f>
        <v>2.0893993098208705E-2</v>
      </c>
      <c r="AU131" s="2">
        <v>130</v>
      </c>
      <c r="AV131" s="20">
        <v>154.05549619999999</v>
      </c>
      <c r="AW131" s="10">
        <f t="shared" si="82"/>
        <v>149.58672193833982</v>
      </c>
      <c r="AX131" s="2">
        <f t="shared" si="99"/>
        <v>2.2761644068222866</v>
      </c>
      <c r="AY131" s="27">
        <f t="shared" ref="AY131:AY194" si="107">AW131+AX131</f>
        <v>151.86288634516211</v>
      </c>
      <c r="AZ131" s="11">
        <f t="shared" si="83"/>
        <v>1.4232597401077881E-2</v>
      </c>
      <c r="BA131" s="2">
        <f t="shared" si="100"/>
        <v>2.3900651094870766</v>
      </c>
      <c r="BB131" s="27">
        <f t="shared" ref="BB131:BB194" si="108">AW131+BA131</f>
        <v>151.97678704782689</v>
      </c>
      <c r="BC131" s="11">
        <f t="shared" si="84"/>
        <v>1.3493248883989537E-2</v>
      </c>
      <c r="BD131" s="2">
        <f t="shared" si="85"/>
        <v>2.1692783509553939</v>
      </c>
      <c r="BE131" s="27">
        <f t="shared" ref="BE131:BE194" si="109">AW131+BD131</f>
        <v>151.7560002892952</v>
      </c>
      <c r="BF131" s="11">
        <f t="shared" si="86"/>
        <v>1.4926412672219818E-2</v>
      </c>
      <c r="BG131" s="2">
        <f t="shared" si="87"/>
        <v>1.7212064126401876</v>
      </c>
      <c r="BH131" s="27">
        <f t="shared" ref="BH131:BH194" si="110">AW131+BG131</f>
        <v>151.30792835098001</v>
      </c>
      <c r="BI131" s="11">
        <f t="shared" si="88"/>
        <v>1.7834922588240557E-2</v>
      </c>
      <c r="BK131" s="2">
        <v>130</v>
      </c>
      <c r="BL131" s="20">
        <v>502.77999879999999</v>
      </c>
      <c r="BM131" s="10">
        <f t="shared" si="89"/>
        <v>490.42710905466333</v>
      </c>
      <c r="BN131" s="2">
        <f t="shared" si="90"/>
        <v>5.95383187146924</v>
      </c>
      <c r="BO131" s="27">
        <f t="shared" ref="BO131:BO194" si="111">BM131+BN131</f>
        <v>496.38094092613255</v>
      </c>
      <c r="BP131" s="11">
        <f t="shared" si="91"/>
        <v>1.2727351702812873E-2</v>
      </c>
      <c r="BQ131" s="2">
        <f t="shared" si="92"/>
        <v>6.4450779091366499</v>
      </c>
      <c r="BR131" s="27">
        <f t="shared" ref="BR131:BR194" si="112">BM131+BQ131</f>
        <v>496.8721869638</v>
      </c>
      <c r="BS131" s="11">
        <f t="shared" si="93"/>
        <v>1.1750292076654468E-2</v>
      </c>
      <c r="BT131" s="2">
        <f t="shared" si="94"/>
        <v>6.1849371769236949</v>
      </c>
      <c r="BU131" s="27">
        <f t="shared" ref="BU131:BU194" si="113">BM131+BT131</f>
        <v>496.61204623158704</v>
      </c>
      <c r="BV131" s="11">
        <f t="shared" si="95"/>
        <v>1.2267696772214844E-2</v>
      </c>
      <c r="BW131" s="2">
        <f t="shared" si="96"/>
        <v>5.5434237614764514</v>
      </c>
      <c r="BX131" s="27">
        <f t="shared" ref="BX131:BX194" si="114">BM131+BW131</f>
        <v>495.97053281613978</v>
      </c>
      <c r="BY131" s="11">
        <f t="shared" si="97"/>
        <v>1.3543629420646332E-2</v>
      </c>
      <c r="CB131" s="2"/>
      <c r="CD131" s="22"/>
    </row>
    <row r="132" spans="1:82" x14ac:dyDescent="0.2">
      <c r="A132" s="19">
        <v>44081</v>
      </c>
      <c r="B132" s="20">
        <v>131</v>
      </c>
      <c r="C132" s="20">
        <v>159.1315002</v>
      </c>
      <c r="D132" s="20">
        <v>507.76000979999998</v>
      </c>
      <c r="O132" s="2">
        <v>131</v>
      </c>
      <c r="P132" s="20">
        <v>159.1315002</v>
      </c>
      <c r="Q132" s="27">
        <f t="shared" ref="Q132:Q195" si="115">$Q$1*P131+(1-$Q$1)*Q131</f>
        <v>148.27182907554518</v>
      </c>
      <c r="R132" s="1">
        <f t="shared" ref="R132:R195" si="116">ABS(P132-Q132)</f>
        <v>10.85967112445482</v>
      </c>
      <c r="S132" s="7">
        <f t="shared" ref="S132:S195" si="117">ABS((P132-Q132)/P132)</f>
        <v>6.8243378028901527E-2</v>
      </c>
      <c r="T132" s="27">
        <f t="shared" ref="T132:T195" si="118">$T$1*P131+(1-$T$1)*T131</f>
        <v>150.86737268374367</v>
      </c>
      <c r="U132" s="1">
        <f t="shared" si="98"/>
        <v>8.2641275162563375</v>
      </c>
      <c r="V132" s="11">
        <f t="shared" ref="V132:V195" si="119">ABS((P132-T132)/P132)</f>
        <v>5.1932694066666868E-2</v>
      </c>
      <c r="W132" s="27">
        <f t="shared" ref="W132:W195" si="120">$W$1*P131+(1-$W$1)*W131</f>
        <v>152.26798649533595</v>
      </c>
      <c r="X132" s="1">
        <f t="shared" ref="X132:X195" si="121">ABS(P132-W132)</f>
        <v>6.863513704664058</v>
      </c>
      <c r="Y132" s="9">
        <f t="shared" si="101"/>
        <v>4.3131081502014633E-2</v>
      </c>
      <c r="Z132" s="27">
        <f t="shared" ref="Z132:Z195" si="122">$Z$1*P131+(1-$Z$1)*Z131</f>
        <v>153.08173650230498</v>
      </c>
      <c r="AA132" s="1">
        <f t="shared" ref="AA132:AA195" si="123">ABS(P132-Z132)</f>
        <v>6.0497636976950275</v>
      </c>
      <c r="AB132" s="9">
        <f t="shared" si="102"/>
        <v>3.8017386187471053E-2</v>
      </c>
      <c r="AD132" s="2">
        <v>131</v>
      </c>
      <c r="AE132" s="20">
        <v>507.76000979999998</v>
      </c>
      <c r="AF132" s="8">
        <f t="shared" ref="AF132:AF195" si="124">$AF$1*AE131+(1-$AF$1)*AF131</f>
        <v>487.18683879488344</v>
      </c>
      <c r="AG132" s="1">
        <f t="shared" ref="AG132:AG195" si="125">ABS(AE132-AF132)</f>
        <v>20.573171005116535</v>
      </c>
      <c r="AH132" s="9">
        <f t="shared" si="103"/>
        <v>4.0517509469129007E-2</v>
      </c>
      <c r="AI132" s="8">
        <f t="shared" ref="AI132:AI195" si="126">$AI$1*AE131+(1-$AI$1)*AI131</f>
        <v>494.01658007893974</v>
      </c>
      <c r="AJ132" s="1">
        <f t="shared" ref="AJ132:AJ195" si="127">ABS(AE132-AI132)</f>
        <v>13.743429721060238</v>
      </c>
      <c r="AK132" s="9">
        <f t="shared" si="104"/>
        <v>2.7066782448018297E-2</v>
      </c>
      <c r="AL132" s="8">
        <f t="shared" ref="AL132:AL195" si="128">$AL$1*AE131+(1-$AL$1)*AL131</f>
        <v>497.83884290186535</v>
      </c>
      <c r="AM132" s="1">
        <f t="shared" ref="AM132:AM195" si="129">ABS(AE132-AL132)</f>
        <v>9.9211668981346293</v>
      </c>
      <c r="AN132" s="9">
        <f t="shared" si="105"/>
        <v>1.9539086786378564E-2</v>
      </c>
      <c r="AO132" s="8">
        <f t="shared" ref="AO132:AO195" si="130">$AO$1*AE131+(1-$AO$1)*AO131</f>
        <v>500.15372834378888</v>
      </c>
      <c r="AP132" s="1">
        <f t="shared" ref="AP132:AP195" si="131">ABS(AE132-AO132)</f>
        <v>7.606281456211093</v>
      </c>
      <c r="AQ132" s="9">
        <f t="shared" si="106"/>
        <v>1.4980071902880079E-2</v>
      </c>
      <c r="AU132" s="2">
        <v>131</v>
      </c>
      <c r="AV132" s="20">
        <v>159.1315002</v>
      </c>
      <c r="AW132" s="10">
        <f t="shared" ref="AW132:AW195" si="132">0.6*AV131+(1-0.6)*AW131</f>
        <v>152.26798649533595</v>
      </c>
      <c r="AX132" s="2">
        <f t="shared" si="99"/>
        <v>2.3976944518744383</v>
      </c>
      <c r="AY132" s="27">
        <f t="shared" si="107"/>
        <v>154.66568094721038</v>
      </c>
      <c r="AZ132" s="11">
        <f t="shared" ref="AZ132:AZ195" si="133">ABS((AV132-AY132)/AV132)</f>
        <v>2.8063703585882671E-2</v>
      </c>
      <c r="BA132" s="2">
        <f t="shared" si="100"/>
        <v>2.5211048608661493</v>
      </c>
      <c r="BB132" s="27">
        <f t="shared" si="108"/>
        <v>154.78909135620211</v>
      </c>
      <c r="BC132" s="11">
        <f t="shared" ref="BC132:BC195" si="134">ABS((AV132-BB132)/AV132)</f>
        <v>2.7288178885640255E-2</v>
      </c>
      <c r="BD132" s="2">
        <f t="shared" ref="BD132:BD195" si="135">$BD$1*(AW132-AW131)+(1-$BD$1)*BD131</f>
        <v>2.4764700745798334</v>
      </c>
      <c r="BE132" s="27">
        <f t="shared" si="109"/>
        <v>154.74445656991577</v>
      </c>
      <c r="BF132" s="11">
        <f t="shared" ref="BF132:BF195" si="136">ABS(AV132-BE132)/AV132</f>
        <v>2.7568668834080629E-2</v>
      </c>
      <c r="BG132" s="2">
        <f t="shared" ref="BG132:BG195" si="137">$BG$1*(AW132-AW131)+(1-$BG$1)*BG131</f>
        <v>2.4412500209071415</v>
      </c>
      <c r="BH132" s="27">
        <f t="shared" si="110"/>
        <v>154.7092365162431</v>
      </c>
      <c r="BI132" s="11">
        <f t="shared" ref="BI132:BI195" si="138">ABS(AV132-BH132)/AV132</f>
        <v>2.7789995558383542E-2</v>
      </c>
      <c r="BK132" s="2">
        <v>131</v>
      </c>
      <c r="BL132" s="20">
        <v>507.76000979999998</v>
      </c>
      <c r="BM132" s="10">
        <f t="shared" ref="BM132:BM195" si="139">0.6*BL131+(1-0.6)*BM131</f>
        <v>497.83884290186535</v>
      </c>
      <c r="BN132" s="2">
        <f t="shared" ref="BN132:BN195" si="140">$BN$1*(BM132-BM131)+(1-$BN$1)*BN131</f>
        <v>6.3912024641890728</v>
      </c>
      <c r="BO132" s="27">
        <f t="shared" si="111"/>
        <v>504.23004536605441</v>
      </c>
      <c r="BP132" s="11">
        <f t="shared" ref="BP132:BP195" si="141">ABS((BL132-BO132)/BL132)</f>
        <v>6.9520331767284555E-3</v>
      </c>
      <c r="BQ132" s="2">
        <f t="shared" ref="BQ132:BQ195" si="142">$BQ$1*(BM132-BM131)+(1-$BQ$1)*BQ131</f>
        <v>6.8800730812660644</v>
      </c>
      <c r="BR132" s="27">
        <f t="shared" si="112"/>
        <v>504.71891598313141</v>
      </c>
      <c r="BS132" s="11">
        <f t="shared" ref="BS132:BS195" si="143">ABS(BL132-BR132)/BL132</f>
        <v>5.9892345954271082E-3</v>
      </c>
      <c r="BT132" s="2">
        <f t="shared" ref="BT132:BT195" si="144">$BT$1*(BM132-BM131)+(1-$BT$1)*BT131</f>
        <v>6.9210151790906869</v>
      </c>
      <c r="BU132" s="27">
        <f t="shared" si="113"/>
        <v>504.75985808095601</v>
      </c>
      <c r="BV132" s="11">
        <f t="shared" ref="BV132:BV195" si="145">ABS((BL132-BU132)/BL132)</f>
        <v>5.9086018220018757E-3</v>
      </c>
      <c r="BW132" s="2">
        <f t="shared" ref="BW132:BW195" si="146">$BW$1*(BM132-BM131)+(1-$BW$1)*BW131</f>
        <v>6.944656325770624</v>
      </c>
      <c r="BX132" s="27">
        <f t="shared" si="114"/>
        <v>504.78349922763596</v>
      </c>
      <c r="BY132" s="11">
        <f t="shared" ref="BY132:BY195" si="147">ABS((BL132-BX132)/BL132)</f>
        <v>5.8620421358831091E-3</v>
      </c>
      <c r="CB132" s="2"/>
      <c r="CD132" s="22"/>
    </row>
    <row r="133" spans="1:82" x14ac:dyDescent="0.2">
      <c r="A133" s="19">
        <v>44111</v>
      </c>
      <c r="B133" s="20">
        <v>132</v>
      </c>
      <c r="C133" s="20">
        <v>160</v>
      </c>
      <c r="D133" s="20">
        <v>548.72998050000001</v>
      </c>
      <c r="O133" s="2">
        <v>132</v>
      </c>
      <c r="P133" s="20">
        <v>160</v>
      </c>
      <c r="Q133" s="27">
        <f t="shared" si="115"/>
        <v>151.52973041288163</v>
      </c>
      <c r="R133" s="1">
        <f t="shared" si="116"/>
        <v>8.4702695871183664</v>
      </c>
      <c r="S133" s="7">
        <f t="shared" si="117"/>
        <v>5.293918491948979E-2</v>
      </c>
      <c r="T133" s="27">
        <f t="shared" si="118"/>
        <v>154.58623006605904</v>
      </c>
      <c r="U133" s="1">
        <f t="shared" ref="U133:U196" si="148">ABS(P133-T133)</f>
        <v>5.4137699339409551</v>
      </c>
      <c r="V133" s="11">
        <f t="shared" si="119"/>
        <v>3.3836062087130969E-2</v>
      </c>
      <c r="W133" s="27">
        <f t="shared" si="120"/>
        <v>156.38609471813439</v>
      </c>
      <c r="X133" s="1">
        <f t="shared" si="121"/>
        <v>3.6139052818656126</v>
      </c>
      <c r="Y133" s="9">
        <f t="shared" si="101"/>
        <v>2.2586908011660078E-2</v>
      </c>
      <c r="Z133" s="27">
        <f t="shared" si="122"/>
        <v>157.61905927557626</v>
      </c>
      <c r="AA133" s="1">
        <f t="shared" si="123"/>
        <v>2.3809407244237377</v>
      </c>
      <c r="AB133" s="9">
        <f t="shared" si="102"/>
        <v>1.488087952764836E-2</v>
      </c>
      <c r="AD133" s="2">
        <v>132</v>
      </c>
      <c r="AE133" s="20">
        <v>548.72998050000001</v>
      </c>
      <c r="AF133" s="8">
        <f t="shared" si="124"/>
        <v>493.35879009641837</v>
      </c>
      <c r="AG133" s="1">
        <f t="shared" si="125"/>
        <v>55.371190403581636</v>
      </c>
      <c r="AH133" s="9">
        <f t="shared" si="103"/>
        <v>0.10090790073676617</v>
      </c>
      <c r="AI133" s="8">
        <f t="shared" si="126"/>
        <v>500.20112345341687</v>
      </c>
      <c r="AJ133" s="1">
        <f t="shared" si="127"/>
        <v>48.528857046583141</v>
      </c>
      <c r="AK133" s="9">
        <f t="shared" si="104"/>
        <v>8.8438501213955703E-2</v>
      </c>
      <c r="AL133" s="8">
        <f t="shared" si="128"/>
        <v>503.79154304074609</v>
      </c>
      <c r="AM133" s="1">
        <f t="shared" si="129"/>
        <v>44.938437459253919</v>
      </c>
      <c r="AN133" s="9">
        <f t="shared" si="105"/>
        <v>8.189535665302311E-2</v>
      </c>
      <c r="AO133" s="8">
        <f t="shared" si="130"/>
        <v>505.85843943594716</v>
      </c>
      <c r="AP133" s="1">
        <f t="shared" si="131"/>
        <v>42.871541064052849</v>
      </c>
      <c r="AQ133" s="9">
        <f t="shared" si="106"/>
        <v>7.8128665441222142E-2</v>
      </c>
      <c r="AU133" s="2">
        <v>132</v>
      </c>
      <c r="AV133" s="20">
        <v>160</v>
      </c>
      <c r="AW133" s="10">
        <f t="shared" si="132"/>
        <v>156.38609471813439</v>
      </c>
      <c r="AX133" s="2">
        <f t="shared" si="99"/>
        <v>2.913818583151639</v>
      </c>
      <c r="AY133" s="27">
        <f t="shared" si="107"/>
        <v>159.29991330128604</v>
      </c>
      <c r="AZ133" s="11">
        <f t="shared" si="133"/>
        <v>4.3755418669622513E-3</v>
      </c>
      <c r="BA133" s="2">
        <f t="shared" si="100"/>
        <v>3.2397563737356805</v>
      </c>
      <c r="BB133" s="27">
        <f t="shared" si="108"/>
        <v>159.62585109187006</v>
      </c>
      <c r="BC133" s="11">
        <f t="shared" si="134"/>
        <v>2.3384306758121197E-3</v>
      </c>
      <c r="BD133" s="2">
        <f t="shared" si="135"/>
        <v>3.4614529635109976</v>
      </c>
      <c r="BE133" s="27">
        <f t="shared" si="109"/>
        <v>159.84754768164538</v>
      </c>
      <c r="BF133" s="11">
        <f t="shared" si="136"/>
        <v>9.5282698971637107E-4</v>
      </c>
      <c r="BG133" s="2">
        <f t="shared" si="137"/>
        <v>3.6988936723256156</v>
      </c>
      <c r="BH133" s="27">
        <f t="shared" si="110"/>
        <v>160.08498839046001</v>
      </c>
      <c r="BI133" s="11">
        <f t="shared" si="138"/>
        <v>5.311774403750746E-4</v>
      </c>
      <c r="BK133" s="2">
        <v>132</v>
      </c>
      <c r="BL133" s="20">
        <v>548.72998050000001</v>
      </c>
      <c r="BM133" s="10">
        <f t="shared" si="139"/>
        <v>503.79154304074609</v>
      </c>
      <c r="BN133" s="2">
        <f t="shared" si="140"/>
        <v>6.2596517665965736</v>
      </c>
      <c r="BO133" s="27">
        <f t="shared" si="111"/>
        <v>510.05119480734265</v>
      </c>
      <c r="BP133" s="11">
        <f t="shared" si="141"/>
        <v>7.0487830202777407E-2</v>
      </c>
      <c r="BQ133" s="2">
        <f t="shared" si="142"/>
        <v>6.4627552571926703</v>
      </c>
      <c r="BR133" s="27">
        <f t="shared" si="112"/>
        <v>510.25429829793876</v>
      </c>
      <c r="BS133" s="11">
        <f t="shared" si="143"/>
        <v>7.0117696443344327E-2</v>
      </c>
      <c r="BT133" s="2">
        <f t="shared" si="144"/>
        <v>6.340026154964721</v>
      </c>
      <c r="BU133" s="27">
        <f t="shared" si="113"/>
        <v>510.13156919571082</v>
      </c>
      <c r="BV133" s="11">
        <f t="shared" si="145"/>
        <v>7.0341356725430793E-2</v>
      </c>
      <c r="BW133" s="2">
        <f t="shared" si="146"/>
        <v>6.2006891856032134</v>
      </c>
      <c r="BX133" s="27">
        <f t="shared" si="114"/>
        <v>509.9922322263493</v>
      </c>
      <c r="BY133" s="11">
        <f t="shared" si="147"/>
        <v>7.0595283017620192E-2</v>
      </c>
      <c r="CB133" s="2"/>
      <c r="CD133" s="22"/>
    </row>
    <row r="134" spans="1:82" x14ac:dyDescent="0.2">
      <c r="A134" s="18" t="s">
        <v>84</v>
      </c>
      <c r="B134" s="20">
        <v>133</v>
      </c>
      <c r="C134" s="20">
        <v>155.1999969</v>
      </c>
      <c r="D134" s="20">
        <v>525.5</v>
      </c>
      <c r="O134" s="2">
        <v>133</v>
      </c>
      <c r="P134" s="20">
        <v>155.1999969</v>
      </c>
      <c r="Q134" s="27">
        <f t="shared" si="115"/>
        <v>154.07081128901714</v>
      </c>
      <c r="R134" s="1">
        <f t="shared" si="116"/>
        <v>1.1291856109828586</v>
      </c>
      <c r="S134" s="7">
        <f t="shared" si="117"/>
        <v>7.2756806284630703E-3</v>
      </c>
      <c r="T134" s="27">
        <f t="shared" si="118"/>
        <v>157.02242653633249</v>
      </c>
      <c r="U134" s="1">
        <f t="shared" si="148"/>
        <v>1.8224296363324868</v>
      </c>
      <c r="V134" s="11">
        <f t="shared" si="119"/>
        <v>1.1742459231534216E-2</v>
      </c>
      <c r="W134" s="27">
        <f t="shared" si="120"/>
        <v>158.55443788725375</v>
      </c>
      <c r="X134" s="1">
        <f t="shared" si="121"/>
        <v>3.3544409872537528</v>
      </c>
      <c r="Y134" s="9">
        <f t="shared" si="101"/>
        <v>2.1613666586701798E-2</v>
      </c>
      <c r="Z134" s="27">
        <f t="shared" si="122"/>
        <v>159.40476481889408</v>
      </c>
      <c r="AA134" s="1">
        <f t="shared" si="123"/>
        <v>4.2047679188940776</v>
      </c>
      <c r="AB134" s="9">
        <f t="shared" si="102"/>
        <v>2.7092577338151208E-2</v>
      </c>
      <c r="AD134" s="2">
        <v>133</v>
      </c>
      <c r="AE134" s="20">
        <v>525.5</v>
      </c>
      <c r="AF134" s="8">
        <f t="shared" si="124"/>
        <v>509.97014721749281</v>
      </c>
      <c r="AG134" s="1">
        <f t="shared" si="125"/>
        <v>15.529852782507191</v>
      </c>
      <c r="AH134" s="9">
        <f t="shared" si="103"/>
        <v>2.9552526703153552E-2</v>
      </c>
      <c r="AI134" s="8">
        <f t="shared" si="126"/>
        <v>522.03910912437937</v>
      </c>
      <c r="AJ134" s="1">
        <f t="shared" si="127"/>
        <v>3.4608908756206347</v>
      </c>
      <c r="AK134" s="9">
        <f t="shared" si="104"/>
        <v>6.5859008099346042E-3</v>
      </c>
      <c r="AL134" s="8">
        <f t="shared" si="128"/>
        <v>530.7546055162984</v>
      </c>
      <c r="AM134" s="1">
        <f t="shared" si="129"/>
        <v>5.2546055162983976</v>
      </c>
      <c r="AN134" s="9">
        <f t="shared" si="105"/>
        <v>9.9992493174089394E-3</v>
      </c>
      <c r="AO134" s="8">
        <f t="shared" si="130"/>
        <v>538.01209523398677</v>
      </c>
      <c r="AP134" s="1">
        <f t="shared" si="131"/>
        <v>12.51209523398677</v>
      </c>
      <c r="AQ134" s="9">
        <f t="shared" si="106"/>
        <v>2.3809886268290715E-2</v>
      </c>
      <c r="AU134" s="2">
        <v>133</v>
      </c>
      <c r="AV134" s="20">
        <v>155.1999969</v>
      </c>
      <c r="AW134" s="10">
        <f t="shared" si="132"/>
        <v>158.55443788725375</v>
      </c>
      <c r="AX134" s="2">
        <f t="shared" ref="AX134:AX197" si="149">$AX$1*(AW134-AW133)+(1-$AX$1)*AX133</f>
        <v>2.6901759589419578</v>
      </c>
      <c r="AY134" s="27">
        <f t="shared" si="107"/>
        <v>161.2446138461957</v>
      </c>
      <c r="AZ134" s="11">
        <f t="shared" si="133"/>
        <v>3.8947274915800613E-2</v>
      </c>
      <c r="BA134" s="2">
        <f t="shared" si="100"/>
        <v>2.7576204316583399</v>
      </c>
      <c r="BB134" s="27">
        <f t="shared" si="108"/>
        <v>161.31205831891211</v>
      </c>
      <c r="BC134" s="11">
        <f t="shared" si="134"/>
        <v>3.9381839826003927E-2</v>
      </c>
      <c r="BD134" s="2">
        <f t="shared" si="135"/>
        <v>2.6855870868760197</v>
      </c>
      <c r="BE134" s="27">
        <f t="shared" si="109"/>
        <v>161.24002497412977</v>
      </c>
      <c r="BF134" s="11">
        <f t="shared" si="136"/>
        <v>3.8917707440558363E-2</v>
      </c>
      <c r="BG134" s="2">
        <f t="shared" si="137"/>
        <v>2.5509807949209296</v>
      </c>
      <c r="BH134" s="27">
        <f t="shared" si="110"/>
        <v>161.10541868217467</v>
      </c>
      <c r="BI134" s="11">
        <f t="shared" si="138"/>
        <v>3.805039884104966E-2</v>
      </c>
      <c r="BK134" s="2">
        <v>133</v>
      </c>
      <c r="BL134" s="20">
        <v>525.5</v>
      </c>
      <c r="BM134" s="10">
        <f t="shared" si="139"/>
        <v>530.7546055162984</v>
      </c>
      <c r="BN134" s="2">
        <f t="shared" si="140"/>
        <v>12.470674979283293</v>
      </c>
      <c r="BO134" s="27">
        <f t="shared" si="111"/>
        <v>543.22528049558173</v>
      </c>
      <c r="BP134" s="11">
        <f t="shared" si="141"/>
        <v>3.3730314929746388E-2</v>
      </c>
      <c r="BQ134" s="2">
        <f t="shared" si="142"/>
        <v>15.687893505454506</v>
      </c>
      <c r="BR134" s="27">
        <f t="shared" si="112"/>
        <v>546.44249902175295</v>
      </c>
      <c r="BS134" s="11">
        <f t="shared" si="143"/>
        <v>3.9852519546627878E-2</v>
      </c>
      <c r="BT134" s="2">
        <f t="shared" si="144"/>
        <v>18.713847947317273</v>
      </c>
      <c r="BU134" s="27">
        <f t="shared" si="113"/>
        <v>549.46845346361567</v>
      </c>
      <c r="BV134" s="11">
        <f t="shared" si="145"/>
        <v>4.5610758256166839E-2</v>
      </c>
      <c r="BW134" s="2">
        <f t="shared" si="146"/>
        <v>21.772469153065032</v>
      </c>
      <c r="BX134" s="27">
        <f t="shared" si="114"/>
        <v>552.5270746693634</v>
      </c>
      <c r="BY134" s="11">
        <f t="shared" si="147"/>
        <v>5.1431160170054044E-2</v>
      </c>
      <c r="CB134" s="2"/>
      <c r="CD134" s="22"/>
    </row>
    <row r="135" spans="1:82" x14ac:dyDescent="0.2">
      <c r="A135" s="18" t="s">
        <v>85</v>
      </c>
      <c r="B135" s="20">
        <v>134</v>
      </c>
      <c r="C135" s="20">
        <v>154.1999969</v>
      </c>
      <c r="D135" s="20">
        <v>524.88000490000002</v>
      </c>
      <c r="O135" s="2">
        <v>134</v>
      </c>
      <c r="P135" s="20">
        <v>154.1999969</v>
      </c>
      <c r="Q135" s="27">
        <f t="shared" si="115"/>
        <v>154.40956697231198</v>
      </c>
      <c r="R135" s="1">
        <f t="shared" si="116"/>
        <v>0.20957007231197622</v>
      </c>
      <c r="S135" s="7">
        <f t="shared" si="117"/>
        <v>1.3590796143004087E-3</v>
      </c>
      <c r="T135" s="27">
        <f t="shared" si="118"/>
        <v>156.20233319998289</v>
      </c>
      <c r="U135" s="1">
        <f t="shared" si="148"/>
        <v>2.0023362999828862</v>
      </c>
      <c r="V135" s="11">
        <f t="shared" si="119"/>
        <v>1.2985319975599079E-2</v>
      </c>
      <c r="W135" s="27">
        <f t="shared" si="120"/>
        <v>156.5417732949015</v>
      </c>
      <c r="X135" s="1">
        <f t="shared" si="121"/>
        <v>2.3417763949015011</v>
      </c>
      <c r="Y135" s="9">
        <f t="shared" si="101"/>
        <v>1.5186617652269882E-2</v>
      </c>
      <c r="Z135" s="27">
        <f t="shared" si="122"/>
        <v>156.25118887972354</v>
      </c>
      <c r="AA135" s="1">
        <f t="shared" si="123"/>
        <v>2.0511919797235407</v>
      </c>
      <c r="AB135" s="9">
        <f t="shared" si="102"/>
        <v>1.3302153183918388E-2</v>
      </c>
      <c r="AD135" s="2">
        <v>134</v>
      </c>
      <c r="AE135" s="20">
        <v>524.88000490000002</v>
      </c>
      <c r="AF135" s="8">
        <f t="shared" si="124"/>
        <v>514.629103052245</v>
      </c>
      <c r="AG135" s="1">
        <f t="shared" si="125"/>
        <v>10.250901847755017</v>
      </c>
      <c r="AH135" s="9">
        <f t="shared" si="103"/>
        <v>1.9529991144753202E-2</v>
      </c>
      <c r="AI135" s="8">
        <f t="shared" si="126"/>
        <v>523.59651001840871</v>
      </c>
      <c r="AJ135" s="1">
        <f t="shared" si="127"/>
        <v>1.2834948815913094</v>
      </c>
      <c r="AK135" s="9">
        <f t="shared" si="104"/>
        <v>2.4453110608315906E-3</v>
      </c>
      <c r="AL135" s="8">
        <f t="shared" si="128"/>
        <v>527.60184220651945</v>
      </c>
      <c r="AM135" s="1">
        <f t="shared" si="129"/>
        <v>2.7218373065194328</v>
      </c>
      <c r="AN135" s="9">
        <f t="shared" si="105"/>
        <v>5.1856372525335512E-3</v>
      </c>
      <c r="AO135" s="8">
        <f t="shared" si="130"/>
        <v>528.62802380849666</v>
      </c>
      <c r="AP135" s="1">
        <f t="shared" si="131"/>
        <v>3.7480189084966469</v>
      </c>
      <c r="AQ135" s="9">
        <f t="shared" si="106"/>
        <v>7.1407157321809554E-3</v>
      </c>
      <c r="AU135" s="2">
        <v>134</v>
      </c>
      <c r="AV135" s="20">
        <v>154.1999969</v>
      </c>
      <c r="AW135" s="10">
        <f t="shared" si="132"/>
        <v>156.5417732949015</v>
      </c>
      <c r="AX135" s="2">
        <f t="shared" si="149"/>
        <v>1.279323793553695</v>
      </c>
      <c r="AY135" s="27">
        <f t="shared" si="107"/>
        <v>157.82109708845519</v>
      </c>
      <c r="AZ135" s="11">
        <f t="shared" si="133"/>
        <v>2.3483140475051383E-2</v>
      </c>
      <c r="BA135" s="2">
        <f t="shared" ref="BA135:BA198" si="150">$BA$1*(AW135-AW134)+(1-$BA$1)*BA134</f>
        <v>0.61099217085357382</v>
      </c>
      <c r="BB135" s="27">
        <f t="shared" si="108"/>
        <v>157.15276546575507</v>
      </c>
      <c r="BC135" s="11">
        <f t="shared" si="134"/>
        <v>1.9148953470277695E-2</v>
      </c>
      <c r="BD135" s="2">
        <f t="shared" si="135"/>
        <v>-0.13336392066094316</v>
      </c>
      <c r="BE135" s="27">
        <f t="shared" si="109"/>
        <v>156.40840937424056</v>
      </c>
      <c r="BF135" s="11">
        <f t="shared" si="136"/>
        <v>1.4321741366004921E-2</v>
      </c>
      <c r="BG135" s="2">
        <f t="shared" si="137"/>
        <v>-0.87175324553395639</v>
      </c>
      <c r="BH135" s="27">
        <f t="shared" si="110"/>
        <v>155.67002004936754</v>
      </c>
      <c r="BI135" s="11">
        <f t="shared" si="138"/>
        <v>9.5332242472148492E-3</v>
      </c>
      <c r="BK135" s="2">
        <v>134</v>
      </c>
      <c r="BL135" s="20">
        <v>524.88000490000002</v>
      </c>
      <c r="BM135" s="10">
        <f t="shared" si="139"/>
        <v>527.60184220651945</v>
      </c>
      <c r="BN135" s="2">
        <f t="shared" si="140"/>
        <v>7.7836434925646198</v>
      </c>
      <c r="BO135" s="27">
        <f t="shared" si="111"/>
        <v>535.38548569908403</v>
      </c>
      <c r="BP135" s="11">
        <f t="shared" si="141"/>
        <v>2.0015014290905429E-2</v>
      </c>
      <c r="BQ135" s="2">
        <f t="shared" si="142"/>
        <v>7.2095979385994529</v>
      </c>
      <c r="BR135" s="27">
        <f t="shared" si="112"/>
        <v>534.81144014511892</v>
      </c>
      <c r="BS135" s="11">
        <f t="shared" si="143"/>
        <v>1.8921344216591064E-2</v>
      </c>
      <c r="BT135" s="2">
        <f t="shared" si="144"/>
        <v>5.5938811930595413</v>
      </c>
      <c r="BU135" s="27">
        <f t="shared" si="113"/>
        <v>533.19572339957904</v>
      </c>
      <c r="BV135" s="11">
        <f t="shared" si="145"/>
        <v>1.5843084937410271E-2</v>
      </c>
      <c r="BW135" s="2">
        <f t="shared" si="146"/>
        <v>3.0785448059320473</v>
      </c>
      <c r="BX135" s="27">
        <f t="shared" si="114"/>
        <v>530.68038701245155</v>
      </c>
      <c r="BY135" s="11">
        <f t="shared" si="147"/>
        <v>1.1050872691476629E-2</v>
      </c>
      <c r="CB135" s="2"/>
      <c r="CD135" s="22"/>
    </row>
    <row r="136" spans="1:82" x14ac:dyDescent="0.2">
      <c r="A136" s="18" t="s">
        <v>86</v>
      </c>
      <c r="B136" s="20">
        <v>135</v>
      </c>
      <c r="C136" s="20">
        <v>150.4434967</v>
      </c>
      <c r="D136" s="20">
        <v>523.26000980000003</v>
      </c>
      <c r="O136" s="2">
        <v>135</v>
      </c>
      <c r="P136" s="20">
        <v>150.4434967</v>
      </c>
      <c r="Q136" s="27">
        <f t="shared" si="115"/>
        <v>154.34669595061837</v>
      </c>
      <c r="R136" s="1">
        <f t="shared" si="116"/>
        <v>3.9031992506183713</v>
      </c>
      <c r="S136" s="7">
        <f t="shared" si="117"/>
        <v>2.5944619317123139E-2</v>
      </c>
      <c r="T136" s="27">
        <f t="shared" si="118"/>
        <v>155.30128186499059</v>
      </c>
      <c r="U136" s="1">
        <f t="shared" si="148"/>
        <v>4.8577851649905881</v>
      </c>
      <c r="V136" s="11">
        <f t="shared" si="119"/>
        <v>3.2289765071583772E-2</v>
      </c>
      <c r="W136" s="27">
        <f t="shared" si="120"/>
        <v>155.1367074579606</v>
      </c>
      <c r="X136" s="1">
        <f t="shared" si="121"/>
        <v>4.6932107579605997</v>
      </c>
      <c r="Y136" s="9">
        <f t="shared" si="101"/>
        <v>3.1195836715490272E-2</v>
      </c>
      <c r="Z136" s="27">
        <f t="shared" si="122"/>
        <v>154.71279489493088</v>
      </c>
      <c r="AA136" s="1">
        <f t="shared" si="123"/>
        <v>4.269298194930883</v>
      </c>
      <c r="AB136" s="9">
        <f t="shared" si="102"/>
        <v>2.8378084055333468E-2</v>
      </c>
      <c r="AD136" s="2">
        <v>135</v>
      </c>
      <c r="AE136" s="20">
        <v>523.26000980000003</v>
      </c>
      <c r="AF136" s="8">
        <f t="shared" si="124"/>
        <v>517.70437360657149</v>
      </c>
      <c r="AG136" s="1">
        <f t="shared" si="125"/>
        <v>5.5556361934285405</v>
      </c>
      <c r="AH136" s="9">
        <f t="shared" si="103"/>
        <v>1.0617352920877732E-2</v>
      </c>
      <c r="AI136" s="8">
        <f t="shared" si="126"/>
        <v>524.17408271512477</v>
      </c>
      <c r="AJ136" s="1">
        <f t="shared" si="127"/>
        <v>0.91407291512473421</v>
      </c>
      <c r="AK136" s="9">
        <f t="shared" si="104"/>
        <v>1.7468808966962914E-3</v>
      </c>
      <c r="AL136" s="8">
        <f t="shared" si="128"/>
        <v>525.96873982260786</v>
      </c>
      <c r="AM136" s="1">
        <f t="shared" si="129"/>
        <v>2.7087300226078241</v>
      </c>
      <c r="AN136" s="9">
        <f t="shared" si="105"/>
        <v>5.1766425331130359E-3</v>
      </c>
      <c r="AO136" s="8">
        <f t="shared" si="130"/>
        <v>525.81700962712421</v>
      </c>
      <c r="AP136" s="1">
        <f t="shared" si="131"/>
        <v>2.556999827124173</v>
      </c>
      <c r="AQ136" s="9">
        <f t="shared" si="106"/>
        <v>4.8866715958315009E-3</v>
      </c>
      <c r="AU136" s="2">
        <v>135</v>
      </c>
      <c r="AV136" s="20">
        <v>150.4434967</v>
      </c>
      <c r="AW136" s="10">
        <f t="shared" si="132"/>
        <v>155.1367074579606</v>
      </c>
      <c r="AX136" s="2">
        <f t="shared" si="149"/>
        <v>0.47400690440531446</v>
      </c>
      <c r="AY136" s="27">
        <f t="shared" si="107"/>
        <v>155.61071436236591</v>
      </c>
      <c r="AZ136" s="11">
        <f t="shared" si="133"/>
        <v>3.4346567154510406E-2</v>
      </c>
      <c r="BA136" s="2">
        <f t="shared" si="150"/>
        <v>-0.29623393265394221</v>
      </c>
      <c r="BB136" s="27">
        <f t="shared" si="108"/>
        <v>154.84047352530666</v>
      </c>
      <c r="BC136" s="11">
        <f t="shared" si="134"/>
        <v>2.9226765674522284E-2</v>
      </c>
      <c r="BD136" s="2">
        <f t="shared" si="135"/>
        <v>-0.89638507042892113</v>
      </c>
      <c r="BE136" s="27">
        <f t="shared" si="109"/>
        <v>154.24032238753168</v>
      </c>
      <c r="BF136" s="11">
        <f t="shared" si="136"/>
        <v>2.5237552774401047E-2</v>
      </c>
      <c r="BG136" s="2">
        <f t="shared" si="137"/>
        <v>-1.271737689089169</v>
      </c>
      <c r="BH136" s="27">
        <f t="shared" si="110"/>
        <v>153.86496976887142</v>
      </c>
      <c r="BI136" s="11">
        <f t="shared" si="138"/>
        <v>2.2742578735019666E-2</v>
      </c>
      <c r="BK136" s="2">
        <v>135</v>
      </c>
      <c r="BL136" s="20">
        <v>523.26000980000003</v>
      </c>
      <c r="BM136" s="10">
        <f t="shared" si="139"/>
        <v>525.96873982260786</v>
      </c>
      <c r="BN136" s="2">
        <f t="shared" si="140"/>
        <v>4.9586197296217565</v>
      </c>
      <c r="BO136" s="27">
        <f t="shared" si="111"/>
        <v>530.92735955222963</v>
      </c>
      <c r="BP136" s="11">
        <f t="shared" si="141"/>
        <v>1.4653039805507409E-2</v>
      </c>
      <c r="BQ136" s="2">
        <f t="shared" si="142"/>
        <v>3.2303827934694835</v>
      </c>
      <c r="BR136" s="27">
        <f t="shared" si="112"/>
        <v>529.19912261607737</v>
      </c>
      <c r="BS136" s="11">
        <f t="shared" si="143"/>
        <v>1.135021347866309E-2</v>
      </c>
      <c r="BT136" s="2">
        <f t="shared" si="144"/>
        <v>1.2576910468768616</v>
      </c>
      <c r="BU136" s="27">
        <f t="shared" si="113"/>
        <v>527.22643086948472</v>
      </c>
      <c r="BV136" s="11">
        <f t="shared" si="145"/>
        <v>7.5802105935837199E-3</v>
      </c>
      <c r="BW136" s="2">
        <f t="shared" si="146"/>
        <v>-0.45519058645068178</v>
      </c>
      <c r="BX136" s="27">
        <f t="shared" si="114"/>
        <v>525.51354923615713</v>
      </c>
      <c r="BY136" s="11">
        <f t="shared" si="147"/>
        <v>4.3067297212688654E-3</v>
      </c>
      <c r="CB136" s="2"/>
      <c r="CD136" s="22"/>
    </row>
    <row r="137" spans="1:82" x14ac:dyDescent="0.2">
      <c r="A137" s="18" t="s">
        <v>87</v>
      </c>
      <c r="B137" s="20">
        <v>136</v>
      </c>
      <c r="C137" s="20">
        <v>149.99499510000001</v>
      </c>
      <c r="D137" s="20">
        <v>527.39001459999997</v>
      </c>
      <c r="O137" s="2">
        <v>136</v>
      </c>
      <c r="P137" s="20">
        <v>149.99499510000001</v>
      </c>
      <c r="Q137" s="27">
        <f t="shared" si="115"/>
        <v>153.17573617543286</v>
      </c>
      <c r="R137" s="1">
        <f t="shared" si="116"/>
        <v>3.1807410754328487</v>
      </c>
      <c r="S137" s="7">
        <f t="shared" si="117"/>
        <v>2.1205648050538511E-2</v>
      </c>
      <c r="T137" s="27">
        <f t="shared" si="118"/>
        <v>153.11527854074484</v>
      </c>
      <c r="U137" s="1">
        <f t="shared" si="148"/>
        <v>3.1202834407448279</v>
      </c>
      <c r="V137" s="11">
        <f t="shared" si="119"/>
        <v>2.0802583703973386E-2</v>
      </c>
      <c r="W137" s="27">
        <f t="shared" si="120"/>
        <v>152.32078100318424</v>
      </c>
      <c r="X137" s="1">
        <f t="shared" si="121"/>
        <v>2.3257859031842258</v>
      </c>
      <c r="Y137" s="9">
        <f t="shared" si="101"/>
        <v>1.5505756719640213E-2</v>
      </c>
      <c r="Z137" s="27">
        <f t="shared" si="122"/>
        <v>151.51082124873273</v>
      </c>
      <c r="AA137" s="1">
        <f t="shared" si="123"/>
        <v>1.5158261487327138</v>
      </c>
      <c r="AB137" s="9">
        <f t="shared" si="102"/>
        <v>1.0105844849837351E-2</v>
      </c>
      <c r="AD137" s="2">
        <v>136</v>
      </c>
      <c r="AE137" s="20">
        <v>527.39001459999997</v>
      </c>
      <c r="AF137" s="8">
        <f t="shared" si="124"/>
        <v>519.37106446460007</v>
      </c>
      <c r="AG137" s="1">
        <f t="shared" si="125"/>
        <v>8.0189501353999049</v>
      </c>
      <c r="AH137" s="9">
        <f t="shared" si="103"/>
        <v>1.5204971488665545E-2</v>
      </c>
      <c r="AI137" s="8">
        <f t="shared" si="126"/>
        <v>523.76274990331865</v>
      </c>
      <c r="AJ137" s="1">
        <f t="shared" si="127"/>
        <v>3.6272646966813227</v>
      </c>
      <c r="AK137" s="9">
        <f t="shared" si="104"/>
        <v>6.8777652141033211E-3</v>
      </c>
      <c r="AL137" s="8">
        <f t="shared" si="128"/>
        <v>524.34350180904312</v>
      </c>
      <c r="AM137" s="1">
        <f t="shared" si="129"/>
        <v>3.0465127909568537</v>
      </c>
      <c r="AN137" s="9">
        <f t="shared" si="105"/>
        <v>5.7765841343573546E-3</v>
      </c>
      <c r="AO137" s="8">
        <f t="shared" si="130"/>
        <v>523.89925975678102</v>
      </c>
      <c r="AP137" s="1">
        <f t="shared" si="131"/>
        <v>3.4907548432189515</v>
      </c>
      <c r="AQ137" s="9">
        <f t="shared" si="106"/>
        <v>6.6189247930045119E-3</v>
      </c>
      <c r="AU137" s="2">
        <v>136</v>
      </c>
      <c r="AV137" s="20">
        <v>149.99499510000001</v>
      </c>
      <c r="AW137" s="10">
        <f t="shared" si="132"/>
        <v>152.32078100318424</v>
      </c>
      <c r="AX137" s="2">
        <f t="shared" si="149"/>
        <v>-0.51297310334918778</v>
      </c>
      <c r="AY137" s="27">
        <f t="shared" si="107"/>
        <v>151.80780789983504</v>
      </c>
      <c r="AZ137" s="11">
        <f t="shared" si="133"/>
        <v>1.2085821921101081E-2</v>
      </c>
      <c r="BA137" s="2">
        <f t="shared" si="150"/>
        <v>-1.4300955676090301</v>
      </c>
      <c r="BB137" s="27">
        <f t="shared" si="108"/>
        <v>150.89068543557519</v>
      </c>
      <c r="BC137" s="11">
        <f t="shared" si="134"/>
        <v>5.9714681478407671E-3</v>
      </c>
      <c r="BD137" s="2">
        <f t="shared" si="135"/>
        <v>-2.0481099010373844</v>
      </c>
      <c r="BE137" s="27">
        <f t="shared" si="109"/>
        <v>150.27267110214686</v>
      </c>
      <c r="BF137" s="11">
        <f t="shared" si="136"/>
        <v>1.8512351159565297E-3</v>
      </c>
      <c r="BG137" s="2">
        <f t="shared" si="137"/>
        <v>-2.4298792633545623</v>
      </c>
      <c r="BH137" s="27">
        <f t="shared" si="110"/>
        <v>149.89090173982967</v>
      </c>
      <c r="BI137" s="11">
        <f t="shared" si="138"/>
        <v>6.9397888976856031E-4</v>
      </c>
      <c r="BK137" s="2">
        <v>136</v>
      </c>
      <c r="BL137" s="20">
        <v>527.39001459999997</v>
      </c>
      <c r="BM137" s="10">
        <f t="shared" si="139"/>
        <v>524.34350180904312</v>
      </c>
      <c r="BN137" s="2">
        <f t="shared" si="140"/>
        <v>2.9834624066658075</v>
      </c>
      <c r="BO137" s="27">
        <f t="shared" si="111"/>
        <v>527.32696421570893</v>
      </c>
      <c r="BP137" s="11">
        <f t="shared" si="141"/>
        <v>1.1955172177248444E-4</v>
      </c>
      <c r="BQ137" s="2">
        <f t="shared" si="142"/>
        <v>1.045353430304083</v>
      </c>
      <c r="BR137" s="27">
        <f t="shared" si="112"/>
        <v>525.38885523934721</v>
      </c>
      <c r="BS137" s="11">
        <f t="shared" si="143"/>
        <v>3.7944581908145292E-3</v>
      </c>
      <c r="BT137" s="2">
        <f t="shared" si="144"/>
        <v>-0.47206638938809919</v>
      </c>
      <c r="BU137" s="27">
        <f t="shared" si="113"/>
        <v>523.87143541965497</v>
      </c>
      <c r="BV137" s="11">
        <f t="shared" si="145"/>
        <v>6.6716833518618542E-3</v>
      </c>
      <c r="BW137" s="2">
        <f t="shared" si="146"/>
        <v>-1.3327261567862254</v>
      </c>
      <c r="BX137" s="27">
        <f t="shared" si="114"/>
        <v>523.01077565225694</v>
      </c>
      <c r="BY137" s="11">
        <f t="shared" si="147"/>
        <v>8.3036061102986104E-3</v>
      </c>
      <c r="CB137" s="2"/>
      <c r="CD137" s="22"/>
    </row>
    <row r="138" spans="1:82" x14ac:dyDescent="0.2">
      <c r="A138" s="18" t="s">
        <v>88</v>
      </c>
      <c r="B138" s="20">
        <v>137</v>
      </c>
      <c r="C138" s="20">
        <v>148.09849550000001</v>
      </c>
      <c r="D138" s="20">
        <v>492.98999020000002</v>
      </c>
      <c r="O138" s="2">
        <v>137</v>
      </c>
      <c r="P138" s="20">
        <v>148.09849550000001</v>
      </c>
      <c r="Q138" s="27">
        <f t="shared" si="115"/>
        <v>152.22151385280299</v>
      </c>
      <c r="R138" s="1">
        <f t="shared" si="116"/>
        <v>4.1230183528029727</v>
      </c>
      <c r="S138" s="7">
        <f t="shared" si="117"/>
        <v>2.7839704508024338E-2</v>
      </c>
      <c r="T138" s="27">
        <f t="shared" si="118"/>
        <v>151.71115099240967</v>
      </c>
      <c r="U138" s="1">
        <f t="shared" si="148"/>
        <v>3.6126554924096581</v>
      </c>
      <c r="V138" s="11">
        <f t="shared" si="119"/>
        <v>2.4393600219994524E-2</v>
      </c>
      <c r="W138" s="27">
        <f t="shared" si="120"/>
        <v>150.92530946127368</v>
      </c>
      <c r="X138" s="1">
        <f t="shared" si="121"/>
        <v>2.8268139612736718</v>
      </c>
      <c r="Y138" s="9">
        <f t="shared" si="101"/>
        <v>1.9087391480446685E-2</v>
      </c>
      <c r="Z138" s="27">
        <f t="shared" si="122"/>
        <v>150.37395163718321</v>
      </c>
      <c r="AA138" s="1">
        <f t="shared" si="123"/>
        <v>2.2754561371831983</v>
      </c>
      <c r="AB138" s="9">
        <f t="shared" si="102"/>
        <v>1.5364478413510947E-2</v>
      </c>
      <c r="AD138" s="2">
        <v>137</v>
      </c>
      <c r="AE138" s="20">
        <v>492.98999020000002</v>
      </c>
      <c r="AF138" s="8">
        <f t="shared" si="124"/>
        <v>521.7767495052201</v>
      </c>
      <c r="AG138" s="1">
        <f t="shared" si="125"/>
        <v>28.786759305220073</v>
      </c>
      <c r="AH138" s="9">
        <f t="shared" si="103"/>
        <v>5.8392178091773501E-2</v>
      </c>
      <c r="AI138" s="8">
        <f t="shared" si="126"/>
        <v>525.39501901682524</v>
      </c>
      <c r="AJ138" s="1">
        <f t="shared" si="127"/>
        <v>32.405028816825222</v>
      </c>
      <c r="AK138" s="9">
        <f t="shared" si="104"/>
        <v>6.5731616180845567E-2</v>
      </c>
      <c r="AL138" s="8">
        <f t="shared" si="128"/>
        <v>526.17140948361725</v>
      </c>
      <c r="AM138" s="1">
        <f t="shared" si="129"/>
        <v>33.181419283617231</v>
      </c>
      <c r="AN138" s="9">
        <f t="shared" si="105"/>
        <v>6.730647668963001E-2</v>
      </c>
      <c r="AO138" s="8">
        <f t="shared" si="130"/>
        <v>526.51732588919526</v>
      </c>
      <c r="AP138" s="1">
        <f t="shared" si="131"/>
        <v>33.52733568919524</v>
      </c>
      <c r="AQ138" s="9">
        <f t="shared" si="106"/>
        <v>6.8008146931327368E-2</v>
      </c>
      <c r="AU138" s="2">
        <v>137</v>
      </c>
      <c r="AV138" s="20">
        <v>148.09849550000001</v>
      </c>
      <c r="AW138" s="10">
        <f t="shared" si="132"/>
        <v>150.92530946127368</v>
      </c>
      <c r="AX138" s="2">
        <f t="shared" si="149"/>
        <v>-0.77772263491759719</v>
      </c>
      <c r="AY138" s="27">
        <f t="shared" si="107"/>
        <v>150.14758682635608</v>
      </c>
      <c r="AZ138" s="11">
        <f t="shared" si="133"/>
        <v>1.3836003663899898E-2</v>
      </c>
      <c r="BA138" s="2">
        <f t="shared" si="150"/>
        <v>-1.4145147560447153</v>
      </c>
      <c r="BB138" s="27">
        <f t="shared" si="108"/>
        <v>149.51079470522896</v>
      </c>
      <c r="BC138" s="11">
        <f t="shared" si="134"/>
        <v>9.5362157492609196E-3</v>
      </c>
      <c r="BD138" s="2">
        <f t="shared" si="135"/>
        <v>-1.6565268855612854</v>
      </c>
      <c r="BE138" s="27">
        <f t="shared" si="109"/>
        <v>149.26878257571241</v>
      </c>
      <c r="BF138" s="11">
        <f t="shared" si="136"/>
        <v>7.9020861877181908E-3</v>
      </c>
      <c r="BG138" s="2">
        <f t="shared" si="137"/>
        <v>-1.6540734722715551</v>
      </c>
      <c r="BH138" s="27">
        <f t="shared" si="110"/>
        <v>149.27123598900212</v>
      </c>
      <c r="BI138" s="11">
        <f t="shared" si="138"/>
        <v>7.9186522796385137E-3</v>
      </c>
      <c r="BK138" s="2">
        <v>137</v>
      </c>
      <c r="BL138" s="20">
        <v>492.98999020000002</v>
      </c>
      <c r="BM138" s="10">
        <f t="shared" si="139"/>
        <v>526.17140948361725</v>
      </c>
      <c r="BN138" s="2">
        <f t="shared" si="140"/>
        <v>2.6367959870383055</v>
      </c>
      <c r="BO138" s="27">
        <f t="shared" si="111"/>
        <v>528.80820547065559</v>
      </c>
      <c r="BP138" s="11">
        <f t="shared" si="141"/>
        <v>7.2655055848344016E-2</v>
      </c>
      <c r="BQ138" s="2">
        <f t="shared" si="142"/>
        <v>1.3975028402256064</v>
      </c>
      <c r="BR138" s="27">
        <f t="shared" si="112"/>
        <v>527.56891232384282</v>
      </c>
      <c r="BS138" s="11">
        <f t="shared" si="143"/>
        <v>7.014122560544192E-2</v>
      </c>
      <c r="BT138" s="2">
        <f t="shared" si="144"/>
        <v>0.90791804898924122</v>
      </c>
      <c r="BU138" s="27">
        <f t="shared" si="113"/>
        <v>527.0793275326065</v>
      </c>
      <c r="BV138" s="11">
        <f t="shared" si="145"/>
        <v>6.9148132842974858E-2</v>
      </c>
      <c r="BW138" s="2">
        <f t="shared" si="146"/>
        <v>1.0377492167340447</v>
      </c>
      <c r="BX138" s="27">
        <f t="shared" si="114"/>
        <v>527.20915870035128</v>
      </c>
      <c r="BY138" s="11">
        <f t="shared" si="147"/>
        <v>6.941148741472207E-2</v>
      </c>
      <c r="CB138" s="2"/>
      <c r="CD138" s="22"/>
    </row>
    <row r="139" spans="1:82" x14ac:dyDescent="0.2">
      <c r="A139" s="18" t="s">
        <v>89</v>
      </c>
      <c r="B139" s="20">
        <v>138</v>
      </c>
      <c r="C139" s="20">
        <v>159.84199520000001</v>
      </c>
      <c r="D139" s="20">
        <v>502.4100037</v>
      </c>
      <c r="O139" s="2">
        <v>138</v>
      </c>
      <c r="P139" s="20">
        <v>159.84199520000001</v>
      </c>
      <c r="Q139" s="27">
        <f t="shared" si="115"/>
        <v>150.98460834696209</v>
      </c>
      <c r="R139" s="1">
        <f t="shared" si="116"/>
        <v>8.8573868530379229</v>
      </c>
      <c r="S139" s="7">
        <f t="shared" si="117"/>
        <v>5.541339021672774E-2</v>
      </c>
      <c r="T139" s="27">
        <f t="shared" si="118"/>
        <v>150.08545602082535</v>
      </c>
      <c r="U139" s="1">
        <f t="shared" si="148"/>
        <v>9.7565391791746663</v>
      </c>
      <c r="V139" s="11">
        <f t="shared" si="119"/>
        <v>6.1038647365274291E-2</v>
      </c>
      <c r="W139" s="27">
        <f t="shared" si="120"/>
        <v>149.22922108450948</v>
      </c>
      <c r="X139" s="1">
        <f t="shared" si="121"/>
        <v>10.612774115490538</v>
      </c>
      <c r="Y139" s="9">
        <f t="shared" si="101"/>
        <v>6.6395405676783856E-2</v>
      </c>
      <c r="Z139" s="27">
        <f t="shared" si="122"/>
        <v>148.66735953429583</v>
      </c>
      <c r="AA139" s="1">
        <f t="shared" si="123"/>
        <v>11.174635665704187</v>
      </c>
      <c r="AB139" s="9">
        <f t="shared" si="102"/>
        <v>6.9910511638209244E-2</v>
      </c>
      <c r="AD139" s="2">
        <v>138</v>
      </c>
      <c r="AE139" s="20">
        <v>502.4100037</v>
      </c>
      <c r="AF139" s="8">
        <f t="shared" si="124"/>
        <v>513.1407217136541</v>
      </c>
      <c r="AG139" s="1">
        <f t="shared" si="125"/>
        <v>10.730718013654098</v>
      </c>
      <c r="AH139" s="9">
        <f t="shared" si="103"/>
        <v>2.1358487957301192E-2</v>
      </c>
      <c r="AI139" s="8">
        <f t="shared" si="126"/>
        <v>510.81275604925395</v>
      </c>
      <c r="AJ139" s="1">
        <f t="shared" si="127"/>
        <v>8.4027523492539444</v>
      </c>
      <c r="AK139" s="9">
        <f t="shared" si="104"/>
        <v>1.6724890602041857E-2</v>
      </c>
      <c r="AL139" s="8">
        <f t="shared" si="128"/>
        <v>506.26255791344693</v>
      </c>
      <c r="AM139" s="1">
        <f t="shared" si="129"/>
        <v>3.8525542134469219</v>
      </c>
      <c r="AN139" s="9">
        <f t="shared" si="105"/>
        <v>7.6681478972846374E-3</v>
      </c>
      <c r="AO139" s="8">
        <f t="shared" si="130"/>
        <v>501.37182412229885</v>
      </c>
      <c r="AP139" s="1">
        <f t="shared" si="131"/>
        <v>1.0381795777011575</v>
      </c>
      <c r="AQ139" s="9">
        <f t="shared" si="106"/>
        <v>2.0663990964659958E-3</v>
      </c>
      <c r="AU139" s="2">
        <v>138</v>
      </c>
      <c r="AV139" s="20">
        <v>159.84199520000001</v>
      </c>
      <c r="AW139" s="10">
        <f t="shared" si="132"/>
        <v>149.22922108450948</v>
      </c>
      <c r="AX139" s="2">
        <f t="shared" si="149"/>
        <v>-1.0532323574715807</v>
      </c>
      <c r="AY139" s="27">
        <f t="shared" si="107"/>
        <v>148.17598872703789</v>
      </c>
      <c r="AZ139" s="11">
        <f t="shared" si="133"/>
        <v>7.298461495281762E-2</v>
      </c>
      <c r="BA139" s="2">
        <f t="shared" si="150"/>
        <v>-1.5412228853684873</v>
      </c>
      <c r="BB139" s="27">
        <f t="shared" si="108"/>
        <v>147.68799819914099</v>
      </c>
      <c r="BC139" s="11">
        <f t="shared" si="134"/>
        <v>7.6037570637500523E-2</v>
      </c>
      <c r="BD139" s="2">
        <f t="shared" si="135"/>
        <v>-1.6802637802830396</v>
      </c>
      <c r="BE139" s="27">
        <f t="shared" si="109"/>
        <v>147.54895730422643</v>
      </c>
      <c r="BF139" s="11">
        <f t="shared" si="136"/>
        <v>7.6907435248115441E-2</v>
      </c>
      <c r="BG139" s="2">
        <f t="shared" si="137"/>
        <v>-1.6855846506410455</v>
      </c>
      <c r="BH139" s="27">
        <f t="shared" si="110"/>
        <v>147.54363643386844</v>
      </c>
      <c r="BI139" s="11">
        <f t="shared" si="138"/>
        <v>7.6940723561060562E-2</v>
      </c>
      <c r="BK139" s="2">
        <v>138</v>
      </c>
      <c r="BL139" s="20">
        <v>502.4100037</v>
      </c>
      <c r="BM139" s="10">
        <f t="shared" si="139"/>
        <v>506.26255791344693</v>
      </c>
      <c r="BN139" s="2">
        <f t="shared" si="140"/>
        <v>-4.1268982801242844</v>
      </c>
      <c r="BO139" s="27">
        <f t="shared" si="111"/>
        <v>502.13565963332263</v>
      </c>
      <c r="BP139" s="11">
        <f t="shared" si="141"/>
        <v>5.4605613872527319E-4</v>
      </c>
      <c r="BQ139" s="2">
        <f t="shared" si="142"/>
        <v>-8.1903566444525637</v>
      </c>
      <c r="BR139" s="27">
        <f t="shared" si="112"/>
        <v>498.07220126899438</v>
      </c>
      <c r="BS139" s="11">
        <f t="shared" si="143"/>
        <v>8.6339889712781764E-3</v>
      </c>
      <c r="BT139" s="2">
        <f t="shared" si="144"/>
        <v>-11.582143722506499</v>
      </c>
      <c r="BU139" s="27">
        <f t="shared" si="113"/>
        <v>494.68041419094044</v>
      </c>
      <c r="BV139" s="11">
        <f t="shared" si="145"/>
        <v>1.5385023092961882E-2</v>
      </c>
      <c r="BW139" s="2">
        <f t="shared" si="146"/>
        <v>-14.672201373444235</v>
      </c>
      <c r="BX139" s="27">
        <f t="shared" si="114"/>
        <v>491.59035654000269</v>
      </c>
      <c r="BY139" s="11">
        <f t="shared" si="147"/>
        <v>2.1535493083967263E-2</v>
      </c>
      <c r="CB139" s="2"/>
      <c r="CD139" s="22"/>
    </row>
    <row r="140" spans="1:82" x14ac:dyDescent="0.2">
      <c r="A140" s="18" t="s">
        <v>90</v>
      </c>
      <c r="B140" s="20">
        <v>139</v>
      </c>
      <c r="C140" s="20">
        <v>156.91450499999999</v>
      </c>
      <c r="D140" s="20">
        <v>490.10000609999997</v>
      </c>
      <c r="O140" s="2">
        <v>139</v>
      </c>
      <c r="P140" s="20">
        <v>156.91450499999999</v>
      </c>
      <c r="Q140" s="27">
        <f t="shared" si="115"/>
        <v>153.64182440287345</v>
      </c>
      <c r="R140" s="1">
        <f t="shared" si="116"/>
        <v>3.2726805971265378</v>
      </c>
      <c r="S140" s="7">
        <f t="shared" si="117"/>
        <v>2.085645681466183E-2</v>
      </c>
      <c r="T140" s="27">
        <f t="shared" si="118"/>
        <v>154.47589865145395</v>
      </c>
      <c r="U140" s="1">
        <f t="shared" si="148"/>
        <v>2.4386063485460454</v>
      </c>
      <c r="V140" s="11">
        <f t="shared" si="119"/>
        <v>1.5540987422074496E-2</v>
      </c>
      <c r="W140" s="27">
        <f t="shared" si="120"/>
        <v>155.59688555380382</v>
      </c>
      <c r="X140" s="1">
        <f t="shared" si="121"/>
        <v>1.3176194461961757</v>
      </c>
      <c r="Y140" s="9">
        <f t="shared" si="101"/>
        <v>8.3970531991046701E-3</v>
      </c>
      <c r="Z140" s="27">
        <f t="shared" si="122"/>
        <v>157.04833628357397</v>
      </c>
      <c r="AA140" s="1">
        <f t="shared" si="123"/>
        <v>0.13383128357398277</v>
      </c>
      <c r="AB140" s="9">
        <f t="shared" si="102"/>
        <v>8.5289300421259834E-4</v>
      </c>
      <c r="AD140" s="2">
        <v>139</v>
      </c>
      <c r="AE140" s="20">
        <v>490.10000609999997</v>
      </c>
      <c r="AF140" s="8">
        <f t="shared" si="124"/>
        <v>509.92150630955786</v>
      </c>
      <c r="AG140" s="1">
        <f t="shared" si="125"/>
        <v>19.821500209557882</v>
      </c>
      <c r="AH140" s="9">
        <f t="shared" si="103"/>
        <v>4.0443786906449265E-2</v>
      </c>
      <c r="AI140" s="8">
        <f t="shared" si="126"/>
        <v>507.03151749208968</v>
      </c>
      <c r="AJ140" s="1">
        <f t="shared" si="127"/>
        <v>16.931511392089703</v>
      </c>
      <c r="AK140" s="9">
        <f t="shared" si="104"/>
        <v>3.4547054032549838E-2</v>
      </c>
      <c r="AL140" s="8">
        <f t="shared" si="128"/>
        <v>503.95102538537878</v>
      </c>
      <c r="AM140" s="1">
        <f t="shared" si="129"/>
        <v>13.851019285378811</v>
      </c>
      <c r="AN140" s="9">
        <f t="shared" si="105"/>
        <v>2.8261618267665663E-2</v>
      </c>
      <c r="AO140" s="8">
        <f t="shared" si="130"/>
        <v>502.15045880557471</v>
      </c>
      <c r="AP140" s="1">
        <f t="shared" si="131"/>
        <v>12.050452705574742</v>
      </c>
      <c r="AQ140" s="9">
        <f t="shared" si="106"/>
        <v>2.4587742410915148E-2</v>
      </c>
      <c r="AU140" s="2">
        <v>139</v>
      </c>
      <c r="AV140" s="20">
        <v>156.91450499999999</v>
      </c>
      <c r="AW140" s="10">
        <f t="shared" si="132"/>
        <v>155.59688555380382</v>
      </c>
      <c r="AX140" s="2">
        <f t="shared" si="149"/>
        <v>1.1730366905581953</v>
      </c>
      <c r="AY140" s="27">
        <f t="shared" si="107"/>
        <v>156.76992224436202</v>
      </c>
      <c r="AZ140" s="11">
        <f t="shared" si="133"/>
        <v>9.2141102977044568E-4</v>
      </c>
      <c r="BA140" s="2">
        <f t="shared" si="150"/>
        <v>2.0177764242297851</v>
      </c>
      <c r="BB140" s="27">
        <f t="shared" si="108"/>
        <v>157.61466197803361</v>
      </c>
      <c r="BC140" s="11">
        <f t="shared" si="134"/>
        <v>4.4620284022411976E-3</v>
      </c>
      <c r="BD140" s="2">
        <f t="shared" si="135"/>
        <v>3.1484931694633875</v>
      </c>
      <c r="BE140" s="27">
        <f t="shared" si="109"/>
        <v>158.74537872326721</v>
      </c>
      <c r="BF140" s="11">
        <f t="shared" si="136"/>
        <v>1.166796991308877E-2</v>
      </c>
      <c r="BG140" s="2">
        <f t="shared" si="137"/>
        <v>4.3543521893104931</v>
      </c>
      <c r="BH140" s="27">
        <f t="shared" si="110"/>
        <v>159.95123774311432</v>
      </c>
      <c r="BI140" s="11">
        <f t="shared" si="138"/>
        <v>1.9352785410847315E-2</v>
      </c>
      <c r="BK140" s="2">
        <v>139</v>
      </c>
      <c r="BL140" s="20">
        <v>490.10000609999997</v>
      </c>
      <c r="BM140" s="10">
        <f t="shared" si="139"/>
        <v>503.95102538537878</v>
      </c>
      <c r="BN140" s="2">
        <f t="shared" si="140"/>
        <v>-3.582288554507441</v>
      </c>
      <c r="BO140" s="27">
        <f t="shared" si="111"/>
        <v>500.36873683087134</v>
      </c>
      <c r="BP140" s="11">
        <f t="shared" si="141"/>
        <v>2.0952317084395499E-2</v>
      </c>
      <c r="BQ140" s="2">
        <f t="shared" si="142"/>
        <v>-5.5448857920795742</v>
      </c>
      <c r="BR140" s="27">
        <f t="shared" si="112"/>
        <v>498.4061395932992</v>
      </c>
      <c r="BS140" s="11">
        <f t="shared" si="143"/>
        <v>1.6947833890874193E-2</v>
      </c>
      <c r="BT140" s="2">
        <f t="shared" si="144"/>
        <v>-6.0197770058434852</v>
      </c>
      <c r="BU140" s="27">
        <f t="shared" si="113"/>
        <v>497.9312483795353</v>
      </c>
      <c r="BV140" s="11">
        <f t="shared" si="145"/>
        <v>1.597886590912926E-2</v>
      </c>
      <c r="BW140" s="2">
        <f t="shared" si="146"/>
        <v>-5.4016997394121651</v>
      </c>
      <c r="BX140" s="27">
        <f t="shared" si="114"/>
        <v>498.54932564596663</v>
      </c>
      <c r="BY140" s="11">
        <f t="shared" si="147"/>
        <v>1.7239990697414234E-2</v>
      </c>
      <c r="CB140" s="2"/>
      <c r="CD140" s="22"/>
    </row>
    <row r="141" spans="1:82" x14ac:dyDescent="0.2">
      <c r="A141" s="18" t="s">
        <v>91</v>
      </c>
      <c r="B141" s="20">
        <v>140</v>
      </c>
      <c r="C141" s="20">
        <v>154.99549870000001</v>
      </c>
      <c r="D141" s="20">
        <v>489.82000729999999</v>
      </c>
      <c r="O141" s="2">
        <v>140</v>
      </c>
      <c r="P141" s="20">
        <v>154.99549870000001</v>
      </c>
      <c r="Q141" s="27">
        <f t="shared" si="115"/>
        <v>154.62362858201141</v>
      </c>
      <c r="R141" s="1">
        <f t="shared" si="116"/>
        <v>0.37187011798860681</v>
      </c>
      <c r="S141" s="7">
        <f t="shared" si="117"/>
        <v>2.3992317267766358E-3</v>
      </c>
      <c r="T141" s="27">
        <f t="shared" si="118"/>
        <v>155.57327150829968</v>
      </c>
      <c r="U141" s="1">
        <f t="shared" si="148"/>
        <v>0.57777280829967026</v>
      </c>
      <c r="V141" s="11">
        <f t="shared" si="119"/>
        <v>3.7276747592391224E-3</v>
      </c>
      <c r="W141" s="27">
        <f t="shared" si="120"/>
        <v>156.38745722152152</v>
      </c>
      <c r="X141" s="1">
        <f t="shared" si="121"/>
        <v>1.3919585215215022</v>
      </c>
      <c r="Y141" s="9">
        <f t="shared" si="101"/>
        <v>8.9806383617352242E-3</v>
      </c>
      <c r="Z141" s="27">
        <f t="shared" si="122"/>
        <v>156.94796282089351</v>
      </c>
      <c r="AA141" s="1">
        <f t="shared" si="123"/>
        <v>1.9524641208934952</v>
      </c>
      <c r="AB141" s="9">
        <f t="shared" si="102"/>
        <v>1.2596908537792878E-2</v>
      </c>
      <c r="AD141" s="2">
        <v>140</v>
      </c>
      <c r="AE141" s="20">
        <v>489.82000729999999</v>
      </c>
      <c r="AF141" s="8">
        <f t="shared" si="124"/>
        <v>503.97505624669043</v>
      </c>
      <c r="AG141" s="1">
        <f t="shared" si="125"/>
        <v>14.155048946690442</v>
      </c>
      <c r="AH141" s="9">
        <f t="shared" si="103"/>
        <v>2.8898470327327608E-2</v>
      </c>
      <c r="AI141" s="8">
        <f t="shared" si="126"/>
        <v>499.41233736564936</v>
      </c>
      <c r="AJ141" s="1">
        <f t="shared" si="127"/>
        <v>9.592330065649378</v>
      </c>
      <c r="AK141" s="9">
        <f t="shared" si="104"/>
        <v>1.9583377409437597E-2</v>
      </c>
      <c r="AL141" s="8">
        <f t="shared" si="128"/>
        <v>495.64041381415149</v>
      </c>
      <c r="AM141" s="1">
        <f t="shared" si="129"/>
        <v>5.8204065141515002</v>
      </c>
      <c r="AN141" s="9">
        <f t="shared" si="105"/>
        <v>1.1882745554300474E-2</v>
      </c>
      <c r="AO141" s="8">
        <f t="shared" si="130"/>
        <v>493.11261927639367</v>
      </c>
      <c r="AP141" s="1">
        <f t="shared" si="131"/>
        <v>3.2926119763936867</v>
      </c>
      <c r="AQ141" s="9">
        <f t="shared" si="106"/>
        <v>6.7220855157455036E-3</v>
      </c>
      <c r="AU141" s="2">
        <v>140</v>
      </c>
      <c r="AV141" s="20">
        <v>154.99549870000001</v>
      </c>
      <c r="AW141" s="10">
        <f t="shared" si="132"/>
        <v>156.38745722152152</v>
      </c>
      <c r="AX141" s="2">
        <f t="shared" si="149"/>
        <v>1.0582971837060466</v>
      </c>
      <c r="AY141" s="27">
        <f t="shared" si="107"/>
        <v>157.44575440522758</v>
      </c>
      <c r="AZ141" s="11">
        <f t="shared" si="133"/>
        <v>1.5808560414842302E-2</v>
      </c>
      <c r="BA141" s="2">
        <f t="shared" si="150"/>
        <v>1.4655342837993468</v>
      </c>
      <c r="BB141" s="27">
        <f t="shared" si="108"/>
        <v>157.85299150532086</v>
      </c>
      <c r="BC141" s="11">
        <f t="shared" si="134"/>
        <v>1.8435972846228502E-2</v>
      </c>
      <c r="BD141" s="2">
        <f t="shared" si="135"/>
        <v>1.7337402684159748</v>
      </c>
      <c r="BE141" s="27">
        <f t="shared" si="109"/>
        <v>158.12119748993749</v>
      </c>
      <c r="BF141" s="11">
        <f t="shared" si="136"/>
        <v>2.0166384289568233E-2</v>
      </c>
      <c r="BG141" s="2">
        <f t="shared" si="137"/>
        <v>1.681516798115898</v>
      </c>
      <c r="BH141" s="27">
        <f t="shared" si="110"/>
        <v>158.06897401963741</v>
      </c>
      <c r="BI141" s="11">
        <f t="shared" si="138"/>
        <v>1.9829448889907637E-2</v>
      </c>
      <c r="BK141" s="2">
        <v>140</v>
      </c>
      <c r="BL141" s="20">
        <v>489.82000729999999</v>
      </c>
      <c r="BM141" s="10">
        <f t="shared" si="139"/>
        <v>495.64041381415149</v>
      </c>
      <c r="BN141" s="2">
        <f t="shared" si="140"/>
        <v>-5.0007854595233976</v>
      </c>
      <c r="BO141" s="27">
        <f t="shared" si="111"/>
        <v>490.63962835462809</v>
      </c>
      <c r="BP141" s="11">
        <f t="shared" si="141"/>
        <v>1.6733106904841225E-3</v>
      </c>
      <c r="BQ141" s="2">
        <f t="shared" si="142"/>
        <v>-6.7894623926960502</v>
      </c>
      <c r="BR141" s="27">
        <f t="shared" si="112"/>
        <v>488.85095142145542</v>
      </c>
      <c r="BS141" s="11">
        <f t="shared" si="143"/>
        <v>1.978391784946115E-3</v>
      </c>
      <c r="BT141" s="2">
        <f t="shared" si="144"/>
        <v>-7.3942777450737731</v>
      </c>
      <c r="BU141" s="27">
        <f t="shared" si="113"/>
        <v>488.24613606907769</v>
      </c>
      <c r="BV141" s="11">
        <f t="shared" si="145"/>
        <v>3.2131624014254375E-3</v>
      </c>
      <c r="BW141" s="2">
        <f t="shared" si="146"/>
        <v>-7.5833836132735151</v>
      </c>
      <c r="BX141" s="27">
        <f t="shared" si="114"/>
        <v>488.05703020087799</v>
      </c>
      <c r="BY141" s="11">
        <f t="shared" si="147"/>
        <v>3.5992345613645518E-3</v>
      </c>
      <c r="CB141" s="2"/>
      <c r="CD141" s="22"/>
    </row>
    <row r="142" spans="1:82" x14ac:dyDescent="0.2">
      <c r="A142" s="18" t="s">
        <v>92</v>
      </c>
      <c r="B142" s="20">
        <v>141</v>
      </c>
      <c r="C142" s="20">
        <v>149.32749939999999</v>
      </c>
      <c r="D142" s="20">
        <v>477.57998659999998</v>
      </c>
      <c r="O142" s="2">
        <v>141</v>
      </c>
      <c r="P142" s="20">
        <v>149.32749939999999</v>
      </c>
      <c r="Q142" s="27">
        <f t="shared" si="115"/>
        <v>154.73518961740797</v>
      </c>
      <c r="R142" s="1">
        <f t="shared" si="116"/>
        <v>5.4076902174079748</v>
      </c>
      <c r="S142" s="7">
        <f t="shared" si="117"/>
        <v>3.6213626017553034E-2</v>
      </c>
      <c r="T142" s="27">
        <f t="shared" si="118"/>
        <v>155.31327374456484</v>
      </c>
      <c r="U142" s="1">
        <f t="shared" si="148"/>
        <v>5.9857743445648453</v>
      </c>
      <c r="V142" s="11">
        <f t="shared" si="119"/>
        <v>4.0084876319604702E-2</v>
      </c>
      <c r="W142" s="27">
        <f t="shared" si="120"/>
        <v>155.55228210860861</v>
      </c>
      <c r="X142" s="1">
        <f t="shared" si="121"/>
        <v>6.2247827086086147</v>
      </c>
      <c r="Y142" s="9">
        <f t="shared" si="101"/>
        <v>4.1685441285897643E-2</v>
      </c>
      <c r="Z142" s="27">
        <f t="shared" si="122"/>
        <v>155.48361473022339</v>
      </c>
      <c r="AA142" s="1">
        <f t="shared" si="123"/>
        <v>6.1561153302234004</v>
      </c>
      <c r="AB142" s="9">
        <f t="shared" si="102"/>
        <v>4.122559712684374E-2</v>
      </c>
      <c r="AD142" s="2">
        <v>141</v>
      </c>
      <c r="AE142" s="20">
        <v>477.57998659999998</v>
      </c>
      <c r="AF142" s="8">
        <f t="shared" si="124"/>
        <v>499.72854156268329</v>
      </c>
      <c r="AG142" s="1">
        <f t="shared" si="125"/>
        <v>22.148554962683306</v>
      </c>
      <c r="AH142" s="9">
        <f t="shared" si="103"/>
        <v>4.6376639692052177E-2</v>
      </c>
      <c r="AI142" s="8">
        <f t="shared" si="126"/>
        <v>495.0957888361072</v>
      </c>
      <c r="AJ142" s="1">
        <f t="shared" si="127"/>
        <v>17.51580223610722</v>
      </c>
      <c r="AK142" s="9">
        <f t="shared" si="104"/>
        <v>3.6676164679358067E-2</v>
      </c>
      <c r="AL142" s="8">
        <f t="shared" si="128"/>
        <v>492.14816990566061</v>
      </c>
      <c r="AM142" s="1">
        <f t="shared" si="129"/>
        <v>14.568183305660625</v>
      </c>
      <c r="AN142" s="9">
        <f t="shared" si="105"/>
        <v>3.0504174618737313E-2</v>
      </c>
      <c r="AO142" s="8">
        <f t="shared" si="130"/>
        <v>490.64316029409838</v>
      </c>
      <c r="AP142" s="1">
        <f t="shared" si="131"/>
        <v>13.063173694098396</v>
      </c>
      <c r="AQ142" s="9">
        <f t="shared" si="106"/>
        <v>2.7352849911274728E-2</v>
      </c>
      <c r="AU142" s="2">
        <v>141</v>
      </c>
      <c r="AV142" s="20">
        <v>149.32749939999999</v>
      </c>
      <c r="AW142" s="10">
        <f t="shared" si="132"/>
        <v>155.55228210860861</v>
      </c>
      <c r="AX142" s="2">
        <f t="shared" si="149"/>
        <v>0.49025549472036045</v>
      </c>
      <c r="AY142" s="27">
        <f t="shared" si="107"/>
        <v>156.04253760332898</v>
      </c>
      <c r="AZ142" s="11">
        <f t="shared" si="133"/>
        <v>4.4968530446904326E-2</v>
      </c>
      <c r="BA142" s="2">
        <f t="shared" si="150"/>
        <v>0.43021505527883264</v>
      </c>
      <c r="BB142" s="27">
        <f t="shared" si="108"/>
        <v>155.98249716388744</v>
      </c>
      <c r="BC142" s="11">
        <f t="shared" si="134"/>
        <v>4.4566458225225265E-2</v>
      </c>
      <c r="BD142" s="2">
        <f t="shared" si="135"/>
        <v>0.19239103961864579</v>
      </c>
      <c r="BE142" s="27">
        <f t="shared" si="109"/>
        <v>155.74467314822726</v>
      </c>
      <c r="BF142" s="11">
        <f t="shared" si="136"/>
        <v>4.2973824473131646E-2</v>
      </c>
      <c r="BG142" s="2">
        <f t="shared" si="137"/>
        <v>-0.20600213515570576</v>
      </c>
      <c r="BH142" s="27">
        <f t="shared" si="110"/>
        <v>155.34627997345291</v>
      </c>
      <c r="BI142" s="11">
        <f t="shared" si="138"/>
        <v>4.0305908808735566E-2</v>
      </c>
      <c r="BK142" s="2">
        <v>141</v>
      </c>
      <c r="BL142" s="20">
        <v>477.57998659999998</v>
      </c>
      <c r="BM142" s="10">
        <f t="shared" si="139"/>
        <v>492.14816990566061</v>
      </c>
      <c r="BN142" s="2">
        <f t="shared" si="140"/>
        <v>-4.5482229942136412</v>
      </c>
      <c r="BO142" s="27">
        <f t="shared" si="111"/>
        <v>487.59994691144698</v>
      </c>
      <c r="BP142" s="11">
        <f t="shared" si="141"/>
        <v>2.0980695574748347E-2</v>
      </c>
      <c r="BQ142" s="2">
        <f t="shared" si="142"/>
        <v>-5.3057140748037224</v>
      </c>
      <c r="BR142" s="27">
        <f t="shared" si="112"/>
        <v>486.84245583085686</v>
      </c>
      <c r="BS142" s="11">
        <f t="shared" si="143"/>
        <v>1.9394592509620209E-2</v>
      </c>
      <c r="BT142" s="2">
        <f t="shared" si="144"/>
        <v>-5.053057443124036</v>
      </c>
      <c r="BU142" s="27">
        <f t="shared" si="113"/>
        <v>487.09511246253658</v>
      </c>
      <c r="BV142" s="11">
        <f t="shared" si="145"/>
        <v>1.9923627726272465E-2</v>
      </c>
      <c r="BW142" s="2">
        <f t="shared" si="146"/>
        <v>-4.5150288346865368</v>
      </c>
      <c r="BX142" s="27">
        <f t="shared" si="114"/>
        <v>487.63314107097409</v>
      </c>
      <c r="BY142" s="11">
        <f t="shared" si="147"/>
        <v>2.1050200496349918E-2</v>
      </c>
      <c r="CB142" s="2"/>
      <c r="CD142" s="22"/>
    </row>
    <row r="143" spans="1:82" x14ac:dyDescent="0.2">
      <c r="A143" s="18" t="s">
        <v>93</v>
      </c>
      <c r="B143" s="20">
        <v>142</v>
      </c>
      <c r="C143" s="20">
        <v>150.44549559999999</v>
      </c>
      <c r="D143" s="20">
        <v>480.4500122</v>
      </c>
      <c r="O143" s="2">
        <v>142</v>
      </c>
      <c r="P143" s="20">
        <v>150.44549559999999</v>
      </c>
      <c r="Q143" s="27">
        <f t="shared" si="115"/>
        <v>153.11288255218557</v>
      </c>
      <c r="R143" s="1">
        <f t="shared" si="116"/>
        <v>2.6673869521855806</v>
      </c>
      <c r="S143" s="7">
        <f t="shared" si="117"/>
        <v>1.7729922331988921E-2</v>
      </c>
      <c r="T143" s="27">
        <f t="shared" si="118"/>
        <v>152.61967528951067</v>
      </c>
      <c r="U143" s="1">
        <f t="shared" si="148"/>
        <v>2.1741796895106802</v>
      </c>
      <c r="V143" s="11">
        <f t="shared" si="119"/>
        <v>1.4451610404417321E-2</v>
      </c>
      <c r="W143" s="27">
        <f t="shared" si="120"/>
        <v>151.81741248344343</v>
      </c>
      <c r="X143" s="1">
        <f t="shared" si="121"/>
        <v>1.371916883443447</v>
      </c>
      <c r="Y143" s="9">
        <f t="shared" si="101"/>
        <v>9.1190293067401548E-3</v>
      </c>
      <c r="Z143" s="27">
        <f t="shared" si="122"/>
        <v>150.86652823255585</v>
      </c>
      <c r="AA143" s="1">
        <f t="shared" si="123"/>
        <v>0.42103263255586398</v>
      </c>
      <c r="AB143" s="9">
        <f t="shared" si="102"/>
        <v>2.7985725386906433E-3</v>
      </c>
      <c r="AD143" s="2">
        <v>142</v>
      </c>
      <c r="AE143" s="20">
        <v>480.4500122</v>
      </c>
      <c r="AF143" s="8">
        <f t="shared" si="124"/>
        <v>493.08397507387826</v>
      </c>
      <c r="AG143" s="1">
        <f t="shared" si="125"/>
        <v>12.633962873878261</v>
      </c>
      <c r="AH143" s="9">
        <f t="shared" si="103"/>
        <v>2.6296102722584674E-2</v>
      </c>
      <c r="AI143" s="8">
        <f t="shared" si="126"/>
        <v>487.21367782985897</v>
      </c>
      <c r="AJ143" s="1">
        <f t="shared" si="127"/>
        <v>6.7636656298589628</v>
      </c>
      <c r="AK143" s="9">
        <f t="shared" si="104"/>
        <v>1.4077771793339883E-2</v>
      </c>
      <c r="AL143" s="8">
        <f t="shared" si="128"/>
        <v>483.40725992226425</v>
      </c>
      <c r="AM143" s="1">
        <f t="shared" si="129"/>
        <v>2.9572477222642419</v>
      </c>
      <c r="AN143" s="9">
        <f t="shared" si="105"/>
        <v>6.1551621337730539E-3</v>
      </c>
      <c r="AO143" s="8">
        <f t="shared" si="130"/>
        <v>480.84578002352458</v>
      </c>
      <c r="AP143" s="1">
        <f t="shared" si="131"/>
        <v>0.3957678235245794</v>
      </c>
      <c r="AQ143" s="9">
        <f t="shared" si="106"/>
        <v>8.2374401805578598E-4</v>
      </c>
      <c r="AU143" s="2">
        <v>142</v>
      </c>
      <c r="AV143" s="20">
        <v>150.44549559999999</v>
      </c>
      <c r="AW143" s="10">
        <f t="shared" si="132"/>
        <v>151.81741248344343</v>
      </c>
      <c r="AX143" s="2">
        <f t="shared" si="149"/>
        <v>-0.77728204124530009</v>
      </c>
      <c r="AY143" s="27">
        <f t="shared" si="107"/>
        <v>151.04013044219812</v>
      </c>
      <c r="AZ143" s="11">
        <f t="shared" si="133"/>
        <v>3.9524934915906697E-3</v>
      </c>
      <c r="BA143" s="2">
        <f t="shared" si="150"/>
        <v>-1.4440730509209705</v>
      </c>
      <c r="BB143" s="27">
        <f t="shared" si="108"/>
        <v>150.37333943252247</v>
      </c>
      <c r="BC143" s="11">
        <f t="shared" si="134"/>
        <v>4.7961666907836599E-4</v>
      </c>
      <c r="BD143" s="2">
        <f t="shared" si="135"/>
        <v>-2.1639653592516463</v>
      </c>
      <c r="BE143" s="27">
        <f t="shared" si="109"/>
        <v>149.65344712419179</v>
      </c>
      <c r="BF143" s="11">
        <f t="shared" si="136"/>
        <v>5.2646872054852084E-3</v>
      </c>
      <c r="BG143" s="2">
        <f t="shared" si="137"/>
        <v>-2.8526527526628072</v>
      </c>
      <c r="BH143" s="27">
        <f t="shared" si="110"/>
        <v>148.96475973078063</v>
      </c>
      <c r="BI143" s="11">
        <f t="shared" si="138"/>
        <v>9.8423409974087578E-3</v>
      </c>
      <c r="BK143" s="2">
        <v>142</v>
      </c>
      <c r="BL143" s="20">
        <v>480.4500122</v>
      </c>
      <c r="BM143" s="10">
        <f t="shared" si="139"/>
        <v>483.40725992226425</v>
      </c>
      <c r="BN143" s="2">
        <f t="shared" si="140"/>
        <v>-5.8060290909684582</v>
      </c>
      <c r="BO143" s="27">
        <f t="shared" si="111"/>
        <v>477.60123083129577</v>
      </c>
      <c r="BP143" s="11">
        <f t="shared" si="141"/>
        <v>5.9294022195140609E-3</v>
      </c>
      <c r="BQ143" s="2">
        <f t="shared" si="142"/>
        <v>-6.8515522336704109</v>
      </c>
      <c r="BR143" s="27">
        <f t="shared" si="112"/>
        <v>476.55570768859383</v>
      </c>
      <c r="BS143" s="11">
        <f t="shared" si="143"/>
        <v>8.1055352534470729E-3</v>
      </c>
      <c r="BT143" s="2">
        <f t="shared" si="144"/>
        <v>-7.2657689672874328</v>
      </c>
      <c r="BU143" s="27">
        <f t="shared" si="113"/>
        <v>476.1414909549768</v>
      </c>
      <c r="BV143" s="11">
        <f t="shared" si="145"/>
        <v>8.9676785006088527E-3</v>
      </c>
      <c r="BW143" s="2">
        <f t="shared" si="146"/>
        <v>-7.6844396962189068</v>
      </c>
      <c r="BX143" s="27">
        <f t="shared" si="114"/>
        <v>475.72282022604531</v>
      </c>
      <c r="BY143" s="11">
        <f t="shared" si="147"/>
        <v>9.8390922133786314E-3</v>
      </c>
      <c r="CB143" s="2"/>
      <c r="CD143" s="22"/>
    </row>
    <row r="144" spans="1:82" x14ac:dyDescent="0.2">
      <c r="A144" s="18" t="s">
        <v>94</v>
      </c>
      <c r="B144" s="20">
        <v>143</v>
      </c>
      <c r="C144" s="20">
        <v>152.76049800000001</v>
      </c>
      <c r="D144" s="20">
        <v>495.64999390000003</v>
      </c>
      <c r="O144" s="2">
        <v>143</v>
      </c>
      <c r="P144" s="20">
        <v>152.76049800000001</v>
      </c>
      <c r="Q144" s="27">
        <f t="shared" si="115"/>
        <v>152.31266646652989</v>
      </c>
      <c r="R144" s="1">
        <f t="shared" si="116"/>
        <v>0.44783153347012217</v>
      </c>
      <c r="S144" s="7">
        <f t="shared" si="117"/>
        <v>2.931592521190407E-3</v>
      </c>
      <c r="T144" s="27">
        <f t="shared" si="118"/>
        <v>151.64129442923087</v>
      </c>
      <c r="U144" s="1">
        <f t="shared" si="148"/>
        <v>1.1192035707691446</v>
      </c>
      <c r="V144" s="11">
        <f t="shared" si="119"/>
        <v>7.326524758836178E-3</v>
      </c>
      <c r="W144" s="27">
        <f t="shared" si="120"/>
        <v>150.99426235337737</v>
      </c>
      <c r="X144" s="1">
        <f t="shared" si="121"/>
        <v>1.766235646622647</v>
      </c>
      <c r="Y144" s="9">
        <f t="shared" si="101"/>
        <v>1.1562122863874447E-2</v>
      </c>
      <c r="Z144" s="27">
        <f t="shared" si="122"/>
        <v>150.55075375813897</v>
      </c>
      <c r="AA144" s="1">
        <f t="shared" si="123"/>
        <v>2.2097442418610456</v>
      </c>
      <c r="AB144" s="9">
        <f t="shared" si="102"/>
        <v>1.4465416588659233E-2</v>
      </c>
      <c r="AD144" s="2">
        <v>143</v>
      </c>
      <c r="AE144" s="20">
        <v>495.64999390000003</v>
      </c>
      <c r="AF144" s="8">
        <f t="shared" si="124"/>
        <v>489.29378621171475</v>
      </c>
      <c r="AG144" s="1">
        <f t="shared" si="125"/>
        <v>6.3562076882852807</v>
      </c>
      <c r="AH144" s="9">
        <f t="shared" si="103"/>
        <v>1.2823984195524229E-2</v>
      </c>
      <c r="AI144" s="8">
        <f t="shared" si="126"/>
        <v>484.1700282964224</v>
      </c>
      <c r="AJ144" s="1">
        <f t="shared" si="127"/>
        <v>11.479965603577625</v>
      </c>
      <c r="AK144" s="9">
        <f t="shared" si="104"/>
        <v>2.3161435982774911E-2</v>
      </c>
      <c r="AL144" s="8">
        <f t="shared" si="128"/>
        <v>481.63291128890569</v>
      </c>
      <c r="AM144" s="1">
        <f t="shared" si="129"/>
        <v>14.017082611094338</v>
      </c>
      <c r="AN144" s="9">
        <f t="shared" si="105"/>
        <v>2.8280203336232376E-2</v>
      </c>
      <c r="AO144" s="8">
        <f t="shared" si="130"/>
        <v>480.54895415588118</v>
      </c>
      <c r="AP144" s="1">
        <f t="shared" si="131"/>
        <v>15.10103974411885</v>
      </c>
      <c r="AQ144" s="9">
        <f t="shared" si="106"/>
        <v>3.046714401284864E-2</v>
      </c>
      <c r="AU144" s="2">
        <v>143</v>
      </c>
      <c r="AV144" s="20">
        <v>152.76049800000001</v>
      </c>
      <c r="AW144" s="10">
        <f t="shared" si="132"/>
        <v>150.99426235337737</v>
      </c>
      <c r="AX144" s="2">
        <f t="shared" si="149"/>
        <v>-0.79104246789153043</v>
      </c>
      <c r="AY144" s="27">
        <f t="shared" si="107"/>
        <v>150.20321988548582</v>
      </c>
      <c r="AZ144" s="11">
        <f t="shared" si="133"/>
        <v>1.6740441069485058E-2</v>
      </c>
      <c r="BA144" s="2">
        <f t="shared" si="150"/>
        <v>-1.1646577365362645</v>
      </c>
      <c r="BB144" s="27">
        <f t="shared" si="108"/>
        <v>149.8296046168411</v>
      </c>
      <c r="BC144" s="11">
        <f t="shared" si="134"/>
        <v>1.9186199452943111E-2</v>
      </c>
      <c r="BD144" s="2">
        <f t="shared" si="135"/>
        <v>-1.3594762217402994</v>
      </c>
      <c r="BE144" s="27">
        <f t="shared" si="109"/>
        <v>149.63478613163707</v>
      </c>
      <c r="BF144" s="11">
        <f t="shared" si="136"/>
        <v>2.0461519236229127E-2</v>
      </c>
      <c r="BG144" s="2">
        <f t="shared" si="137"/>
        <v>-1.330525785715253</v>
      </c>
      <c r="BH144" s="27">
        <f t="shared" si="110"/>
        <v>149.66373656766211</v>
      </c>
      <c r="BI144" s="11">
        <f t="shared" si="138"/>
        <v>2.0272004038229173E-2</v>
      </c>
      <c r="BK144" s="2">
        <v>143</v>
      </c>
      <c r="BL144" s="20">
        <v>495.64999390000003</v>
      </c>
      <c r="BM144" s="10">
        <f t="shared" si="139"/>
        <v>481.63291128890569</v>
      </c>
      <c r="BN144" s="2">
        <f t="shared" si="140"/>
        <v>-4.5965249536854875</v>
      </c>
      <c r="BO144" s="27">
        <f t="shared" si="111"/>
        <v>477.03638633522019</v>
      </c>
      <c r="BP144" s="11">
        <f t="shared" si="141"/>
        <v>3.75539348206574E-2</v>
      </c>
      <c r="BQ144" s="2">
        <f t="shared" si="142"/>
        <v>-4.5668106135300768</v>
      </c>
      <c r="BR144" s="27">
        <f t="shared" si="112"/>
        <v>477.06610067537559</v>
      </c>
      <c r="BS144" s="11">
        <f t="shared" si="143"/>
        <v>3.7493984572455841E-2</v>
      </c>
      <c r="BT144" s="2">
        <f t="shared" si="144"/>
        <v>-3.9709167669301073</v>
      </c>
      <c r="BU144" s="27">
        <f t="shared" si="113"/>
        <v>477.6619945219756</v>
      </c>
      <c r="BV144" s="11">
        <f t="shared" si="145"/>
        <v>3.6291737313434928E-2</v>
      </c>
      <c r="BW144" s="2">
        <f t="shared" si="146"/>
        <v>-3.2518713990736439</v>
      </c>
      <c r="BX144" s="27">
        <f t="shared" si="114"/>
        <v>478.38103988983204</v>
      </c>
      <c r="BY144" s="11">
        <f t="shared" si="147"/>
        <v>3.4841025366081392E-2</v>
      </c>
      <c r="CB144" s="2"/>
      <c r="CD144" s="22"/>
    </row>
    <row r="145" spans="1:82" x14ac:dyDescent="0.2">
      <c r="A145" s="18" t="s">
        <v>95</v>
      </c>
      <c r="B145" s="20">
        <v>144</v>
      </c>
      <c r="C145" s="20">
        <v>150.0164948</v>
      </c>
      <c r="D145" s="20">
        <v>488.51000979999998</v>
      </c>
      <c r="O145" s="2">
        <v>144</v>
      </c>
      <c r="P145" s="20">
        <v>150.0164948</v>
      </c>
      <c r="Q145" s="27">
        <f t="shared" si="115"/>
        <v>152.44701592657091</v>
      </c>
      <c r="R145" s="1">
        <f t="shared" si="116"/>
        <v>2.430521126570909</v>
      </c>
      <c r="S145" s="7">
        <f t="shared" si="117"/>
        <v>1.6201692552617282E-2</v>
      </c>
      <c r="T145" s="27">
        <f t="shared" si="118"/>
        <v>152.14493603607698</v>
      </c>
      <c r="U145" s="1">
        <f t="shared" si="148"/>
        <v>2.1284412360769807</v>
      </c>
      <c r="V145" s="11">
        <f t="shared" si="119"/>
        <v>1.4188048047080357E-2</v>
      </c>
      <c r="W145" s="27">
        <f t="shared" si="120"/>
        <v>152.05400374135095</v>
      </c>
      <c r="X145" s="1">
        <f t="shared" si="121"/>
        <v>2.03750894135095</v>
      </c>
      <c r="Y145" s="9">
        <f t="shared" si="101"/>
        <v>1.3581899404244379E-2</v>
      </c>
      <c r="Z145" s="27">
        <f t="shared" si="122"/>
        <v>152.20806193953476</v>
      </c>
      <c r="AA145" s="1">
        <f t="shared" si="123"/>
        <v>2.1915671395347545</v>
      </c>
      <c r="AB145" s="9">
        <f t="shared" si="102"/>
        <v>1.46088411308138E-2</v>
      </c>
      <c r="AD145" s="2">
        <v>144</v>
      </c>
      <c r="AE145" s="20">
        <v>488.51000979999998</v>
      </c>
      <c r="AF145" s="8">
        <f t="shared" si="124"/>
        <v>491.2006485182003</v>
      </c>
      <c r="AG145" s="1">
        <f t="shared" si="125"/>
        <v>2.6906387182003186</v>
      </c>
      <c r="AH145" s="9">
        <f t="shared" si="103"/>
        <v>5.5078476678541103E-3</v>
      </c>
      <c r="AI145" s="8">
        <f t="shared" si="126"/>
        <v>489.33601281803237</v>
      </c>
      <c r="AJ145" s="1">
        <f t="shared" si="127"/>
        <v>0.82600301803239518</v>
      </c>
      <c r="AK145" s="9">
        <f t="shared" si="104"/>
        <v>1.690862011958706E-3</v>
      </c>
      <c r="AL145" s="8">
        <f t="shared" si="128"/>
        <v>490.04316085556229</v>
      </c>
      <c r="AM145" s="1">
        <f t="shared" si="129"/>
        <v>1.533151055562314</v>
      </c>
      <c r="AN145" s="9">
        <f t="shared" si="105"/>
        <v>3.1384230103903062E-3</v>
      </c>
      <c r="AO145" s="8">
        <f t="shared" si="130"/>
        <v>491.8747339639703</v>
      </c>
      <c r="AP145" s="1">
        <f t="shared" si="131"/>
        <v>3.3647241639703225</v>
      </c>
      <c r="AQ145" s="9">
        <f t="shared" si="106"/>
        <v>6.8877281866708698E-3</v>
      </c>
      <c r="AU145" s="2">
        <v>144</v>
      </c>
      <c r="AV145" s="20">
        <v>150.0164948</v>
      </c>
      <c r="AW145" s="10">
        <f t="shared" si="132"/>
        <v>152.05400374135095</v>
      </c>
      <c r="AX145" s="2">
        <f t="shared" si="149"/>
        <v>-0.23580731113199477</v>
      </c>
      <c r="AY145" s="27">
        <f t="shared" si="107"/>
        <v>151.81819643021896</v>
      </c>
      <c r="AZ145" s="11">
        <f t="shared" si="133"/>
        <v>1.2010023515220524E-2</v>
      </c>
      <c r="BA145" s="2">
        <f t="shared" si="150"/>
        <v>-0.16367813050683083</v>
      </c>
      <c r="BB145" s="27">
        <f t="shared" si="108"/>
        <v>151.89032561084412</v>
      </c>
      <c r="BC145" s="11">
        <f t="shared" si="134"/>
        <v>1.2490831847139731E-2</v>
      </c>
      <c r="BD145" s="2">
        <f t="shared" si="135"/>
        <v>9.2054344088033146E-2</v>
      </c>
      <c r="BE145" s="27">
        <f t="shared" si="109"/>
        <v>152.14605808543899</v>
      </c>
      <c r="BF145" s="11">
        <f t="shared" si="136"/>
        <v>1.419552755367399E-2</v>
      </c>
      <c r="BG145" s="2">
        <f t="shared" si="137"/>
        <v>0.46217459455137788</v>
      </c>
      <c r="BH145" s="27">
        <f t="shared" si="110"/>
        <v>152.51617833590234</v>
      </c>
      <c r="BI145" s="11">
        <f t="shared" si="138"/>
        <v>1.6662724583952449E-2</v>
      </c>
      <c r="BK145" s="2">
        <v>144</v>
      </c>
      <c r="BL145" s="20">
        <v>488.51000979999998</v>
      </c>
      <c r="BM145" s="10">
        <f t="shared" si="139"/>
        <v>490.04316085556229</v>
      </c>
      <c r="BN145" s="2">
        <f t="shared" si="140"/>
        <v>-0.69449259758285997</v>
      </c>
      <c r="BO145" s="27">
        <f t="shared" si="111"/>
        <v>489.34866825797945</v>
      </c>
      <c r="BP145" s="11">
        <f t="shared" si="141"/>
        <v>1.7167682159119539E-3</v>
      </c>
      <c r="BQ145" s="2">
        <f t="shared" si="142"/>
        <v>1.272866467553929</v>
      </c>
      <c r="BR145" s="27">
        <f t="shared" si="112"/>
        <v>491.3160273231162</v>
      </c>
      <c r="BS145" s="11">
        <f t="shared" si="143"/>
        <v>5.7440328075673034E-3</v>
      </c>
      <c r="BT145" s="2">
        <f t="shared" si="144"/>
        <v>3.4577830332219186</v>
      </c>
      <c r="BU145" s="27">
        <f t="shared" si="113"/>
        <v>493.50094388878421</v>
      </c>
      <c r="BV145" s="11">
        <f t="shared" si="145"/>
        <v>1.0216646514218938E-2</v>
      </c>
      <c r="BW145" s="2">
        <f t="shared" si="146"/>
        <v>5.4947193252240414</v>
      </c>
      <c r="BX145" s="27">
        <f t="shared" si="114"/>
        <v>495.53788018078632</v>
      </c>
      <c r="BY145" s="11">
        <f t="shared" si="147"/>
        <v>1.4386338539231996E-2</v>
      </c>
      <c r="CB145" s="2"/>
      <c r="CD145" s="22"/>
    </row>
    <row r="146" spans="1:82" x14ac:dyDescent="0.2">
      <c r="A146" s="18" t="s">
        <v>96</v>
      </c>
      <c r="B146" s="20">
        <v>145</v>
      </c>
      <c r="C146" s="20">
        <v>151.67649840000001</v>
      </c>
      <c r="D146" s="20">
        <v>484.48001099999999</v>
      </c>
      <c r="O146" s="2">
        <v>145</v>
      </c>
      <c r="P146" s="20">
        <v>151.67649840000001</v>
      </c>
      <c r="Q146" s="27">
        <f t="shared" si="115"/>
        <v>151.71785958859962</v>
      </c>
      <c r="R146" s="1">
        <f t="shared" si="116"/>
        <v>4.1361188599609022E-2</v>
      </c>
      <c r="S146" s="7">
        <f t="shared" si="117"/>
        <v>2.7269345637536828E-4</v>
      </c>
      <c r="T146" s="27">
        <f t="shared" si="118"/>
        <v>151.18713747984236</v>
      </c>
      <c r="U146" s="1">
        <f t="shared" si="148"/>
        <v>0.48936092015765098</v>
      </c>
      <c r="V146" s="11">
        <f t="shared" si="119"/>
        <v>3.2263463708603847E-3</v>
      </c>
      <c r="W146" s="27">
        <f t="shared" si="120"/>
        <v>150.83149837654037</v>
      </c>
      <c r="X146" s="1">
        <f t="shared" si="121"/>
        <v>0.84500002345964731</v>
      </c>
      <c r="Y146" s="9">
        <f t="shared" si="101"/>
        <v>5.571067583794163E-3</v>
      </c>
      <c r="Z146" s="27">
        <f t="shared" si="122"/>
        <v>150.56438658488369</v>
      </c>
      <c r="AA146" s="1">
        <f t="shared" si="123"/>
        <v>1.1121118151163216</v>
      </c>
      <c r="AB146" s="9">
        <f t="shared" si="102"/>
        <v>7.3321300718814687E-3</v>
      </c>
      <c r="AD146" s="2">
        <v>145</v>
      </c>
      <c r="AE146" s="20">
        <v>484.48001099999999</v>
      </c>
      <c r="AF146" s="8">
        <f t="shared" si="124"/>
        <v>490.39345690274018</v>
      </c>
      <c r="AG146" s="1">
        <f t="shared" si="125"/>
        <v>5.9134459027401931</v>
      </c>
      <c r="AH146" s="9">
        <f t="shared" si="103"/>
        <v>1.2205758273771574E-2</v>
      </c>
      <c r="AI146" s="8">
        <f t="shared" si="126"/>
        <v>488.96431145991778</v>
      </c>
      <c r="AJ146" s="1">
        <f t="shared" si="127"/>
        <v>4.4843004599177902</v>
      </c>
      <c r="AK146" s="9">
        <f t="shared" si="104"/>
        <v>9.2559039756085829E-3</v>
      </c>
      <c r="AL146" s="8">
        <f t="shared" si="128"/>
        <v>489.12327022222496</v>
      </c>
      <c r="AM146" s="1">
        <f t="shared" si="129"/>
        <v>4.6432592222249696</v>
      </c>
      <c r="AN146" s="9">
        <f t="shared" si="105"/>
        <v>9.5840057727891882E-3</v>
      </c>
      <c r="AO146" s="8">
        <f t="shared" si="130"/>
        <v>489.35119084099256</v>
      </c>
      <c r="AP146" s="1">
        <f t="shared" si="131"/>
        <v>4.8711798409925677</v>
      </c>
      <c r="AQ146" s="9">
        <f t="shared" si="106"/>
        <v>1.0054449575614313E-2</v>
      </c>
      <c r="AU146" s="2">
        <v>145</v>
      </c>
      <c r="AV146" s="20">
        <v>151.67649840000001</v>
      </c>
      <c r="AW146" s="10">
        <f t="shared" si="132"/>
        <v>150.83149837654037</v>
      </c>
      <c r="AX146" s="2">
        <f t="shared" si="149"/>
        <v>-0.53181672723557238</v>
      </c>
      <c r="AY146" s="27">
        <f t="shared" si="107"/>
        <v>150.2996816493048</v>
      </c>
      <c r="AZ146" s="11">
        <f t="shared" si="133"/>
        <v>9.0773242078959569E-3</v>
      </c>
      <c r="BA146" s="2">
        <f t="shared" si="150"/>
        <v>-0.64015038594352114</v>
      </c>
      <c r="BB146" s="27">
        <f t="shared" si="108"/>
        <v>150.19134799059685</v>
      </c>
      <c r="BC146" s="11">
        <f t="shared" si="134"/>
        <v>9.791565767074439E-3</v>
      </c>
      <c r="BD146" s="2">
        <f t="shared" si="135"/>
        <v>-0.69668148125113893</v>
      </c>
      <c r="BE146" s="27">
        <f t="shared" si="109"/>
        <v>150.13481689528922</v>
      </c>
      <c r="BF146" s="11">
        <f t="shared" si="136"/>
        <v>1.0164274102933763E-2</v>
      </c>
      <c r="BG146" s="2">
        <f t="shared" si="137"/>
        <v>-0.80133537497009577</v>
      </c>
      <c r="BH146" s="27">
        <f t="shared" si="110"/>
        <v>150.03016300157026</v>
      </c>
      <c r="BI146" s="11">
        <f t="shared" si="138"/>
        <v>1.0854255048056644E-2</v>
      </c>
      <c r="BK146" s="2">
        <v>145</v>
      </c>
      <c r="BL146" s="20">
        <v>484.48001099999999</v>
      </c>
      <c r="BM146" s="10">
        <f t="shared" si="139"/>
        <v>489.12327022222496</v>
      </c>
      <c r="BN146" s="2">
        <f t="shared" si="140"/>
        <v>-0.76211200830920145</v>
      </c>
      <c r="BO146" s="27">
        <f t="shared" si="111"/>
        <v>488.36115821391576</v>
      </c>
      <c r="BP146" s="11">
        <f t="shared" si="141"/>
        <v>8.010954272199616E-3</v>
      </c>
      <c r="BQ146" s="2">
        <f t="shared" si="142"/>
        <v>0.28612577215286178</v>
      </c>
      <c r="BR146" s="27">
        <f t="shared" si="112"/>
        <v>489.4093959943778</v>
      </c>
      <c r="BS146" s="11">
        <f t="shared" si="143"/>
        <v>1.0174589007714114E-2</v>
      </c>
      <c r="BT146" s="2">
        <f t="shared" si="144"/>
        <v>0.83117883328636866</v>
      </c>
      <c r="BU146" s="27">
        <f t="shared" si="113"/>
        <v>489.9544490555113</v>
      </c>
      <c r="BV146" s="11">
        <f t="shared" si="145"/>
        <v>1.1299615941247397E-2</v>
      </c>
      <c r="BW146" s="2">
        <f t="shared" si="146"/>
        <v>0.68376185630301167</v>
      </c>
      <c r="BX146" s="27">
        <f t="shared" si="114"/>
        <v>489.80703207852798</v>
      </c>
      <c r="BY146" s="11">
        <f t="shared" si="147"/>
        <v>1.0995337181265032E-2</v>
      </c>
      <c r="CB146" s="2"/>
      <c r="CD146" s="22"/>
    </row>
    <row r="147" spans="1:82" x14ac:dyDescent="0.2">
      <c r="A147" s="18" t="s">
        <v>97</v>
      </c>
      <c r="B147" s="20">
        <v>146</v>
      </c>
      <c r="C147" s="20">
        <v>152.5939941</v>
      </c>
      <c r="D147" s="20">
        <v>485.7999878</v>
      </c>
      <c r="O147" s="2">
        <v>146</v>
      </c>
      <c r="P147" s="20">
        <v>152.5939941</v>
      </c>
      <c r="Q147" s="27">
        <f t="shared" si="115"/>
        <v>151.70545123201973</v>
      </c>
      <c r="R147" s="1">
        <f t="shared" si="116"/>
        <v>0.88854286798027715</v>
      </c>
      <c r="S147" s="7">
        <f t="shared" si="117"/>
        <v>5.8229216242808675E-3</v>
      </c>
      <c r="T147" s="27">
        <f t="shared" si="118"/>
        <v>151.40734989391331</v>
      </c>
      <c r="U147" s="1">
        <f t="shared" si="148"/>
        <v>1.1866442060866973</v>
      </c>
      <c r="V147" s="11">
        <f t="shared" si="119"/>
        <v>7.7764804118637147E-3</v>
      </c>
      <c r="W147" s="27">
        <f t="shared" si="120"/>
        <v>151.33849839061617</v>
      </c>
      <c r="X147" s="1">
        <f t="shared" si="121"/>
        <v>1.2554957093838368</v>
      </c>
      <c r="Y147" s="9">
        <f t="shared" si="101"/>
        <v>8.2276875757054235E-3</v>
      </c>
      <c r="Z147" s="27">
        <f t="shared" si="122"/>
        <v>151.39847044622093</v>
      </c>
      <c r="AA147" s="1">
        <f t="shared" si="123"/>
        <v>1.1955236537790768</v>
      </c>
      <c r="AB147" s="9">
        <f t="shared" si="102"/>
        <v>7.8346704326751528E-3</v>
      </c>
      <c r="AD147" s="2">
        <v>146</v>
      </c>
      <c r="AE147" s="20">
        <v>485.7999878</v>
      </c>
      <c r="AF147" s="8">
        <f t="shared" si="124"/>
        <v>488.6194231319181</v>
      </c>
      <c r="AG147" s="1">
        <f t="shared" si="125"/>
        <v>2.8194353319181005</v>
      </c>
      <c r="AH147" s="9">
        <f t="shared" si="103"/>
        <v>5.8036957651774164E-3</v>
      </c>
      <c r="AI147" s="8">
        <f t="shared" si="126"/>
        <v>486.94637625295479</v>
      </c>
      <c r="AJ147" s="1">
        <f t="shared" si="127"/>
        <v>1.1463884529547954</v>
      </c>
      <c r="AK147" s="9">
        <f t="shared" si="104"/>
        <v>2.359795145624323E-3</v>
      </c>
      <c r="AL147" s="8">
        <f t="shared" si="128"/>
        <v>486.33731468888999</v>
      </c>
      <c r="AM147" s="1">
        <f t="shared" si="129"/>
        <v>0.53732688888999292</v>
      </c>
      <c r="AN147" s="9">
        <f t="shared" si="105"/>
        <v>1.1060660814820895E-3</v>
      </c>
      <c r="AO147" s="8">
        <f t="shared" si="130"/>
        <v>485.6978059602481</v>
      </c>
      <c r="AP147" s="1">
        <f t="shared" si="131"/>
        <v>0.10218183975189277</v>
      </c>
      <c r="AQ147" s="9">
        <f t="shared" si="106"/>
        <v>2.1033726290244417E-4</v>
      </c>
      <c r="AU147" s="2">
        <v>146</v>
      </c>
      <c r="AV147" s="20">
        <v>152.5939941</v>
      </c>
      <c r="AW147" s="10">
        <f t="shared" si="132"/>
        <v>151.33849839061617</v>
      </c>
      <c r="AX147" s="2">
        <f t="shared" si="149"/>
        <v>-0.22017170484216073</v>
      </c>
      <c r="AY147" s="27">
        <f t="shared" si="107"/>
        <v>151.11832668577401</v>
      </c>
      <c r="AZ147" s="11">
        <f t="shared" si="133"/>
        <v>9.6705471465603071E-3</v>
      </c>
      <c r="BA147" s="2">
        <f t="shared" si="150"/>
        <v>-0.12393270593482678</v>
      </c>
      <c r="BB147" s="27">
        <f t="shared" si="108"/>
        <v>151.21456568468133</v>
      </c>
      <c r="BC147" s="11">
        <f t="shared" si="134"/>
        <v>9.0398604706203884E-3</v>
      </c>
      <c r="BD147" s="2">
        <f t="shared" si="135"/>
        <v>2.5527415945024279E-2</v>
      </c>
      <c r="BE147" s="27">
        <f t="shared" si="109"/>
        <v>151.36402580656119</v>
      </c>
      <c r="BF147" s="11">
        <f t="shared" si="136"/>
        <v>8.0603977941148593E-3</v>
      </c>
      <c r="BG147" s="2">
        <f t="shared" si="137"/>
        <v>0.17991616681432587</v>
      </c>
      <c r="BH147" s="27">
        <f t="shared" si="110"/>
        <v>151.5184145574305</v>
      </c>
      <c r="BI147" s="11">
        <f t="shared" si="138"/>
        <v>7.0486361466142386E-3</v>
      </c>
      <c r="BK147" s="2">
        <v>146</v>
      </c>
      <c r="BL147" s="20">
        <v>485.7999878</v>
      </c>
      <c r="BM147" s="10">
        <f t="shared" si="139"/>
        <v>486.33731468888999</v>
      </c>
      <c r="BN147" s="2">
        <f t="shared" si="140"/>
        <v>-1.3692650658169321</v>
      </c>
      <c r="BO147" s="27">
        <f t="shared" si="111"/>
        <v>484.96804962307306</v>
      </c>
      <c r="BP147" s="11">
        <f t="shared" si="141"/>
        <v>1.712511728735247E-3</v>
      </c>
      <c r="BQ147" s="2">
        <f t="shared" si="142"/>
        <v>-1.0963108153166627</v>
      </c>
      <c r="BR147" s="27">
        <f t="shared" si="112"/>
        <v>485.24100387357333</v>
      </c>
      <c r="BS147" s="11">
        <f t="shared" si="143"/>
        <v>1.1506462339739543E-3</v>
      </c>
      <c r="BT147" s="2">
        <f t="shared" si="144"/>
        <v>-1.3391017866864345</v>
      </c>
      <c r="BU147" s="27">
        <f t="shared" si="113"/>
        <v>484.99821290220353</v>
      </c>
      <c r="BV147" s="11">
        <f t="shared" si="145"/>
        <v>1.6504218154211796E-3</v>
      </c>
      <c r="BW147" s="2">
        <f t="shared" si="146"/>
        <v>-1.918526185925475</v>
      </c>
      <c r="BX147" s="27">
        <f t="shared" si="114"/>
        <v>484.4187885029645</v>
      </c>
      <c r="BY147" s="11">
        <f t="shared" si="147"/>
        <v>2.8431439516711605E-3</v>
      </c>
      <c r="CB147" s="2"/>
      <c r="CD147" s="22"/>
    </row>
    <row r="148" spans="1:82" x14ac:dyDescent="0.2">
      <c r="A148" s="18" t="s">
        <v>98</v>
      </c>
      <c r="B148" s="20">
        <v>147</v>
      </c>
      <c r="C148" s="20">
        <v>158.2339935</v>
      </c>
      <c r="D148" s="20">
        <v>488.88000490000002</v>
      </c>
      <c r="O148" s="2">
        <v>147</v>
      </c>
      <c r="P148" s="20">
        <v>158.2339935</v>
      </c>
      <c r="Q148" s="27">
        <f t="shared" si="115"/>
        <v>151.97201409241381</v>
      </c>
      <c r="R148" s="1">
        <f t="shared" si="116"/>
        <v>6.2619794075861819</v>
      </c>
      <c r="S148" s="7">
        <f t="shared" si="117"/>
        <v>3.9574172837811755E-2</v>
      </c>
      <c r="T148" s="27">
        <f t="shared" si="118"/>
        <v>151.94133978665235</v>
      </c>
      <c r="U148" s="1">
        <f t="shared" si="148"/>
        <v>6.2926537133476472</v>
      </c>
      <c r="V148" s="11">
        <f t="shared" si="119"/>
        <v>3.9768026921140981E-2</v>
      </c>
      <c r="W148" s="27">
        <f t="shared" si="120"/>
        <v>152.09179581624647</v>
      </c>
      <c r="X148" s="1">
        <f t="shared" si="121"/>
        <v>6.1421976837535226</v>
      </c>
      <c r="Y148" s="9">
        <f t="shared" si="101"/>
        <v>3.8817181743905887E-2</v>
      </c>
      <c r="Z148" s="27">
        <f t="shared" si="122"/>
        <v>152.29511318655523</v>
      </c>
      <c r="AA148" s="1">
        <f t="shared" si="123"/>
        <v>5.9388803134447699</v>
      </c>
      <c r="AB148" s="9">
        <f t="shared" si="102"/>
        <v>3.7532265868299469E-2</v>
      </c>
      <c r="AD148" s="2">
        <v>147</v>
      </c>
      <c r="AE148" s="20">
        <v>488.88000490000002</v>
      </c>
      <c r="AF148" s="8">
        <f t="shared" si="124"/>
        <v>487.77359253234266</v>
      </c>
      <c r="AG148" s="1">
        <f t="shared" si="125"/>
        <v>1.1064123676573558</v>
      </c>
      <c r="AH148" s="9">
        <f t="shared" si="103"/>
        <v>2.2631573322039866E-3</v>
      </c>
      <c r="AI148" s="8">
        <f t="shared" si="126"/>
        <v>486.43050144912513</v>
      </c>
      <c r="AJ148" s="1">
        <f t="shared" si="127"/>
        <v>2.4495034508748859</v>
      </c>
      <c r="AK148" s="9">
        <f t="shared" si="104"/>
        <v>5.0104390163715727E-3</v>
      </c>
      <c r="AL148" s="8">
        <f t="shared" si="128"/>
        <v>486.01491855555605</v>
      </c>
      <c r="AM148" s="1">
        <f t="shared" si="129"/>
        <v>2.8650863444439665</v>
      </c>
      <c r="AN148" s="9">
        <f t="shared" si="105"/>
        <v>5.860510382358586E-3</v>
      </c>
      <c r="AO148" s="8">
        <f t="shared" si="130"/>
        <v>485.77444234006202</v>
      </c>
      <c r="AP148" s="1">
        <f t="shared" si="131"/>
        <v>3.1055625599379937</v>
      </c>
      <c r="AQ148" s="9">
        <f t="shared" si="106"/>
        <v>6.3524024889772979E-3</v>
      </c>
      <c r="AU148" s="2">
        <v>147</v>
      </c>
      <c r="AV148" s="20">
        <v>158.2339935</v>
      </c>
      <c r="AW148" s="10">
        <f t="shared" si="132"/>
        <v>152.09179581624647</v>
      </c>
      <c r="AX148" s="2">
        <f t="shared" si="149"/>
        <v>7.1869034299579831E-2</v>
      </c>
      <c r="AY148" s="27">
        <f t="shared" si="107"/>
        <v>152.16366485054604</v>
      </c>
      <c r="AZ148" s="11">
        <f t="shared" si="133"/>
        <v>3.8362987087562542E-2</v>
      </c>
      <c r="BA148" s="2">
        <f t="shared" si="150"/>
        <v>0.2708208532694838</v>
      </c>
      <c r="BB148" s="27">
        <f t="shared" si="108"/>
        <v>152.36261666951594</v>
      </c>
      <c r="BC148" s="11">
        <f t="shared" si="134"/>
        <v>3.7105660424882426E-2</v>
      </c>
      <c r="BD148" s="2">
        <f t="shared" si="135"/>
        <v>0.46218942175619437</v>
      </c>
      <c r="BE148" s="27">
        <f t="shared" si="109"/>
        <v>152.55398523800267</v>
      </c>
      <c r="BF148" s="11">
        <f t="shared" si="136"/>
        <v>3.5896258043928653E-2</v>
      </c>
      <c r="BG148" s="2">
        <f t="shared" si="137"/>
        <v>0.6099521109263123</v>
      </c>
      <c r="BH148" s="27">
        <f t="shared" si="110"/>
        <v>152.70174792717279</v>
      </c>
      <c r="BI148" s="11">
        <f t="shared" si="138"/>
        <v>3.4962434117086272E-2</v>
      </c>
      <c r="BK148" s="2">
        <v>147</v>
      </c>
      <c r="BL148" s="20">
        <v>488.88000490000002</v>
      </c>
      <c r="BM148" s="10">
        <f t="shared" si="139"/>
        <v>486.01491855555605</v>
      </c>
      <c r="BN148" s="2">
        <f t="shared" si="140"/>
        <v>-1.0552043860720342</v>
      </c>
      <c r="BO148" s="27">
        <f t="shared" si="111"/>
        <v>484.95971416948402</v>
      </c>
      <c r="BP148" s="11">
        <f t="shared" si="141"/>
        <v>8.0189222124514847E-3</v>
      </c>
      <c r="BQ148" s="2">
        <f t="shared" si="142"/>
        <v>-0.74804920842443701</v>
      </c>
      <c r="BR148" s="27">
        <f t="shared" si="112"/>
        <v>485.2668693471316</v>
      </c>
      <c r="BS148" s="11">
        <f t="shared" si="143"/>
        <v>7.3906388411354189E-3</v>
      </c>
      <c r="BT148" s="2">
        <f t="shared" si="144"/>
        <v>-0.72907839467493718</v>
      </c>
      <c r="BU148" s="27">
        <f t="shared" si="113"/>
        <v>485.28584016088109</v>
      </c>
      <c r="BV148" s="11">
        <f t="shared" si="145"/>
        <v>7.3518341987705285E-3</v>
      </c>
      <c r="BW148" s="2">
        <f t="shared" si="146"/>
        <v>-0.72142864648182292</v>
      </c>
      <c r="BX148" s="27">
        <f t="shared" si="114"/>
        <v>485.29348990907425</v>
      </c>
      <c r="BY148" s="11">
        <f t="shared" si="147"/>
        <v>7.3361867022141399E-3</v>
      </c>
      <c r="CB148" s="2"/>
      <c r="CD148" s="22"/>
    </row>
    <row r="149" spans="1:82" x14ac:dyDescent="0.2">
      <c r="A149" s="19">
        <v>43898</v>
      </c>
      <c r="B149" s="20">
        <v>148</v>
      </c>
      <c r="C149" s="20">
        <v>155.59449770000001</v>
      </c>
      <c r="D149" s="20">
        <v>498.61999509999998</v>
      </c>
      <c r="O149" s="2">
        <v>148</v>
      </c>
      <c r="P149" s="20">
        <v>155.59449770000001</v>
      </c>
      <c r="Q149" s="27">
        <f t="shared" si="115"/>
        <v>153.85060791468968</v>
      </c>
      <c r="R149" s="1">
        <f t="shared" si="116"/>
        <v>1.7438897853103299</v>
      </c>
      <c r="S149" s="7">
        <f t="shared" si="117"/>
        <v>1.1207914232755866E-2</v>
      </c>
      <c r="T149" s="27">
        <f t="shared" si="118"/>
        <v>154.77303395765881</v>
      </c>
      <c r="U149" s="1">
        <f t="shared" si="148"/>
        <v>0.82146374234119435</v>
      </c>
      <c r="V149" s="11">
        <f t="shared" si="119"/>
        <v>5.2795166569774808E-3</v>
      </c>
      <c r="W149" s="27">
        <f t="shared" si="120"/>
        <v>155.7771144264986</v>
      </c>
      <c r="X149" s="1">
        <f t="shared" si="121"/>
        <v>0.18261672649859406</v>
      </c>
      <c r="Y149" s="9">
        <f t="shared" si="101"/>
        <v>1.1736708508208002E-3</v>
      </c>
      <c r="Z149" s="27">
        <f t="shared" si="122"/>
        <v>156.7492734216388</v>
      </c>
      <c r="AA149" s="1">
        <f t="shared" si="123"/>
        <v>1.1547757216387993</v>
      </c>
      <c r="AB149" s="9">
        <f t="shared" si="102"/>
        <v>7.4217002446018967E-3</v>
      </c>
      <c r="AD149" s="2">
        <v>148</v>
      </c>
      <c r="AE149" s="20">
        <v>498.61999509999998</v>
      </c>
      <c r="AF149" s="8">
        <f t="shared" si="124"/>
        <v>488.10551624263985</v>
      </c>
      <c r="AG149" s="1">
        <f t="shared" si="125"/>
        <v>10.514478857360132</v>
      </c>
      <c r="AH149" s="9">
        <f t="shared" si="103"/>
        <v>2.108715847877584E-2</v>
      </c>
      <c r="AI149" s="8">
        <f t="shared" si="126"/>
        <v>487.53277800201886</v>
      </c>
      <c r="AJ149" s="1">
        <f t="shared" si="127"/>
        <v>11.087217097981124</v>
      </c>
      <c r="AK149" s="9">
        <f t="shared" si="104"/>
        <v>2.2235805236325398E-2</v>
      </c>
      <c r="AL149" s="8">
        <f t="shared" si="128"/>
        <v>487.73397036222241</v>
      </c>
      <c r="AM149" s="1">
        <f t="shared" si="129"/>
        <v>10.886024737777575</v>
      </c>
      <c r="AN149" s="9">
        <f t="shared" si="105"/>
        <v>2.1832306856435519E-2</v>
      </c>
      <c r="AO149" s="8">
        <f t="shared" si="130"/>
        <v>488.10361426001549</v>
      </c>
      <c r="AP149" s="1">
        <f t="shared" si="131"/>
        <v>10.516380839984492</v>
      </c>
      <c r="AQ149" s="9">
        <f t="shared" si="106"/>
        <v>2.1090972972063415E-2</v>
      </c>
      <c r="AU149" s="2">
        <v>148</v>
      </c>
      <c r="AV149" s="20">
        <v>155.59449770000001</v>
      </c>
      <c r="AW149" s="10">
        <f t="shared" si="132"/>
        <v>155.7771144264986</v>
      </c>
      <c r="AX149" s="2">
        <f t="shared" si="149"/>
        <v>1.1559039070853434</v>
      </c>
      <c r="AY149" s="27">
        <f t="shared" si="107"/>
        <v>156.93301833358393</v>
      </c>
      <c r="AZ149" s="11">
        <f t="shared" si="133"/>
        <v>8.6026219009666532E-3</v>
      </c>
      <c r="BA149" s="2">
        <f t="shared" si="150"/>
        <v>1.8073448439116724</v>
      </c>
      <c r="BB149" s="27">
        <f t="shared" si="108"/>
        <v>157.58445927041026</v>
      </c>
      <c r="BC149" s="11">
        <f t="shared" si="134"/>
        <v>1.2789408364857998E-2</v>
      </c>
      <c r="BD149" s="2">
        <f t="shared" si="135"/>
        <v>2.3960669348537524</v>
      </c>
      <c r="BE149" s="27">
        <f t="shared" si="109"/>
        <v>158.17318136135236</v>
      </c>
      <c r="BF149" s="11">
        <f t="shared" si="136"/>
        <v>1.6573103158983735E-2</v>
      </c>
      <c r="BG149" s="2">
        <f t="shared" si="137"/>
        <v>2.9164769854206716</v>
      </c>
      <c r="BH149" s="27">
        <f t="shared" si="110"/>
        <v>158.69359141191927</v>
      </c>
      <c r="BI149" s="11">
        <f t="shared" si="138"/>
        <v>1.9917759032164455E-2</v>
      </c>
      <c r="BK149" s="2">
        <v>148</v>
      </c>
      <c r="BL149" s="20">
        <v>498.61999509999998</v>
      </c>
      <c r="BM149" s="10">
        <f t="shared" si="139"/>
        <v>487.73397036222241</v>
      </c>
      <c r="BN149" s="2">
        <f t="shared" si="140"/>
        <v>-0.22292752825051676</v>
      </c>
      <c r="BO149" s="27">
        <f t="shared" si="111"/>
        <v>487.51104283397189</v>
      </c>
      <c r="BP149" s="11">
        <f t="shared" si="141"/>
        <v>2.2279395883031444E-2</v>
      </c>
      <c r="BQ149" s="2">
        <f t="shared" si="142"/>
        <v>0.3621462483664204</v>
      </c>
      <c r="BR149" s="27">
        <f t="shared" si="112"/>
        <v>488.09611661058881</v>
      </c>
      <c r="BS149" s="11">
        <f t="shared" si="143"/>
        <v>2.1106009772633716E-2</v>
      </c>
      <c r="BT149" s="2">
        <f t="shared" si="144"/>
        <v>0.73979972612983924</v>
      </c>
      <c r="BU149" s="27">
        <f t="shared" si="113"/>
        <v>488.47377008835224</v>
      </c>
      <c r="BV149" s="11">
        <f t="shared" si="145"/>
        <v>2.0348612392916337E-2</v>
      </c>
      <c r="BW149" s="2">
        <f t="shared" si="146"/>
        <v>1.1089316933793121</v>
      </c>
      <c r="BX149" s="27">
        <f t="shared" si="114"/>
        <v>488.84290205560171</v>
      </c>
      <c r="BY149" s="11">
        <f t="shared" si="147"/>
        <v>1.9608305203319094E-2</v>
      </c>
      <c r="CB149" s="2"/>
      <c r="CD149" s="22"/>
    </row>
    <row r="150" spans="1:82" x14ac:dyDescent="0.2">
      <c r="A150" s="19">
        <v>43929</v>
      </c>
      <c r="B150" s="20">
        <v>149</v>
      </c>
      <c r="C150" s="20">
        <v>156.94149780000001</v>
      </c>
      <c r="D150" s="20">
        <v>509.64001459999997</v>
      </c>
      <c r="O150" s="2">
        <v>149</v>
      </c>
      <c r="P150" s="20">
        <v>156.94149780000001</v>
      </c>
      <c r="Q150" s="27">
        <f t="shared" si="115"/>
        <v>154.37377485028276</v>
      </c>
      <c r="R150" s="1">
        <f t="shared" si="116"/>
        <v>2.5677229497172505</v>
      </c>
      <c r="S150" s="7">
        <f t="shared" si="117"/>
        <v>1.6361019779417771E-2</v>
      </c>
      <c r="T150" s="27">
        <f t="shared" si="118"/>
        <v>155.14269264171236</v>
      </c>
      <c r="U150" s="1">
        <f t="shared" si="148"/>
        <v>1.7988051582876494</v>
      </c>
      <c r="V150" s="11">
        <f t="shared" si="119"/>
        <v>1.1461628590928672E-2</v>
      </c>
      <c r="W150" s="27">
        <f t="shared" si="120"/>
        <v>155.66754439059946</v>
      </c>
      <c r="X150" s="1">
        <f t="shared" si="121"/>
        <v>1.2739534094005478</v>
      </c>
      <c r="Y150" s="9">
        <f t="shared" si="101"/>
        <v>8.117377667849349E-3</v>
      </c>
      <c r="Z150" s="27">
        <f t="shared" si="122"/>
        <v>155.8831916304097</v>
      </c>
      <c r="AA150" s="1">
        <f t="shared" si="123"/>
        <v>1.0583061695903098</v>
      </c>
      <c r="AB150" s="9">
        <f t="shared" si="102"/>
        <v>6.7433163594435236E-3</v>
      </c>
      <c r="AD150" s="2">
        <v>149</v>
      </c>
      <c r="AE150" s="20">
        <v>509.64001459999997</v>
      </c>
      <c r="AF150" s="8">
        <f t="shared" si="124"/>
        <v>491.25985989984787</v>
      </c>
      <c r="AG150" s="1">
        <f t="shared" si="125"/>
        <v>18.380154700152104</v>
      </c>
      <c r="AH150" s="9">
        <f t="shared" si="103"/>
        <v>3.6064975617305275E-2</v>
      </c>
      <c r="AI150" s="8">
        <f t="shared" si="126"/>
        <v>492.5220256961104</v>
      </c>
      <c r="AJ150" s="1">
        <f t="shared" si="127"/>
        <v>17.117988903889568</v>
      </c>
      <c r="AK150" s="9">
        <f t="shared" si="104"/>
        <v>3.3588392617335837E-2</v>
      </c>
      <c r="AL150" s="8">
        <f t="shared" si="128"/>
        <v>494.26558520488891</v>
      </c>
      <c r="AM150" s="1">
        <f t="shared" si="129"/>
        <v>15.374429395111065</v>
      </c>
      <c r="AN150" s="9">
        <f t="shared" si="105"/>
        <v>3.0167233644669677E-2</v>
      </c>
      <c r="AO150" s="8">
        <f t="shared" si="130"/>
        <v>495.9908998900039</v>
      </c>
      <c r="AP150" s="1">
        <f t="shared" si="131"/>
        <v>13.64911470999607</v>
      </c>
      <c r="AQ150" s="9">
        <f t="shared" si="106"/>
        <v>2.6781874105212912E-2</v>
      </c>
      <c r="AU150" s="2">
        <v>149</v>
      </c>
      <c r="AV150" s="20">
        <v>156.94149780000001</v>
      </c>
      <c r="AW150" s="10">
        <f t="shared" si="132"/>
        <v>155.66754439059946</v>
      </c>
      <c r="AX150" s="2">
        <f t="shared" si="149"/>
        <v>0.7762617241899985</v>
      </c>
      <c r="AY150" s="27">
        <f t="shared" si="107"/>
        <v>156.44380611478945</v>
      </c>
      <c r="AZ150" s="11">
        <f t="shared" si="133"/>
        <v>3.1711924009084781E-3</v>
      </c>
      <c r="BA150" s="2">
        <f t="shared" si="150"/>
        <v>0.94473314799680719</v>
      </c>
      <c r="BB150" s="27">
        <f t="shared" si="108"/>
        <v>156.61227753859626</v>
      </c>
      <c r="BC150" s="11">
        <f t="shared" si="134"/>
        <v>2.0977260063064582E-3</v>
      </c>
      <c r="BD150" s="2">
        <f t="shared" si="135"/>
        <v>0.89268475240201739</v>
      </c>
      <c r="BE150" s="27">
        <f t="shared" si="109"/>
        <v>156.56022914300146</v>
      </c>
      <c r="BF150" s="11">
        <f t="shared" si="136"/>
        <v>2.429368027852115E-3</v>
      </c>
      <c r="BG150" s="2">
        <f t="shared" si="137"/>
        <v>0.64694171943081336</v>
      </c>
      <c r="BH150" s="27">
        <f t="shared" si="110"/>
        <v>156.31448611003026</v>
      </c>
      <c r="BI150" s="11">
        <f t="shared" si="138"/>
        <v>3.9951937426313281E-3</v>
      </c>
      <c r="BK150" s="2">
        <v>149</v>
      </c>
      <c r="BL150" s="20">
        <v>509.64001459999997</v>
      </c>
      <c r="BM150" s="10">
        <f t="shared" si="139"/>
        <v>494.26558520488891</v>
      </c>
      <c r="BN150" s="2">
        <f t="shared" si="140"/>
        <v>1.8034351830245881</v>
      </c>
      <c r="BO150" s="27">
        <f t="shared" si="111"/>
        <v>496.0690203879135</v>
      </c>
      <c r="BP150" s="11">
        <f t="shared" si="141"/>
        <v>2.6628588461088384E-2</v>
      </c>
      <c r="BQ150" s="2">
        <f t="shared" si="142"/>
        <v>3.1384071158014559</v>
      </c>
      <c r="BR150" s="27">
        <f t="shared" si="112"/>
        <v>497.40399232069035</v>
      </c>
      <c r="BS150" s="11">
        <f t="shared" si="143"/>
        <v>2.4009147493870321E-2</v>
      </c>
      <c r="BT150" s="2">
        <f t="shared" si="144"/>
        <v>4.2148887960518353</v>
      </c>
      <c r="BU150" s="27">
        <f t="shared" si="113"/>
        <v>498.48047400094072</v>
      </c>
      <c r="BV150" s="11">
        <f t="shared" si="145"/>
        <v>2.1896908169226115E-2</v>
      </c>
      <c r="BW150" s="2">
        <f t="shared" si="146"/>
        <v>5.1759440553447025</v>
      </c>
      <c r="BX150" s="27">
        <f t="shared" si="114"/>
        <v>499.44152926023361</v>
      </c>
      <c r="BY150" s="11">
        <f t="shared" si="147"/>
        <v>2.0011155026299941E-2</v>
      </c>
      <c r="CB150" s="2"/>
      <c r="CD150" s="22"/>
    </row>
    <row r="151" spans="1:82" x14ac:dyDescent="0.2">
      <c r="A151" s="19">
        <v>43959</v>
      </c>
      <c r="B151" s="20">
        <v>150</v>
      </c>
      <c r="C151" s="20">
        <v>160.25149540000001</v>
      </c>
      <c r="D151" s="20">
        <v>502.10998540000003</v>
      </c>
      <c r="O151" s="2">
        <v>150</v>
      </c>
      <c r="P151" s="20">
        <v>160.25149540000001</v>
      </c>
      <c r="Q151" s="27">
        <f t="shared" si="115"/>
        <v>155.14409173519792</v>
      </c>
      <c r="R151" s="1">
        <f t="shared" si="116"/>
        <v>5.1074036648020922</v>
      </c>
      <c r="S151" s="7">
        <f t="shared" si="117"/>
        <v>3.1871176316037621E-2</v>
      </c>
      <c r="T151" s="27">
        <f t="shared" si="118"/>
        <v>155.95215496294179</v>
      </c>
      <c r="U151" s="1">
        <f t="shared" si="148"/>
        <v>4.2993404370582198</v>
      </c>
      <c r="V151" s="11">
        <f t="shared" si="119"/>
        <v>2.682870712892093E-2</v>
      </c>
      <c r="W151" s="27">
        <f t="shared" si="120"/>
        <v>156.43191643623979</v>
      </c>
      <c r="X151" s="1">
        <f t="shared" si="121"/>
        <v>3.8195789637602218</v>
      </c>
      <c r="Y151" s="9">
        <f t="shared" si="101"/>
        <v>2.3834903719470824E-2</v>
      </c>
      <c r="Z151" s="27">
        <f t="shared" si="122"/>
        <v>156.67692125760243</v>
      </c>
      <c r="AA151" s="1">
        <f t="shared" si="123"/>
        <v>3.5745741423975801</v>
      </c>
      <c r="AB151" s="9">
        <f t="shared" si="102"/>
        <v>2.2306026745492574E-2</v>
      </c>
      <c r="AD151" s="2">
        <v>150</v>
      </c>
      <c r="AE151" s="20">
        <v>502.10998540000003</v>
      </c>
      <c r="AF151" s="8">
        <f t="shared" si="124"/>
        <v>496.7739063098935</v>
      </c>
      <c r="AG151" s="1">
        <f t="shared" si="125"/>
        <v>5.3360790901065229</v>
      </c>
      <c r="AH151" s="9">
        <f t="shared" si="103"/>
        <v>1.0627311237109929E-2</v>
      </c>
      <c r="AI151" s="8">
        <f t="shared" si="126"/>
        <v>500.22512070286075</v>
      </c>
      <c r="AJ151" s="1">
        <f t="shared" si="127"/>
        <v>1.8848646971392782</v>
      </c>
      <c r="AK151" s="9">
        <f t="shared" si="104"/>
        <v>3.7538880961264349E-3</v>
      </c>
      <c r="AL151" s="8">
        <f t="shared" si="128"/>
        <v>503.49024284195553</v>
      </c>
      <c r="AM151" s="1">
        <f t="shared" si="129"/>
        <v>1.3802574419555071</v>
      </c>
      <c r="AN151" s="9">
        <f t="shared" si="105"/>
        <v>2.7489145448002616E-3</v>
      </c>
      <c r="AO151" s="8">
        <f t="shared" si="130"/>
        <v>506.22773592250093</v>
      </c>
      <c r="AP151" s="1">
        <f t="shared" si="131"/>
        <v>4.1177505225008986</v>
      </c>
      <c r="AQ151" s="9">
        <f t="shared" si="106"/>
        <v>8.2008935138394839E-3</v>
      </c>
      <c r="AU151" s="2">
        <v>150</v>
      </c>
      <c r="AV151" s="20">
        <v>160.25149540000001</v>
      </c>
      <c r="AW151" s="10">
        <f t="shared" si="132"/>
        <v>156.43191643623979</v>
      </c>
      <c r="AX151" s="2">
        <f t="shared" si="149"/>
        <v>0.77269482062509753</v>
      </c>
      <c r="AY151" s="27">
        <f t="shared" si="107"/>
        <v>157.20461125686489</v>
      </c>
      <c r="AZ151" s="11">
        <f t="shared" si="133"/>
        <v>1.9013140161530849E-2</v>
      </c>
      <c r="BA151" s="2">
        <f t="shared" si="150"/>
        <v>0.86357065193639193</v>
      </c>
      <c r="BB151" s="27">
        <f t="shared" si="108"/>
        <v>157.29548708817617</v>
      </c>
      <c r="BC151" s="11">
        <f t="shared" si="134"/>
        <v>1.8446057582460703E-2</v>
      </c>
      <c r="BD151" s="2">
        <f t="shared" si="135"/>
        <v>0.81569712834500419</v>
      </c>
      <c r="BE151" s="27">
        <f t="shared" si="109"/>
        <v>157.24761356458478</v>
      </c>
      <c r="BF151" s="11">
        <f t="shared" si="136"/>
        <v>1.8744797531638061E-2</v>
      </c>
      <c r="BG151" s="2">
        <f t="shared" si="137"/>
        <v>0.7350144640879499</v>
      </c>
      <c r="BH151" s="27">
        <f t="shared" si="110"/>
        <v>157.16693090032774</v>
      </c>
      <c r="BI151" s="11">
        <f t="shared" si="138"/>
        <v>1.9248272797535892E-2</v>
      </c>
      <c r="BK151" s="2">
        <v>150</v>
      </c>
      <c r="BL151" s="20">
        <v>502.10998540000003</v>
      </c>
      <c r="BM151" s="10">
        <f t="shared" si="139"/>
        <v>503.49024284195553</v>
      </c>
      <c r="BN151" s="2">
        <f t="shared" si="140"/>
        <v>4.0298019192371992</v>
      </c>
      <c r="BO151" s="27">
        <f t="shared" si="111"/>
        <v>507.52004476119271</v>
      </c>
      <c r="BP151" s="11">
        <f t="shared" si="141"/>
        <v>1.0774650013946285E-2</v>
      </c>
      <c r="BQ151" s="2">
        <f t="shared" si="142"/>
        <v>5.8772198503707829</v>
      </c>
      <c r="BR151" s="27">
        <f t="shared" si="112"/>
        <v>509.36746269232634</v>
      </c>
      <c r="BS151" s="11">
        <f t="shared" si="143"/>
        <v>1.44539592984687E-2</v>
      </c>
      <c r="BT151" s="2">
        <f t="shared" si="144"/>
        <v>7.2207501006607107</v>
      </c>
      <c r="BU151" s="27">
        <f t="shared" si="113"/>
        <v>510.71099294261626</v>
      </c>
      <c r="BV151" s="11">
        <f t="shared" si="145"/>
        <v>1.7129728132700524E-2</v>
      </c>
      <c r="BW151" s="2">
        <f t="shared" si="146"/>
        <v>8.2124792416361458</v>
      </c>
      <c r="BX151" s="27">
        <f t="shared" si="114"/>
        <v>511.70272208359165</v>
      </c>
      <c r="BY151" s="11">
        <f t="shared" si="147"/>
        <v>1.9104851451917818E-2</v>
      </c>
      <c r="CB151" s="2"/>
      <c r="CD151" s="22"/>
    </row>
    <row r="152" spans="1:82" x14ac:dyDescent="0.2">
      <c r="A152" s="19">
        <v>43990</v>
      </c>
      <c r="B152" s="20">
        <v>151</v>
      </c>
      <c r="C152" s="20">
        <v>161.25</v>
      </c>
      <c r="D152" s="20">
        <v>509.07998659999998</v>
      </c>
      <c r="O152" s="2">
        <v>151</v>
      </c>
      <c r="P152" s="20">
        <v>161.25</v>
      </c>
      <c r="Q152" s="27">
        <f t="shared" si="115"/>
        <v>156.67631283463854</v>
      </c>
      <c r="R152" s="1">
        <f t="shared" si="116"/>
        <v>4.5736871653614628</v>
      </c>
      <c r="S152" s="7">
        <f t="shared" si="117"/>
        <v>2.8363951413094342E-2</v>
      </c>
      <c r="T152" s="27">
        <f t="shared" si="118"/>
        <v>157.88685815961799</v>
      </c>
      <c r="U152" s="1">
        <f t="shared" si="148"/>
        <v>3.3631418403820135</v>
      </c>
      <c r="V152" s="11">
        <f t="shared" si="119"/>
        <v>2.0856693583764425E-2</v>
      </c>
      <c r="W152" s="27">
        <f t="shared" si="120"/>
        <v>158.72366381449592</v>
      </c>
      <c r="X152" s="1">
        <f t="shared" si="121"/>
        <v>2.5263361855040785</v>
      </c>
      <c r="Y152" s="9">
        <f t="shared" si="101"/>
        <v>1.5667201150412889E-2</v>
      </c>
      <c r="Z152" s="27">
        <f t="shared" si="122"/>
        <v>159.35785186440063</v>
      </c>
      <c r="AA152" s="1">
        <f t="shared" si="123"/>
        <v>1.8921481355993706</v>
      </c>
      <c r="AB152" s="9">
        <f t="shared" si="102"/>
        <v>1.1734252003717027E-2</v>
      </c>
      <c r="AD152" s="2">
        <v>151</v>
      </c>
      <c r="AE152" s="20">
        <v>509.07998659999998</v>
      </c>
      <c r="AF152" s="8">
        <f t="shared" si="124"/>
        <v>498.37473003692548</v>
      </c>
      <c r="AG152" s="1">
        <f t="shared" si="125"/>
        <v>10.705256563074499</v>
      </c>
      <c r="AH152" s="9">
        <f t="shared" si="103"/>
        <v>2.1028633701693625E-2</v>
      </c>
      <c r="AI152" s="8">
        <f t="shared" si="126"/>
        <v>501.07330981657344</v>
      </c>
      <c r="AJ152" s="1">
        <f t="shared" si="127"/>
        <v>8.006676783426542</v>
      </c>
      <c r="AK152" s="9">
        <f t="shared" si="104"/>
        <v>1.5727738261527138E-2</v>
      </c>
      <c r="AL152" s="8">
        <f t="shared" si="128"/>
        <v>502.66208837678221</v>
      </c>
      <c r="AM152" s="1">
        <f t="shared" si="129"/>
        <v>6.4178982232177759</v>
      </c>
      <c r="AN152" s="9">
        <f t="shared" si="105"/>
        <v>1.2606856274356978E-2</v>
      </c>
      <c r="AO152" s="8">
        <f t="shared" si="130"/>
        <v>503.13942303062527</v>
      </c>
      <c r="AP152" s="1">
        <f t="shared" si="131"/>
        <v>5.9405635693747172</v>
      </c>
      <c r="AQ152" s="9">
        <f t="shared" si="106"/>
        <v>1.1669214515876073E-2</v>
      </c>
      <c r="AU152" s="2">
        <v>151</v>
      </c>
      <c r="AV152" s="20">
        <v>161.25</v>
      </c>
      <c r="AW152" s="10">
        <f t="shared" si="132"/>
        <v>158.72366381449592</v>
      </c>
      <c r="AX152" s="2">
        <f t="shared" si="149"/>
        <v>1.228410587914408</v>
      </c>
      <c r="AY152" s="27">
        <f t="shared" si="107"/>
        <v>159.95207440241032</v>
      </c>
      <c r="AZ152" s="11">
        <f t="shared" si="133"/>
        <v>8.0491509928042292E-3</v>
      </c>
      <c r="BA152" s="2">
        <f t="shared" si="150"/>
        <v>1.5062501787802756</v>
      </c>
      <c r="BB152" s="27">
        <f t="shared" si="108"/>
        <v>160.2299139932762</v>
      </c>
      <c r="BC152" s="11">
        <f t="shared" si="134"/>
        <v>6.3261147703801623E-3</v>
      </c>
      <c r="BD152" s="2">
        <f t="shared" si="135"/>
        <v>1.7013272782916815</v>
      </c>
      <c r="BE152" s="27">
        <f t="shared" si="109"/>
        <v>160.42499109278759</v>
      </c>
      <c r="BF152" s="11">
        <f t="shared" si="136"/>
        <v>5.1163343082939964E-3</v>
      </c>
      <c r="BG152" s="2">
        <f t="shared" si="137"/>
        <v>1.9025641497140873</v>
      </c>
      <c r="BH152" s="27">
        <f t="shared" si="110"/>
        <v>160.62622796421002</v>
      </c>
      <c r="BI152" s="11">
        <f t="shared" si="138"/>
        <v>3.868353710325477E-3</v>
      </c>
      <c r="BK152" s="2">
        <v>151</v>
      </c>
      <c r="BL152" s="20">
        <v>509.07998659999998</v>
      </c>
      <c r="BM152" s="10">
        <f t="shared" si="139"/>
        <v>502.66208837678221</v>
      </c>
      <c r="BN152" s="2">
        <f t="shared" si="140"/>
        <v>2.5724150039140414</v>
      </c>
      <c r="BO152" s="27">
        <f t="shared" si="111"/>
        <v>505.23450338069625</v>
      </c>
      <c r="BP152" s="11">
        <f t="shared" si="141"/>
        <v>7.5537898179549659E-3</v>
      </c>
      <c r="BQ152" s="2">
        <f t="shared" si="142"/>
        <v>2.8598014083759336</v>
      </c>
      <c r="BR152" s="27">
        <f t="shared" si="112"/>
        <v>505.52188978515812</v>
      </c>
      <c r="BS152" s="11">
        <f t="shared" si="143"/>
        <v>6.9892686974504228E-3</v>
      </c>
      <c r="BT152" s="2">
        <f t="shared" si="144"/>
        <v>2.3914073611602884</v>
      </c>
      <c r="BU152" s="27">
        <f t="shared" si="113"/>
        <v>505.05349573794251</v>
      </c>
      <c r="BV152" s="11">
        <f t="shared" si="145"/>
        <v>7.9093481732590894E-3</v>
      </c>
      <c r="BW152" s="2">
        <f t="shared" si="146"/>
        <v>1.4320039615290412</v>
      </c>
      <c r="BX152" s="27">
        <f t="shared" si="114"/>
        <v>504.09409233831127</v>
      </c>
      <c r="BY152" s="11">
        <f t="shared" si="147"/>
        <v>9.7939309989144904E-3</v>
      </c>
      <c r="CB152" s="2"/>
      <c r="CD152" s="22"/>
    </row>
    <row r="153" spans="1:82" x14ac:dyDescent="0.2">
      <c r="A153" s="19">
        <v>44020</v>
      </c>
      <c r="B153" s="20">
        <v>152</v>
      </c>
      <c r="C153" s="20">
        <v>158.37300110000001</v>
      </c>
      <c r="D153" s="20">
        <v>494.73001099999999</v>
      </c>
      <c r="O153" s="2">
        <v>152</v>
      </c>
      <c r="P153" s="20">
        <v>158.37300110000001</v>
      </c>
      <c r="Q153" s="27">
        <f t="shared" si="115"/>
        <v>158.04841898424695</v>
      </c>
      <c r="R153" s="1">
        <f t="shared" si="116"/>
        <v>0.32458211575305995</v>
      </c>
      <c r="S153" s="7">
        <f t="shared" si="117"/>
        <v>2.0494788473959147E-3</v>
      </c>
      <c r="T153" s="27">
        <f t="shared" si="118"/>
        <v>159.40027198778989</v>
      </c>
      <c r="U153" s="1">
        <f t="shared" si="148"/>
        <v>1.0272708877898822</v>
      </c>
      <c r="V153" s="11">
        <f t="shared" si="119"/>
        <v>6.4864016003664789E-3</v>
      </c>
      <c r="W153" s="27">
        <f t="shared" si="120"/>
        <v>160.23946552579838</v>
      </c>
      <c r="X153" s="1">
        <f t="shared" si="121"/>
        <v>1.8664644257983696</v>
      </c>
      <c r="Y153" s="9">
        <f t="shared" si="101"/>
        <v>1.1785243777882601E-2</v>
      </c>
      <c r="Z153" s="27">
        <f t="shared" si="122"/>
        <v>160.77696296610014</v>
      </c>
      <c r="AA153" s="1">
        <f t="shared" si="123"/>
        <v>2.4039618661001327</v>
      </c>
      <c r="AB153" s="9">
        <f t="shared" si="102"/>
        <v>1.5179114176047098E-2</v>
      </c>
      <c r="AD153" s="2">
        <v>152</v>
      </c>
      <c r="AE153" s="20">
        <v>494.73001099999999</v>
      </c>
      <c r="AF153" s="8">
        <f t="shared" si="124"/>
        <v>501.5863070058478</v>
      </c>
      <c r="AG153" s="1">
        <f t="shared" si="125"/>
        <v>6.8562960058478097</v>
      </c>
      <c r="AH153" s="9">
        <f t="shared" si="103"/>
        <v>1.3858662004330701E-2</v>
      </c>
      <c r="AI153" s="8">
        <f t="shared" si="126"/>
        <v>504.6763143691154</v>
      </c>
      <c r="AJ153" s="1">
        <f t="shared" si="127"/>
        <v>9.9463033691154124</v>
      </c>
      <c r="AK153" s="9">
        <f t="shared" si="104"/>
        <v>2.0104507808230403E-2</v>
      </c>
      <c r="AL153" s="8">
        <f t="shared" si="128"/>
        <v>506.51282731071285</v>
      </c>
      <c r="AM153" s="1">
        <f t="shared" si="129"/>
        <v>11.78281631071286</v>
      </c>
      <c r="AN153" s="9">
        <f t="shared" si="105"/>
        <v>2.381665969059811E-2</v>
      </c>
      <c r="AO153" s="8">
        <f t="shared" si="130"/>
        <v>507.5948457076563</v>
      </c>
      <c r="AP153" s="1">
        <f t="shared" si="131"/>
        <v>12.864834707656314</v>
      </c>
      <c r="AQ153" s="9">
        <f t="shared" si="106"/>
        <v>2.6003748350848104E-2</v>
      </c>
      <c r="AU153" s="2">
        <v>152</v>
      </c>
      <c r="AV153" s="20">
        <v>158.37300110000001</v>
      </c>
      <c r="AW153" s="10">
        <f t="shared" si="132"/>
        <v>160.23946552579838</v>
      </c>
      <c r="AX153" s="2">
        <f t="shared" si="149"/>
        <v>1.3146279249308233</v>
      </c>
      <c r="AY153" s="27">
        <f t="shared" si="107"/>
        <v>161.5540934507292</v>
      </c>
      <c r="AZ153" s="11">
        <f t="shared" si="133"/>
        <v>2.0086077353049462E-2</v>
      </c>
      <c r="BA153" s="2">
        <f t="shared" si="150"/>
        <v>1.5105483684152579</v>
      </c>
      <c r="BB153" s="27">
        <f t="shared" si="108"/>
        <v>161.75001389421365</v>
      </c>
      <c r="BC153" s="11">
        <f t="shared" si="134"/>
        <v>2.1323159697411588E-2</v>
      </c>
      <c r="BD153" s="2">
        <f t="shared" si="135"/>
        <v>1.5900119380981477</v>
      </c>
      <c r="BE153" s="27">
        <f t="shared" si="109"/>
        <v>161.82947746389652</v>
      </c>
      <c r="BF153" s="11">
        <f t="shared" si="136"/>
        <v>2.1824909169423531E-2</v>
      </c>
      <c r="BG153" s="2">
        <f t="shared" si="137"/>
        <v>1.6124923209053657</v>
      </c>
      <c r="BH153" s="27">
        <f t="shared" si="110"/>
        <v>161.85195784670375</v>
      </c>
      <c r="BI153" s="11">
        <f t="shared" si="138"/>
        <v>2.1966854972376628E-2</v>
      </c>
      <c r="BK153" s="2">
        <v>152</v>
      </c>
      <c r="BL153" s="20">
        <v>494.73001099999999</v>
      </c>
      <c r="BM153" s="10">
        <f t="shared" si="139"/>
        <v>506.51282731071285</v>
      </c>
      <c r="BN153" s="2">
        <f t="shared" si="140"/>
        <v>2.9559121829190218</v>
      </c>
      <c r="BO153" s="27">
        <f t="shared" si="111"/>
        <v>509.46873949363186</v>
      </c>
      <c r="BP153" s="11">
        <f t="shared" si="141"/>
        <v>2.9791458302358513E-2</v>
      </c>
      <c r="BQ153" s="2">
        <f t="shared" si="142"/>
        <v>3.3057232948755528</v>
      </c>
      <c r="BR153" s="27">
        <f t="shared" si="112"/>
        <v>509.81855060558843</v>
      </c>
      <c r="BS153" s="11">
        <f t="shared" si="143"/>
        <v>3.0498533078860336E-2</v>
      </c>
      <c r="BT153" s="2">
        <f t="shared" si="144"/>
        <v>3.2670063048225009</v>
      </c>
      <c r="BU153" s="27">
        <f t="shared" si="113"/>
        <v>509.77983361553532</v>
      </c>
      <c r="BV153" s="11">
        <f t="shared" si="145"/>
        <v>3.0420274252445409E-2</v>
      </c>
      <c r="BW153" s="2">
        <f t="shared" si="146"/>
        <v>3.2460551908302424</v>
      </c>
      <c r="BX153" s="27">
        <f t="shared" si="114"/>
        <v>509.7588825015431</v>
      </c>
      <c r="BY153" s="11">
        <f t="shared" si="147"/>
        <v>3.0377925671347859E-2</v>
      </c>
      <c r="CB153" s="2"/>
      <c r="CD153" s="22"/>
    </row>
    <row r="154" spans="1:82" x14ac:dyDescent="0.2">
      <c r="A154" s="19">
        <v>44112</v>
      </c>
      <c r="B154" s="20">
        <v>153</v>
      </c>
      <c r="C154" s="20">
        <v>157.40800479999999</v>
      </c>
      <c r="D154" s="20">
        <v>483.38000490000002</v>
      </c>
      <c r="O154" s="2">
        <v>153</v>
      </c>
      <c r="P154" s="20">
        <v>157.40800479999999</v>
      </c>
      <c r="Q154" s="27">
        <f t="shared" si="115"/>
        <v>158.14579361897285</v>
      </c>
      <c r="R154" s="1">
        <f t="shared" si="116"/>
        <v>0.73778881897285942</v>
      </c>
      <c r="S154" s="7">
        <f t="shared" si="117"/>
        <v>4.6871111790679366E-3</v>
      </c>
      <c r="T154" s="27">
        <f t="shared" si="118"/>
        <v>158.93800008828447</v>
      </c>
      <c r="U154" s="1">
        <f t="shared" si="148"/>
        <v>1.5299952882844821</v>
      </c>
      <c r="V154" s="11">
        <f t="shared" si="119"/>
        <v>9.7199331776580793E-3</v>
      </c>
      <c r="W154" s="27">
        <f t="shared" si="120"/>
        <v>159.11958687031938</v>
      </c>
      <c r="X154" s="1">
        <f t="shared" si="121"/>
        <v>1.7115820703193947</v>
      </c>
      <c r="Y154" s="9">
        <f t="shared" si="101"/>
        <v>1.087353894418586E-2</v>
      </c>
      <c r="Z154" s="27">
        <f t="shared" si="122"/>
        <v>158.97399156652506</v>
      </c>
      <c r="AA154" s="1">
        <f t="shared" si="123"/>
        <v>1.5659867665250715</v>
      </c>
      <c r="AB154" s="9">
        <f t="shared" si="102"/>
        <v>9.9485840539989597E-3</v>
      </c>
      <c r="AD154" s="2">
        <v>153</v>
      </c>
      <c r="AE154" s="20">
        <v>483.38000490000002</v>
      </c>
      <c r="AF154" s="8">
        <f t="shared" si="124"/>
        <v>499.52941820409342</v>
      </c>
      <c r="AG154" s="1">
        <f t="shared" si="125"/>
        <v>16.1494133040934</v>
      </c>
      <c r="AH154" s="9">
        <f t="shared" si="103"/>
        <v>3.3409353180494782E-2</v>
      </c>
      <c r="AI154" s="8">
        <f t="shared" si="126"/>
        <v>500.20047785301347</v>
      </c>
      <c r="AJ154" s="1">
        <f t="shared" si="127"/>
        <v>16.82047295301345</v>
      </c>
      <c r="AK154" s="9">
        <f t="shared" si="104"/>
        <v>3.4797618400647767E-2</v>
      </c>
      <c r="AL154" s="8">
        <f t="shared" si="128"/>
        <v>499.44313752428513</v>
      </c>
      <c r="AM154" s="1">
        <f t="shared" si="129"/>
        <v>16.063132624285117</v>
      </c>
      <c r="AN154" s="9">
        <f t="shared" si="105"/>
        <v>3.3230858664930092E-2</v>
      </c>
      <c r="AO154" s="8">
        <f t="shared" si="130"/>
        <v>497.94621967691404</v>
      </c>
      <c r="AP154" s="1">
        <f t="shared" si="131"/>
        <v>14.566214776914023</v>
      </c>
      <c r="AQ154" s="9">
        <f t="shared" si="106"/>
        <v>3.0134086286683355E-2</v>
      </c>
      <c r="AU154" s="2">
        <v>153</v>
      </c>
      <c r="AV154" s="20">
        <v>157.40800479999999</v>
      </c>
      <c r="AW154" s="10">
        <f t="shared" si="132"/>
        <v>159.11958687031938</v>
      </c>
      <c r="AX154" s="2">
        <f t="shared" si="149"/>
        <v>0.58427595080787653</v>
      </c>
      <c r="AY154" s="27">
        <f t="shared" si="107"/>
        <v>159.70386282112725</v>
      </c>
      <c r="AZ154" s="11">
        <f t="shared" si="133"/>
        <v>1.4585395603256253E-2</v>
      </c>
      <c r="BA154" s="2">
        <f t="shared" si="150"/>
        <v>0.32685620766284229</v>
      </c>
      <c r="BB154" s="27">
        <f t="shared" si="108"/>
        <v>159.44644307798222</v>
      </c>
      <c r="BC154" s="11">
        <f t="shared" si="134"/>
        <v>1.2950029323935866E-2</v>
      </c>
      <c r="BD154" s="2">
        <f t="shared" si="135"/>
        <v>-3.5922418048140226E-2</v>
      </c>
      <c r="BE154" s="27">
        <f t="shared" si="109"/>
        <v>159.08366445227125</v>
      </c>
      <c r="BF154" s="11">
        <f t="shared" si="136"/>
        <v>1.0645326801520225E-2</v>
      </c>
      <c r="BG154" s="2">
        <f t="shared" si="137"/>
        <v>-0.43678591138290784</v>
      </c>
      <c r="BH154" s="27">
        <f t="shared" si="110"/>
        <v>158.68280095893647</v>
      </c>
      <c r="BI154" s="11">
        <f t="shared" si="138"/>
        <v>8.0986742736255182E-3</v>
      </c>
      <c r="BK154" s="2">
        <v>153</v>
      </c>
      <c r="BL154" s="20">
        <v>483.38000490000002</v>
      </c>
      <c r="BM154" s="10">
        <f t="shared" si="139"/>
        <v>499.44313752428513</v>
      </c>
      <c r="BN154" s="2">
        <f t="shared" si="140"/>
        <v>-5.176840788499959E-2</v>
      </c>
      <c r="BO154" s="27">
        <f t="shared" si="111"/>
        <v>499.39136911640014</v>
      </c>
      <c r="BP154" s="11">
        <f t="shared" si="141"/>
        <v>3.3123761955591233E-2</v>
      </c>
      <c r="BQ154" s="2">
        <f t="shared" si="142"/>
        <v>-1.3632125917109184</v>
      </c>
      <c r="BR154" s="27">
        <f t="shared" si="112"/>
        <v>498.07992493257422</v>
      </c>
      <c r="BS154" s="11">
        <f t="shared" si="143"/>
        <v>3.0410691140638445E-2</v>
      </c>
      <c r="BT154" s="2">
        <f t="shared" si="144"/>
        <v>-2.9350113499276285</v>
      </c>
      <c r="BU154" s="27">
        <f t="shared" si="113"/>
        <v>496.50812617435753</v>
      </c>
      <c r="BV154" s="11">
        <f t="shared" si="145"/>
        <v>2.7159007698453336E-2</v>
      </c>
      <c r="BW154" s="2">
        <f t="shared" si="146"/>
        <v>-4.490753542113227</v>
      </c>
      <c r="BX154" s="27">
        <f t="shared" si="114"/>
        <v>494.95238398217191</v>
      </c>
      <c r="BY154" s="11">
        <f t="shared" si="147"/>
        <v>2.3940541530189992E-2</v>
      </c>
      <c r="CB154" s="2"/>
      <c r="CD154" s="22"/>
    </row>
    <row r="155" spans="1:82" x14ac:dyDescent="0.2">
      <c r="A155" s="19">
        <v>44143</v>
      </c>
      <c r="B155" s="20">
        <v>154</v>
      </c>
      <c r="C155" s="20">
        <v>154.03349299999999</v>
      </c>
      <c r="D155" s="20">
        <v>466.92999270000001</v>
      </c>
      <c r="O155" s="2">
        <v>154</v>
      </c>
      <c r="P155" s="20">
        <v>154.03349299999999</v>
      </c>
      <c r="Q155" s="27">
        <f t="shared" si="115"/>
        <v>157.92445697328097</v>
      </c>
      <c r="R155" s="1">
        <f t="shared" si="116"/>
        <v>3.8909639732809751</v>
      </c>
      <c r="S155" s="7">
        <f t="shared" si="117"/>
        <v>2.5260505994504554E-2</v>
      </c>
      <c r="T155" s="27">
        <f t="shared" si="118"/>
        <v>158.24950220855646</v>
      </c>
      <c r="U155" s="1">
        <f t="shared" si="148"/>
        <v>4.2160092085564713</v>
      </c>
      <c r="V155" s="11">
        <f t="shared" si="119"/>
        <v>2.7370730394047946E-2</v>
      </c>
      <c r="W155" s="27">
        <f t="shared" si="120"/>
        <v>158.09263762812773</v>
      </c>
      <c r="X155" s="1">
        <f t="shared" si="121"/>
        <v>4.0591446281277399</v>
      </c>
      <c r="Y155" s="9">
        <f t="shared" si="101"/>
        <v>2.6352350706789075E-2</v>
      </c>
      <c r="Z155" s="27">
        <f t="shared" si="122"/>
        <v>157.79950149163125</v>
      </c>
      <c r="AA155" s="1">
        <f t="shared" si="123"/>
        <v>3.7660084916312542</v>
      </c>
      <c r="AB155" s="9">
        <f t="shared" si="102"/>
        <v>2.4449283193436731E-2</v>
      </c>
      <c r="AD155" s="2">
        <v>154</v>
      </c>
      <c r="AE155" s="20">
        <v>466.92999270000001</v>
      </c>
      <c r="AF155" s="8">
        <f t="shared" si="124"/>
        <v>494.68459421286536</v>
      </c>
      <c r="AG155" s="1">
        <f t="shared" si="125"/>
        <v>27.754601512865349</v>
      </c>
      <c r="AH155" s="9">
        <f t="shared" si="103"/>
        <v>5.9440605544260956E-2</v>
      </c>
      <c r="AI155" s="8">
        <f t="shared" si="126"/>
        <v>492.63126502415741</v>
      </c>
      <c r="AJ155" s="1">
        <f t="shared" si="127"/>
        <v>25.701272324157401</v>
      </c>
      <c r="AK155" s="9">
        <f t="shared" si="104"/>
        <v>5.5043095808733643E-2</v>
      </c>
      <c r="AL155" s="8">
        <f t="shared" si="128"/>
        <v>489.80525794971408</v>
      </c>
      <c r="AM155" s="1">
        <f t="shared" si="129"/>
        <v>22.875265249714062</v>
      </c>
      <c r="AN155" s="9">
        <f t="shared" si="105"/>
        <v>4.8990781503323338E-2</v>
      </c>
      <c r="AO155" s="8">
        <f t="shared" si="130"/>
        <v>487.02155859422851</v>
      </c>
      <c r="AP155" s="1">
        <f t="shared" si="131"/>
        <v>20.091565894228495</v>
      </c>
      <c r="AQ155" s="9">
        <f t="shared" si="106"/>
        <v>4.3029075468144572E-2</v>
      </c>
      <c r="AU155" s="2">
        <v>154</v>
      </c>
      <c r="AV155" s="20">
        <v>154.03349299999999</v>
      </c>
      <c r="AW155" s="10">
        <f t="shared" si="132"/>
        <v>158.09263762812773</v>
      </c>
      <c r="AX155" s="2">
        <f t="shared" si="149"/>
        <v>0.10090839290801912</v>
      </c>
      <c r="AY155" s="27">
        <f t="shared" si="107"/>
        <v>158.19354602103576</v>
      </c>
      <c r="AZ155" s="11">
        <f t="shared" si="133"/>
        <v>2.7007457534159566E-2</v>
      </c>
      <c r="BA155" s="2">
        <f t="shared" si="150"/>
        <v>-0.28235624477167842</v>
      </c>
      <c r="BB155" s="27">
        <f t="shared" si="108"/>
        <v>157.81028138335606</v>
      </c>
      <c r="BC155" s="11">
        <f t="shared" si="134"/>
        <v>2.4519267269723366E-2</v>
      </c>
      <c r="BD155" s="2">
        <f t="shared" si="135"/>
        <v>-0.63053851253424498</v>
      </c>
      <c r="BE155" s="27">
        <f t="shared" si="109"/>
        <v>157.46209911559347</v>
      </c>
      <c r="BF155" s="11">
        <f t="shared" si="136"/>
        <v>2.2258835067730898E-2</v>
      </c>
      <c r="BG155" s="2">
        <f t="shared" si="137"/>
        <v>-0.87940840948946308</v>
      </c>
      <c r="BH155" s="27">
        <f t="shared" si="110"/>
        <v>157.21322921863828</v>
      </c>
      <c r="BI155" s="11">
        <f t="shared" si="138"/>
        <v>2.0643148166732041E-2</v>
      </c>
      <c r="BK155" s="2">
        <v>154</v>
      </c>
      <c r="BL155" s="20">
        <v>466.92999270000001</v>
      </c>
      <c r="BM155" s="10">
        <f t="shared" si="139"/>
        <v>489.80525794971408</v>
      </c>
      <c r="BN155" s="2">
        <f t="shared" si="140"/>
        <v>-2.9276017578908173</v>
      </c>
      <c r="BO155" s="27">
        <f t="shared" si="111"/>
        <v>486.87765619182323</v>
      </c>
      <c r="BP155" s="11">
        <f t="shared" si="141"/>
        <v>4.2720887078760622E-2</v>
      </c>
      <c r="BQ155" s="2">
        <f t="shared" si="142"/>
        <v>-5.0868127339979816</v>
      </c>
      <c r="BR155" s="27">
        <f t="shared" si="112"/>
        <v>484.71844521571609</v>
      </c>
      <c r="BS155" s="11">
        <f t="shared" si="143"/>
        <v>3.8096615753584841E-2</v>
      </c>
      <c r="BT155" s="2">
        <f t="shared" si="144"/>
        <v>-6.9567322847136861</v>
      </c>
      <c r="BU155" s="27">
        <f t="shared" si="113"/>
        <v>482.84852566500041</v>
      </c>
      <c r="BV155" s="11">
        <f t="shared" si="145"/>
        <v>3.4091905026173736E-2</v>
      </c>
      <c r="BW155" s="2">
        <f t="shared" si="146"/>
        <v>-8.3510980664566006</v>
      </c>
      <c r="BX155" s="27">
        <f t="shared" si="114"/>
        <v>481.45415988325749</v>
      </c>
      <c r="BY155" s="11">
        <f t="shared" si="147"/>
        <v>3.1105663397787288E-2</v>
      </c>
      <c r="CB155" s="2"/>
      <c r="CD155" s="22"/>
    </row>
    <row r="156" spans="1:82" x14ac:dyDescent="0.2">
      <c r="A156" s="19">
        <v>44173</v>
      </c>
      <c r="B156" s="20">
        <v>155</v>
      </c>
      <c r="C156" s="20">
        <v>158.1119995</v>
      </c>
      <c r="D156" s="20">
        <v>475.47000120000001</v>
      </c>
      <c r="O156" s="2">
        <v>155</v>
      </c>
      <c r="P156" s="20">
        <v>158.1119995</v>
      </c>
      <c r="Q156" s="27">
        <f t="shared" si="115"/>
        <v>156.75716778129666</v>
      </c>
      <c r="R156" s="1">
        <f t="shared" si="116"/>
        <v>1.3548317187033376</v>
      </c>
      <c r="S156" s="7">
        <f t="shared" si="117"/>
        <v>8.5688102293800771E-3</v>
      </c>
      <c r="T156" s="27">
        <f t="shared" si="118"/>
        <v>156.35229806470608</v>
      </c>
      <c r="U156" s="1">
        <f t="shared" si="148"/>
        <v>1.7597014352939198</v>
      </c>
      <c r="V156" s="11">
        <f t="shared" si="119"/>
        <v>1.1129461652870437E-2</v>
      </c>
      <c r="W156" s="27">
        <f t="shared" si="120"/>
        <v>155.65715085125109</v>
      </c>
      <c r="X156" s="1">
        <f t="shared" si="121"/>
        <v>2.4548486487489072</v>
      </c>
      <c r="Y156" s="9">
        <f t="shared" si="101"/>
        <v>1.5526011033393497E-2</v>
      </c>
      <c r="Z156" s="27">
        <f t="shared" si="122"/>
        <v>154.97499512290779</v>
      </c>
      <c r="AA156" s="1">
        <f t="shared" si="123"/>
        <v>3.1370043770922109</v>
      </c>
      <c r="AB156" s="9">
        <f t="shared" si="102"/>
        <v>1.9840394068839862E-2</v>
      </c>
      <c r="AD156" s="2">
        <v>155</v>
      </c>
      <c r="AE156" s="20">
        <v>475.47000120000001</v>
      </c>
      <c r="AF156" s="8">
        <f t="shared" si="124"/>
        <v>486.35821375900571</v>
      </c>
      <c r="AG156" s="1">
        <f t="shared" si="125"/>
        <v>10.888212559005694</v>
      </c>
      <c r="AH156" s="9">
        <f t="shared" si="103"/>
        <v>2.2899893855607759E-2</v>
      </c>
      <c r="AI156" s="8">
        <f t="shared" si="126"/>
        <v>481.06569247828656</v>
      </c>
      <c r="AJ156" s="1">
        <f t="shared" si="127"/>
        <v>5.5956912782865516</v>
      </c>
      <c r="AK156" s="9">
        <f t="shared" si="104"/>
        <v>1.1768757785273608E-2</v>
      </c>
      <c r="AL156" s="8">
        <f t="shared" si="128"/>
        <v>476.08009879988566</v>
      </c>
      <c r="AM156" s="1">
        <f t="shared" si="129"/>
        <v>0.61009759988564838</v>
      </c>
      <c r="AN156" s="9">
        <f t="shared" si="105"/>
        <v>1.2831463569644198E-3</v>
      </c>
      <c r="AO156" s="8">
        <f t="shared" si="130"/>
        <v>471.95288417355715</v>
      </c>
      <c r="AP156" s="1">
        <f t="shared" si="131"/>
        <v>3.5171170264428611</v>
      </c>
      <c r="AQ156" s="9">
        <f t="shared" si="106"/>
        <v>7.3971376060872314E-3</v>
      </c>
      <c r="AU156" s="2">
        <v>155</v>
      </c>
      <c r="AV156" s="20">
        <v>158.1119995</v>
      </c>
      <c r="AW156" s="10">
        <f t="shared" si="132"/>
        <v>155.65715085125109</v>
      </c>
      <c r="AX156" s="2">
        <f t="shared" si="149"/>
        <v>-0.66001015802737972</v>
      </c>
      <c r="AY156" s="27">
        <f t="shared" si="107"/>
        <v>154.99714069322371</v>
      </c>
      <c r="AZ156" s="11">
        <f t="shared" si="133"/>
        <v>1.9700331515801767E-2</v>
      </c>
      <c r="BA156" s="2">
        <f t="shared" si="150"/>
        <v>-1.251264984218913</v>
      </c>
      <c r="BB156" s="27">
        <f t="shared" si="108"/>
        <v>154.40588586703217</v>
      </c>
      <c r="BC156" s="11">
        <f t="shared" si="134"/>
        <v>2.3439799918334649E-2</v>
      </c>
      <c r="BD156" s="2">
        <f t="shared" si="135"/>
        <v>-1.7135074711396843</v>
      </c>
      <c r="BE156" s="27">
        <f t="shared" si="109"/>
        <v>153.94364338011141</v>
      </c>
      <c r="BF156" s="11">
        <f t="shared" si="136"/>
        <v>2.6363312924194509E-2</v>
      </c>
      <c r="BG156" s="2">
        <f t="shared" si="137"/>
        <v>-2.0464671850298486</v>
      </c>
      <c r="BH156" s="27">
        <f t="shared" si="110"/>
        <v>153.61068366622123</v>
      </c>
      <c r="BI156" s="11">
        <f t="shared" si="138"/>
        <v>2.8469160139732226E-2</v>
      </c>
      <c r="BK156" s="2">
        <v>155</v>
      </c>
      <c r="BL156" s="20">
        <v>475.47000120000001</v>
      </c>
      <c r="BM156" s="10">
        <f t="shared" si="139"/>
        <v>476.08009879988566</v>
      </c>
      <c r="BN156" s="2">
        <f t="shared" si="140"/>
        <v>-6.1668689754720969</v>
      </c>
      <c r="BO156" s="27">
        <f t="shared" si="111"/>
        <v>469.91322982441358</v>
      </c>
      <c r="BP156" s="11">
        <f t="shared" si="141"/>
        <v>1.1686902142221704E-2</v>
      </c>
      <c r="BQ156" s="2">
        <f t="shared" si="142"/>
        <v>-8.9740686211216776</v>
      </c>
      <c r="BR156" s="27">
        <f t="shared" si="112"/>
        <v>467.106030178764</v>
      </c>
      <c r="BS156" s="11">
        <f t="shared" si="143"/>
        <v>1.7590954213992187E-2</v>
      </c>
      <c r="BT156" s="2">
        <f t="shared" si="144"/>
        <v>-11.017788403782523</v>
      </c>
      <c r="BU156" s="27">
        <f t="shared" si="113"/>
        <v>465.06231039610316</v>
      </c>
      <c r="BV156" s="11">
        <f t="shared" si="145"/>
        <v>2.1889269097166451E-2</v>
      </c>
      <c r="BW156" s="2">
        <f t="shared" si="146"/>
        <v>-12.381643878985461</v>
      </c>
      <c r="BX156" s="27">
        <f t="shared" si="114"/>
        <v>463.69845492090019</v>
      </c>
      <c r="BY156" s="11">
        <f t="shared" si="147"/>
        <v>2.4757705532190415E-2</v>
      </c>
      <c r="CB156" s="2"/>
      <c r="CD156" s="22"/>
    </row>
    <row r="157" spans="1:82" x14ac:dyDescent="0.2">
      <c r="A157" s="18" t="s">
        <v>99</v>
      </c>
      <c r="B157" s="20">
        <v>156</v>
      </c>
      <c r="C157" s="20">
        <v>158.05099490000001</v>
      </c>
      <c r="D157" s="20">
        <v>481.32998659999998</v>
      </c>
      <c r="O157" s="2">
        <v>156</v>
      </c>
      <c r="P157" s="20">
        <v>158.05099490000001</v>
      </c>
      <c r="Q157" s="27">
        <f t="shared" si="115"/>
        <v>157.16361729690766</v>
      </c>
      <c r="R157" s="1">
        <f t="shared" si="116"/>
        <v>0.88737760309234659</v>
      </c>
      <c r="S157" s="7">
        <f t="shared" si="117"/>
        <v>5.6145018489367733E-3</v>
      </c>
      <c r="T157" s="27">
        <f t="shared" si="118"/>
        <v>157.14416371058834</v>
      </c>
      <c r="U157" s="1">
        <f t="shared" si="148"/>
        <v>0.90683118941166185</v>
      </c>
      <c r="V157" s="11">
        <f t="shared" si="119"/>
        <v>5.7375860872335566E-3</v>
      </c>
      <c r="W157" s="27">
        <f t="shared" si="120"/>
        <v>157.13006004050044</v>
      </c>
      <c r="X157" s="1">
        <f t="shared" si="121"/>
        <v>0.92093485949956744</v>
      </c>
      <c r="Y157" s="9">
        <f t="shared" si="101"/>
        <v>5.8268210211662981E-3</v>
      </c>
      <c r="Z157" s="27">
        <f t="shared" si="122"/>
        <v>157.32774840572694</v>
      </c>
      <c r="AA157" s="1">
        <f t="shared" si="123"/>
        <v>0.72324649427307008</v>
      </c>
      <c r="AB157" s="9">
        <f t="shared" si="102"/>
        <v>4.5760325313401115E-3</v>
      </c>
      <c r="AD157" s="2">
        <v>156</v>
      </c>
      <c r="AE157" s="20">
        <v>481.32998659999998</v>
      </c>
      <c r="AF157" s="8">
        <f t="shared" si="124"/>
        <v>483.09174999130391</v>
      </c>
      <c r="AG157" s="1">
        <f t="shared" si="125"/>
        <v>1.7617633913039299</v>
      </c>
      <c r="AH157" s="9">
        <f t="shared" si="103"/>
        <v>3.6601987001653596E-3</v>
      </c>
      <c r="AI157" s="8">
        <f t="shared" si="126"/>
        <v>478.54763140305761</v>
      </c>
      <c r="AJ157" s="1">
        <f t="shared" si="127"/>
        <v>2.7823551969423761</v>
      </c>
      <c r="AK157" s="9">
        <f t="shared" si="104"/>
        <v>5.7805565296196659E-3</v>
      </c>
      <c r="AL157" s="8">
        <f t="shared" si="128"/>
        <v>475.71404023995427</v>
      </c>
      <c r="AM157" s="1">
        <f t="shared" si="129"/>
        <v>5.6159463600457116</v>
      </c>
      <c r="AN157" s="9">
        <f t="shared" si="105"/>
        <v>1.166755971244471E-2</v>
      </c>
      <c r="AO157" s="8">
        <f t="shared" si="130"/>
        <v>474.59072194338927</v>
      </c>
      <c r="AP157" s="1">
        <f t="shared" si="131"/>
        <v>6.7392646566107146</v>
      </c>
      <c r="AQ157" s="9">
        <f t="shared" si="106"/>
        <v>1.4001339713353971E-2</v>
      </c>
      <c r="AU157" s="2">
        <v>156</v>
      </c>
      <c r="AV157" s="20">
        <v>158.05099490000001</v>
      </c>
      <c r="AW157" s="10">
        <f t="shared" si="132"/>
        <v>157.13006004050044</v>
      </c>
      <c r="AX157" s="2">
        <f t="shared" si="149"/>
        <v>-2.0134353844360797E-2</v>
      </c>
      <c r="AY157" s="27">
        <f t="shared" si="107"/>
        <v>157.10992568665608</v>
      </c>
      <c r="AZ157" s="11">
        <f t="shared" si="133"/>
        <v>5.9542125245041566E-3</v>
      </c>
      <c r="BA157" s="2">
        <f t="shared" si="150"/>
        <v>-2.5386606158194658E-2</v>
      </c>
      <c r="BB157" s="27">
        <f t="shared" si="108"/>
        <v>157.10467343434223</v>
      </c>
      <c r="BC157" s="11">
        <f t="shared" si="134"/>
        <v>5.9874439022450897E-3</v>
      </c>
      <c r="BD157" s="2">
        <f t="shared" si="135"/>
        <v>0.19834252509373618</v>
      </c>
      <c r="BE157" s="27">
        <f t="shared" si="109"/>
        <v>157.32840256559419</v>
      </c>
      <c r="BF157" s="11">
        <f t="shared" si="136"/>
        <v>4.571893614861499E-3</v>
      </c>
      <c r="BG157" s="2">
        <f t="shared" si="137"/>
        <v>0.59306509567955035</v>
      </c>
      <c r="BH157" s="27">
        <f t="shared" si="110"/>
        <v>157.72312513617999</v>
      </c>
      <c r="BI157" s="11">
        <f t="shared" si="138"/>
        <v>2.0744555516873783E-3</v>
      </c>
      <c r="BK157" s="2">
        <v>156</v>
      </c>
      <c r="BL157" s="20">
        <v>481.32998659999998</v>
      </c>
      <c r="BM157" s="10">
        <f t="shared" si="139"/>
        <v>475.71404023995427</v>
      </c>
      <c r="BN157" s="2">
        <f t="shared" si="140"/>
        <v>-4.4266258508098844</v>
      </c>
      <c r="BO157" s="27">
        <f t="shared" si="111"/>
        <v>471.28741438914437</v>
      </c>
      <c r="BP157" s="11">
        <f t="shared" si="141"/>
        <v>2.0864214760010987E-2</v>
      </c>
      <c r="BQ157" s="2">
        <f t="shared" si="142"/>
        <v>-5.1004640935860479</v>
      </c>
      <c r="BR157" s="27">
        <f t="shared" si="112"/>
        <v>470.61357614636825</v>
      </c>
      <c r="BS157" s="11">
        <f t="shared" si="143"/>
        <v>2.2264165441529836E-2</v>
      </c>
      <c r="BT157" s="2">
        <f t="shared" si="144"/>
        <v>-4.6267504974718436</v>
      </c>
      <c r="BU157" s="27">
        <f t="shared" si="113"/>
        <v>471.08728974248243</v>
      </c>
      <c r="BV157" s="11">
        <f t="shared" si="145"/>
        <v>2.127998907749239E-2</v>
      </c>
      <c r="BW157" s="2">
        <f t="shared" si="146"/>
        <v>-3.369954889694907</v>
      </c>
      <c r="BX157" s="27">
        <f t="shared" si="114"/>
        <v>472.34408535025938</v>
      </c>
      <c r="BY157" s="11">
        <f t="shared" si="147"/>
        <v>1.8668899715172257E-2</v>
      </c>
      <c r="CB157" s="2"/>
      <c r="CD157" s="22"/>
    </row>
    <row r="158" spans="1:82" x14ac:dyDescent="0.2">
      <c r="A158" s="18" t="s">
        <v>100</v>
      </c>
      <c r="B158" s="20">
        <v>157</v>
      </c>
      <c r="C158" s="20">
        <v>157.40100100000001</v>
      </c>
      <c r="D158" s="20">
        <v>482.67999270000001</v>
      </c>
      <c r="O158" s="2">
        <v>157</v>
      </c>
      <c r="P158" s="20">
        <v>157.40100100000001</v>
      </c>
      <c r="Q158" s="27">
        <f t="shared" si="115"/>
        <v>157.42983057783536</v>
      </c>
      <c r="R158" s="1">
        <f t="shared" si="116"/>
        <v>2.8829577835352893E-2</v>
      </c>
      <c r="S158" s="7">
        <f t="shared" si="117"/>
        <v>1.8316006665899725E-4</v>
      </c>
      <c r="T158" s="27">
        <f t="shared" si="118"/>
        <v>157.55223774582362</v>
      </c>
      <c r="U158" s="1">
        <f t="shared" si="148"/>
        <v>0.15123674582360991</v>
      </c>
      <c r="V158" s="11">
        <f t="shared" si="119"/>
        <v>9.6083725556237029E-4</v>
      </c>
      <c r="W158" s="27">
        <f t="shared" si="120"/>
        <v>157.6826209562002</v>
      </c>
      <c r="X158" s="1">
        <f t="shared" si="121"/>
        <v>0.28161995620018843</v>
      </c>
      <c r="Y158" s="9">
        <f t="shared" si="101"/>
        <v>1.7891878349629328E-3</v>
      </c>
      <c r="Z158" s="27">
        <f t="shared" si="122"/>
        <v>157.87018327643176</v>
      </c>
      <c r="AA158" s="1">
        <f t="shared" si="123"/>
        <v>0.46918227643175214</v>
      </c>
      <c r="AB158" s="9">
        <f t="shared" si="102"/>
        <v>2.9808087207256842E-3</v>
      </c>
      <c r="AD158" s="2">
        <v>157</v>
      </c>
      <c r="AE158" s="20">
        <v>482.67999270000001</v>
      </c>
      <c r="AF158" s="8">
        <f t="shared" si="124"/>
        <v>482.56322097391273</v>
      </c>
      <c r="AG158" s="1">
        <f t="shared" si="125"/>
        <v>0.11677172608727915</v>
      </c>
      <c r="AH158" s="9">
        <f t="shared" si="103"/>
        <v>2.4192369241178856E-4</v>
      </c>
      <c r="AI158" s="8">
        <f t="shared" si="126"/>
        <v>479.79969124168167</v>
      </c>
      <c r="AJ158" s="1">
        <f t="shared" si="127"/>
        <v>2.8803014583183426</v>
      </c>
      <c r="AK158" s="9">
        <f t="shared" si="104"/>
        <v>5.9673106444843582E-3</v>
      </c>
      <c r="AL158" s="8">
        <f t="shared" si="128"/>
        <v>479.0836080559817</v>
      </c>
      <c r="AM158" s="1">
        <f t="shared" si="129"/>
        <v>3.5963846440183147</v>
      </c>
      <c r="AN158" s="9">
        <f t="shared" si="105"/>
        <v>7.4508674451181879E-3</v>
      </c>
      <c r="AO158" s="8">
        <f t="shared" si="130"/>
        <v>479.64517043584732</v>
      </c>
      <c r="AP158" s="1">
        <f t="shared" si="131"/>
        <v>3.0348222641526945</v>
      </c>
      <c r="AQ158" s="9">
        <f t="shared" si="106"/>
        <v>6.2874415970229098E-3</v>
      </c>
      <c r="AU158" s="2">
        <v>157</v>
      </c>
      <c r="AV158" s="20">
        <v>157.40100100000001</v>
      </c>
      <c r="AW158" s="10">
        <f t="shared" si="132"/>
        <v>157.6826209562002</v>
      </c>
      <c r="AX158" s="2">
        <f t="shared" si="149"/>
        <v>0.1516742270188747</v>
      </c>
      <c r="AY158" s="27">
        <f t="shared" si="107"/>
        <v>157.83429518321907</v>
      </c>
      <c r="AZ158" s="11">
        <f t="shared" si="133"/>
        <v>2.7528044959451133E-3</v>
      </c>
      <c r="BA158" s="2">
        <f t="shared" si="150"/>
        <v>0.23468977867788382</v>
      </c>
      <c r="BB158" s="27">
        <f t="shared" si="108"/>
        <v>157.91731073487807</v>
      </c>
      <c r="BC158" s="11">
        <f t="shared" si="134"/>
        <v>3.2802188778841617E-3</v>
      </c>
      <c r="BD158" s="2">
        <f t="shared" si="135"/>
        <v>0.41087355945734899</v>
      </c>
      <c r="BE158" s="27">
        <f t="shared" si="109"/>
        <v>158.09349451565754</v>
      </c>
      <c r="BF158" s="11">
        <f t="shared" si="136"/>
        <v>4.3995496296591633E-3</v>
      </c>
      <c r="BG158" s="2">
        <f t="shared" si="137"/>
        <v>0.5626869606947057</v>
      </c>
      <c r="BH158" s="27">
        <f t="shared" si="110"/>
        <v>158.24530791689492</v>
      </c>
      <c r="BI158" s="11">
        <f t="shared" si="138"/>
        <v>5.3640504922513677E-3</v>
      </c>
      <c r="BK158" s="2">
        <v>157</v>
      </c>
      <c r="BL158" s="20">
        <v>482.67999270000001</v>
      </c>
      <c r="BM158" s="10">
        <f t="shared" si="139"/>
        <v>479.0836080559817</v>
      </c>
      <c r="BN158" s="2">
        <f t="shared" si="140"/>
        <v>-2.0877677507586911</v>
      </c>
      <c r="BO158" s="27">
        <f t="shared" si="111"/>
        <v>476.995840305223</v>
      </c>
      <c r="BP158" s="11">
        <f t="shared" si="141"/>
        <v>1.1776233696742192E-2</v>
      </c>
      <c r="BQ158" s="2">
        <f t="shared" si="142"/>
        <v>-1.2889497342599847</v>
      </c>
      <c r="BR158" s="27">
        <f t="shared" si="112"/>
        <v>477.79465832172173</v>
      </c>
      <c r="BS158" s="11">
        <f t="shared" si="143"/>
        <v>1.0121269686259128E-2</v>
      </c>
      <c r="BT158" s="2">
        <f t="shared" si="144"/>
        <v>0.17104049062771876</v>
      </c>
      <c r="BU158" s="27">
        <f t="shared" si="113"/>
        <v>479.25464854660942</v>
      </c>
      <c r="BV158" s="11">
        <f t="shared" si="145"/>
        <v>7.0965115712172278E-3</v>
      </c>
      <c r="BW158" s="2">
        <f t="shared" si="146"/>
        <v>1.6846871395968435</v>
      </c>
      <c r="BX158" s="27">
        <f t="shared" si="114"/>
        <v>480.76829519557856</v>
      </c>
      <c r="BY158" s="11">
        <f t="shared" si="147"/>
        <v>3.9605899008323536E-3</v>
      </c>
      <c r="CB158" s="2"/>
      <c r="CD158" s="22"/>
    </row>
    <row r="159" spans="1:82" x14ac:dyDescent="0.2">
      <c r="A159" s="18" t="s">
        <v>101</v>
      </c>
      <c r="B159" s="20">
        <v>158</v>
      </c>
      <c r="C159" s="20">
        <v>159.12049870000001</v>
      </c>
      <c r="D159" s="20">
        <v>482.35000609999997</v>
      </c>
      <c r="O159" s="2">
        <v>158</v>
      </c>
      <c r="P159" s="20">
        <v>159.12049870000001</v>
      </c>
      <c r="Q159" s="27">
        <f t="shared" si="115"/>
        <v>157.42118170448475</v>
      </c>
      <c r="R159" s="1">
        <f t="shared" si="116"/>
        <v>1.6993169955152609</v>
      </c>
      <c r="S159" s="7">
        <f t="shared" si="117"/>
        <v>1.067943482705576E-2</v>
      </c>
      <c r="T159" s="27">
        <f t="shared" si="118"/>
        <v>157.48418121020299</v>
      </c>
      <c r="U159" s="1">
        <f t="shared" si="148"/>
        <v>1.6363174897970225</v>
      </c>
      <c r="V159" s="11">
        <f t="shared" si="119"/>
        <v>1.0283511572459787E-2</v>
      </c>
      <c r="W159" s="27">
        <f t="shared" si="120"/>
        <v>157.51364898248008</v>
      </c>
      <c r="X159" s="1">
        <f t="shared" si="121"/>
        <v>1.6068497175199354</v>
      </c>
      <c r="Y159" s="9">
        <f t="shared" si="101"/>
        <v>1.0098320019405114E-2</v>
      </c>
      <c r="Z159" s="27">
        <f t="shared" si="122"/>
        <v>157.51829656910795</v>
      </c>
      <c r="AA159" s="1">
        <f t="shared" si="123"/>
        <v>1.6022021308920671</v>
      </c>
      <c r="AB159" s="9">
        <f t="shared" si="102"/>
        <v>1.0069112050187829E-2</v>
      </c>
      <c r="AD159" s="2">
        <v>158</v>
      </c>
      <c r="AE159" s="20">
        <v>482.35000609999997</v>
      </c>
      <c r="AF159" s="8">
        <f t="shared" si="124"/>
        <v>482.59825249173889</v>
      </c>
      <c r="AG159" s="1">
        <f t="shared" si="125"/>
        <v>0.24824639173891683</v>
      </c>
      <c r="AH159" s="9">
        <f t="shared" si="103"/>
        <v>5.1466028526897295E-4</v>
      </c>
      <c r="AI159" s="8">
        <f t="shared" si="126"/>
        <v>481.09582689792489</v>
      </c>
      <c r="AJ159" s="1">
        <f t="shared" si="127"/>
        <v>1.254179202075079</v>
      </c>
      <c r="AK159" s="9">
        <f t="shared" si="104"/>
        <v>2.6001434357089338E-3</v>
      </c>
      <c r="AL159" s="8">
        <f t="shared" si="128"/>
        <v>481.24143884239265</v>
      </c>
      <c r="AM159" s="1">
        <f t="shared" si="129"/>
        <v>1.1085672576073193</v>
      </c>
      <c r="AN159" s="9">
        <f t="shared" si="105"/>
        <v>2.2982631773357811E-3</v>
      </c>
      <c r="AO159" s="8">
        <f t="shared" si="130"/>
        <v>481.92128713396187</v>
      </c>
      <c r="AP159" s="1">
        <f t="shared" si="131"/>
        <v>0.42871896603810455</v>
      </c>
      <c r="AQ159" s="9">
        <f t="shared" si="106"/>
        <v>8.8881302086937937E-4</v>
      </c>
      <c r="AU159" s="2">
        <v>158</v>
      </c>
      <c r="AV159" s="20">
        <v>159.12049870000001</v>
      </c>
      <c r="AW159" s="10">
        <f t="shared" si="132"/>
        <v>157.51364898248008</v>
      </c>
      <c r="AX159" s="2">
        <f t="shared" si="149"/>
        <v>5.5480366797176661E-2</v>
      </c>
      <c r="AY159" s="27">
        <f t="shared" si="107"/>
        <v>157.56912934927726</v>
      </c>
      <c r="AZ159" s="11">
        <f t="shared" si="133"/>
        <v>9.7496511348147963E-3</v>
      </c>
      <c r="BA159" s="2">
        <f t="shared" si="150"/>
        <v>5.3041990098782674E-2</v>
      </c>
      <c r="BB159" s="27">
        <f t="shared" si="108"/>
        <v>157.56669097257887</v>
      </c>
      <c r="BC159" s="11">
        <f t="shared" si="134"/>
        <v>9.7649752239064875E-3</v>
      </c>
      <c r="BD159" s="2">
        <f t="shared" si="135"/>
        <v>6.2966239550868358E-2</v>
      </c>
      <c r="BE159" s="27">
        <f t="shared" si="109"/>
        <v>157.57661522203094</v>
      </c>
      <c r="BF159" s="11">
        <f t="shared" si="136"/>
        <v>9.7026058275486975E-3</v>
      </c>
      <c r="BG159" s="2">
        <f t="shared" si="137"/>
        <v>1.3942759883587369E-2</v>
      </c>
      <c r="BH159" s="27">
        <f t="shared" si="110"/>
        <v>157.52759174236365</v>
      </c>
      <c r="BI159" s="11">
        <f t="shared" si="138"/>
        <v>1.0010696111753443E-2</v>
      </c>
      <c r="BK159" s="2">
        <v>158</v>
      </c>
      <c r="BL159" s="20">
        <v>482.35000609999997</v>
      </c>
      <c r="BM159" s="10">
        <f t="shared" si="139"/>
        <v>481.24143884239265</v>
      </c>
      <c r="BN159" s="2">
        <f t="shared" si="140"/>
        <v>-0.81408818960779739</v>
      </c>
      <c r="BO159" s="27">
        <f t="shared" si="111"/>
        <v>480.42735065278487</v>
      </c>
      <c r="BP159" s="11">
        <f t="shared" si="141"/>
        <v>3.9860172548987277E-3</v>
      </c>
      <c r="BQ159" s="2">
        <f t="shared" si="142"/>
        <v>0.262101500041938</v>
      </c>
      <c r="BR159" s="27">
        <f t="shared" si="112"/>
        <v>481.50354034243458</v>
      </c>
      <c r="BS159" s="11">
        <f t="shared" si="143"/>
        <v>1.7548787122642008E-3</v>
      </c>
      <c r="BT159" s="2">
        <f t="shared" si="144"/>
        <v>1.3631146680976602</v>
      </c>
      <c r="BU159" s="27">
        <f t="shared" si="113"/>
        <v>482.60455351049029</v>
      </c>
      <c r="BV159" s="11">
        <f t="shared" si="145"/>
        <v>5.2772345241257335E-4</v>
      </c>
      <c r="BW159" s="2">
        <f t="shared" si="146"/>
        <v>2.0395448747074267</v>
      </c>
      <c r="BX159" s="27">
        <f t="shared" si="114"/>
        <v>483.28098371710007</v>
      </c>
      <c r="BY159" s="11">
        <f t="shared" si="147"/>
        <v>1.9300872920629526E-3</v>
      </c>
      <c r="CB159" s="2"/>
      <c r="CD159" s="22"/>
    </row>
    <row r="160" spans="1:82" x14ac:dyDescent="0.2">
      <c r="A160" s="18" t="s">
        <v>102</v>
      </c>
      <c r="B160" s="20">
        <v>159</v>
      </c>
      <c r="C160" s="20">
        <v>165.62449649999999</v>
      </c>
      <c r="D160" s="20">
        <v>491.86999509999998</v>
      </c>
      <c r="O160" s="2">
        <v>159</v>
      </c>
      <c r="P160" s="20">
        <v>165.62449649999999</v>
      </c>
      <c r="Q160" s="27">
        <f t="shared" si="115"/>
        <v>157.93097680313932</v>
      </c>
      <c r="R160" s="1">
        <f t="shared" si="116"/>
        <v>7.693519696860676</v>
      </c>
      <c r="S160" s="7">
        <f t="shared" si="117"/>
        <v>4.645158089196471E-2</v>
      </c>
      <c r="T160" s="27">
        <f t="shared" si="118"/>
        <v>158.22052408061165</v>
      </c>
      <c r="U160" s="1">
        <f t="shared" si="148"/>
        <v>7.4039724193883387</v>
      </c>
      <c r="V160" s="11">
        <f t="shared" si="119"/>
        <v>4.4703365600198754E-2</v>
      </c>
      <c r="W160" s="27">
        <f t="shared" si="120"/>
        <v>158.47775881299205</v>
      </c>
      <c r="X160" s="1">
        <f t="shared" si="121"/>
        <v>7.146737687007942</v>
      </c>
      <c r="Y160" s="9">
        <f t="shared" si="101"/>
        <v>4.3150245513398085E-2</v>
      </c>
      <c r="Z160" s="27">
        <f t="shared" si="122"/>
        <v>158.71994816727701</v>
      </c>
      <c r="AA160" s="1">
        <f t="shared" si="123"/>
        <v>6.9045483327229817</v>
      </c>
      <c r="AB160" s="9">
        <f t="shared" si="102"/>
        <v>4.1687965721441345E-2</v>
      </c>
      <c r="AD160" s="2">
        <v>159</v>
      </c>
      <c r="AE160" s="20">
        <v>491.86999509999998</v>
      </c>
      <c r="AF160" s="8">
        <f t="shared" si="124"/>
        <v>482.5237785742172</v>
      </c>
      <c r="AG160" s="1">
        <f t="shared" si="125"/>
        <v>9.3462165257827792</v>
      </c>
      <c r="AH160" s="9">
        <f t="shared" si="103"/>
        <v>1.9001395935693617E-2</v>
      </c>
      <c r="AI160" s="8">
        <f t="shared" si="126"/>
        <v>481.66020753885869</v>
      </c>
      <c r="AJ160" s="1">
        <f t="shared" si="127"/>
        <v>10.209787561141297</v>
      </c>
      <c r="AK160" s="9">
        <f t="shared" si="104"/>
        <v>2.0757085536525947E-2</v>
      </c>
      <c r="AL160" s="8">
        <f t="shared" si="128"/>
        <v>481.90657919695707</v>
      </c>
      <c r="AM160" s="1">
        <f t="shared" si="129"/>
        <v>9.9634159030429146</v>
      </c>
      <c r="AN160" s="9">
        <f t="shared" si="105"/>
        <v>2.025619778050762E-2</v>
      </c>
      <c r="AO160" s="8">
        <f t="shared" si="130"/>
        <v>482.24282635849045</v>
      </c>
      <c r="AP160" s="1">
        <f t="shared" si="131"/>
        <v>9.6271687415095357</v>
      </c>
      <c r="AQ160" s="9">
        <f t="shared" si="106"/>
        <v>1.9572587954978383E-2</v>
      </c>
      <c r="AU160" s="2">
        <v>159</v>
      </c>
      <c r="AV160" s="20">
        <v>165.62449649999999</v>
      </c>
      <c r="AW160" s="10">
        <f t="shared" si="132"/>
        <v>158.47775881299205</v>
      </c>
      <c r="AX160" s="2">
        <f t="shared" si="149"/>
        <v>0.32806920591161542</v>
      </c>
      <c r="AY160" s="27">
        <f t="shared" si="107"/>
        <v>158.80582801890367</v>
      </c>
      <c r="AZ160" s="11">
        <f t="shared" si="133"/>
        <v>4.1169444286258253E-2</v>
      </c>
      <c r="BA160" s="2">
        <f t="shared" si="150"/>
        <v>0.46302251828471819</v>
      </c>
      <c r="BB160" s="27">
        <f t="shared" si="108"/>
        <v>158.94078133127678</v>
      </c>
      <c r="BC160" s="11">
        <f t="shared" si="134"/>
        <v>4.0354629357156786E-2</v>
      </c>
      <c r="BD160" s="2">
        <f t="shared" si="135"/>
        <v>0.60365239412753091</v>
      </c>
      <c r="BE160" s="27">
        <f t="shared" si="109"/>
        <v>159.08141120711957</v>
      </c>
      <c r="BF160" s="11">
        <f t="shared" si="136"/>
        <v>3.9505540733102973E-2</v>
      </c>
      <c r="BG160" s="2">
        <f t="shared" si="137"/>
        <v>0.7265680628548763</v>
      </c>
      <c r="BH160" s="27">
        <f t="shared" si="110"/>
        <v>159.20432687584693</v>
      </c>
      <c r="BI160" s="11">
        <f t="shared" si="138"/>
        <v>3.8763406137527857E-2</v>
      </c>
      <c r="BK160" s="2">
        <v>159</v>
      </c>
      <c r="BL160" s="20">
        <v>491.86999509999998</v>
      </c>
      <c r="BM160" s="10">
        <f t="shared" si="139"/>
        <v>481.90657919695707</v>
      </c>
      <c r="BN160" s="2">
        <f t="shared" si="140"/>
        <v>-0.37031962635613386</v>
      </c>
      <c r="BO160" s="27">
        <f t="shared" si="111"/>
        <v>481.53625957060092</v>
      </c>
      <c r="BP160" s="11">
        <f t="shared" si="141"/>
        <v>2.1009078887396164E-2</v>
      </c>
      <c r="BQ160" s="2">
        <f t="shared" si="142"/>
        <v>0.44346898457705236</v>
      </c>
      <c r="BR160" s="27">
        <f t="shared" si="112"/>
        <v>482.35004818153413</v>
      </c>
      <c r="BS160" s="11">
        <f t="shared" si="143"/>
        <v>1.9354599819674686E-2</v>
      </c>
      <c r="BT160" s="2">
        <f t="shared" si="144"/>
        <v>0.94433007997771268</v>
      </c>
      <c r="BU160" s="27">
        <f t="shared" si="113"/>
        <v>482.85090927693477</v>
      </c>
      <c r="BV160" s="11">
        <f t="shared" si="145"/>
        <v>1.8336320395456487E-2</v>
      </c>
      <c r="BW160" s="2">
        <f t="shared" si="146"/>
        <v>1.0087414846001674</v>
      </c>
      <c r="BX160" s="27">
        <f t="shared" si="114"/>
        <v>482.91532068155726</v>
      </c>
      <c r="BY160" s="11">
        <f t="shared" si="147"/>
        <v>1.8205368303919788E-2</v>
      </c>
      <c r="CB160" s="2"/>
      <c r="CD160" s="22"/>
    </row>
    <row r="161" spans="1:82" x14ac:dyDescent="0.2">
      <c r="A161" s="18" t="s">
        <v>103</v>
      </c>
      <c r="B161" s="20">
        <v>160</v>
      </c>
      <c r="C161" s="20">
        <v>163.02400209999999</v>
      </c>
      <c r="D161" s="20">
        <v>484.52999879999999</v>
      </c>
      <c r="O161" s="2">
        <v>160</v>
      </c>
      <c r="P161" s="20">
        <v>163.02400209999999</v>
      </c>
      <c r="Q161" s="27">
        <f t="shared" si="115"/>
        <v>160.23903271219751</v>
      </c>
      <c r="R161" s="1">
        <f t="shared" si="116"/>
        <v>2.7849693878024766</v>
      </c>
      <c r="S161" s="7">
        <f t="shared" si="117"/>
        <v>1.7083186229805338E-2</v>
      </c>
      <c r="T161" s="27">
        <f t="shared" si="118"/>
        <v>161.5523116693364</v>
      </c>
      <c r="U161" s="1">
        <f t="shared" si="148"/>
        <v>1.4716904306635854</v>
      </c>
      <c r="V161" s="11">
        <f t="shared" si="119"/>
        <v>9.027446337385588E-3</v>
      </c>
      <c r="W161" s="27">
        <f t="shared" si="120"/>
        <v>162.7658014251968</v>
      </c>
      <c r="X161" s="1">
        <f t="shared" si="121"/>
        <v>0.25820067480319153</v>
      </c>
      <c r="Y161" s="9">
        <f t="shared" si="101"/>
        <v>1.5838199987558246E-3</v>
      </c>
      <c r="Z161" s="27">
        <f t="shared" si="122"/>
        <v>163.89835941681926</v>
      </c>
      <c r="AA161" s="1">
        <f t="shared" si="123"/>
        <v>0.87435731681927109</v>
      </c>
      <c r="AB161" s="9">
        <f t="shared" si="102"/>
        <v>5.3633655508158523E-3</v>
      </c>
      <c r="AD161" s="2">
        <v>160</v>
      </c>
      <c r="AE161" s="20">
        <v>484.52999879999999</v>
      </c>
      <c r="AF161" s="8">
        <f t="shared" si="124"/>
        <v>485.32764353195205</v>
      </c>
      <c r="AG161" s="1">
        <f t="shared" si="125"/>
        <v>0.79764473195206165</v>
      </c>
      <c r="AH161" s="9">
        <f t="shared" si="103"/>
        <v>1.6462236268704313E-3</v>
      </c>
      <c r="AI161" s="8">
        <f t="shared" si="126"/>
        <v>486.25461194137233</v>
      </c>
      <c r="AJ161" s="1">
        <f t="shared" si="127"/>
        <v>1.7246131413723447</v>
      </c>
      <c r="AK161" s="9">
        <f t="shared" si="104"/>
        <v>3.5593526626701501E-3</v>
      </c>
      <c r="AL161" s="8">
        <f t="shared" si="128"/>
        <v>487.88462873878279</v>
      </c>
      <c r="AM161" s="1">
        <f t="shared" si="129"/>
        <v>3.3546299387828071</v>
      </c>
      <c r="AN161" s="9">
        <f t="shared" si="105"/>
        <v>6.923472121625026E-3</v>
      </c>
      <c r="AO161" s="8">
        <f t="shared" si="130"/>
        <v>489.46320291462263</v>
      </c>
      <c r="AP161" s="1">
        <f t="shared" si="131"/>
        <v>4.9332041146226402</v>
      </c>
      <c r="AQ161" s="9">
        <f t="shared" si="106"/>
        <v>1.0181421432811892E-2</v>
      </c>
      <c r="AU161" s="2">
        <v>160</v>
      </c>
      <c r="AV161" s="20">
        <v>163.02400209999999</v>
      </c>
      <c r="AW161" s="10">
        <f t="shared" si="132"/>
        <v>162.7658014251968</v>
      </c>
      <c r="AX161" s="2">
        <f t="shared" si="149"/>
        <v>1.5160612277995551</v>
      </c>
      <c r="AY161" s="27">
        <f t="shared" si="107"/>
        <v>164.28186265299635</v>
      </c>
      <c r="AZ161" s="11">
        <f t="shared" si="133"/>
        <v>7.71579973987378E-3</v>
      </c>
      <c r="BA161" s="2">
        <f t="shared" si="150"/>
        <v>2.1842815605487318</v>
      </c>
      <c r="BB161" s="27">
        <f t="shared" si="108"/>
        <v>164.95008298574552</v>
      </c>
      <c r="BC161" s="11">
        <f t="shared" si="134"/>
        <v>1.1814707410777855E-2</v>
      </c>
      <c r="BD161" s="2">
        <f t="shared" si="135"/>
        <v>2.8142865249738609</v>
      </c>
      <c r="BE161" s="27">
        <f t="shared" si="109"/>
        <v>165.58008795017065</v>
      </c>
      <c r="BF161" s="11">
        <f t="shared" si="136"/>
        <v>1.5679199487464063E-2</v>
      </c>
      <c r="BG161" s="2">
        <f t="shared" si="137"/>
        <v>3.3976739748672804</v>
      </c>
      <c r="BH161" s="27">
        <f t="shared" si="110"/>
        <v>166.16347540006407</v>
      </c>
      <c r="BI161" s="11">
        <f t="shared" si="138"/>
        <v>1.9257736649958508E-2</v>
      </c>
      <c r="BK161" s="2">
        <v>160</v>
      </c>
      <c r="BL161" s="20">
        <v>484.52999879999999</v>
      </c>
      <c r="BM161" s="10">
        <f t="shared" si="139"/>
        <v>487.88462873878279</v>
      </c>
      <c r="BN161" s="2">
        <f t="shared" si="140"/>
        <v>1.5341911240984241</v>
      </c>
      <c r="BO161" s="27">
        <f t="shared" si="111"/>
        <v>489.41881986288121</v>
      </c>
      <c r="BP161" s="11">
        <f t="shared" si="141"/>
        <v>1.0089821218477712E-2</v>
      </c>
      <c r="BQ161" s="2">
        <f t="shared" si="142"/>
        <v>2.9340302353389558</v>
      </c>
      <c r="BR161" s="27">
        <f t="shared" si="112"/>
        <v>490.81865897412177</v>
      </c>
      <c r="BS161" s="11">
        <f t="shared" si="143"/>
        <v>1.2978887147744107E-2</v>
      </c>
      <c r="BT161" s="2">
        <f t="shared" si="144"/>
        <v>3.9645617570865204</v>
      </c>
      <c r="BU161" s="27">
        <f t="shared" si="113"/>
        <v>491.84919049586932</v>
      </c>
      <c r="BV161" s="11">
        <f t="shared" si="145"/>
        <v>1.5105755503263455E-2</v>
      </c>
      <c r="BW161" s="2">
        <f t="shared" si="146"/>
        <v>4.7357225275193366</v>
      </c>
      <c r="BX161" s="27">
        <f t="shared" si="114"/>
        <v>492.62035126630212</v>
      </c>
      <c r="BY161" s="11">
        <f t="shared" si="147"/>
        <v>1.6697320055185271E-2</v>
      </c>
      <c r="CB161" s="2"/>
      <c r="CD161" s="22"/>
    </row>
    <row r="162" spans="1:82" x14ac:dyDescent="0.2">
      <c r="A162" s="18" t="s">
        <v>104</v>
      </c>
      <c r="B162" s="20">
        <v>161</v>
      </c>
      <c r="C162" s="20">
        <v>164.8684998</v>
      </c>
      <c r="D162" s="20">
        <v>497.89999390000003</v>
      </c>
      <c r="O162" s="2">
        <v>161</v>
      </c>
      <c r="P162" s="20">
        <v>164.8684998</v>
      </c>
      <c r="Q162" s="27">
        <f t="shared" si="115"/>
        <v>161.07452352853824</v>
      </c>
      <c r="R162" s="1">
        <f t="shared" si="116"/>
        <v>3.7939762714617586</v>
      </c>
      <c r="S162" s="7">
        <f t="shared" si="117"/>
        <v>2.3012135587235801E-2</v>
      </c>
      <c r="T162" s="27">
        <f t="shared" si="118"/>
        <v>162.21457236313501</v>
      </c>
      <c r="U162" s="1">
        <f t="shared" si="148"/>
        <v>2.6539274368649899</v>
      </c>
      <c r="V162" s="11">
        <f t="shared" si="119"/>
        <v>1.6097237738466944E-2</v>
      </c>
      <c r="W162" s="27">
        <f t="shared" si="120"/>
        <v>162.92072183007872</v>
      </c>
      <c r="X162" s="1">
        <f t="shared" si="121"/>
        <v>1.9477779699212761</v>
      </c>
      <c r="Y162" s="9">
        <f t="shared" si="101"/>
        <v>1.1814130487534625E-2</v>
      </c>
      <c r="Z162" s="27">
        <f t="shared" si="122"/>
        <v>163.24259142920482</v>
      </c>
      <c r="AA162" s="1">
        <f t="shared" si="123"/>
        <v>1.6259083707951731</v>
      </c>
      <c r="AB162" s="9">
        <f t="shared" si="102"/>
        <v>9.8618497333786814E-3</v>
      </c>
      <c r="AD162" s="2">
        <v>161</v>
      </c>
      <c r="AE162" s="20">
        <v>497.89999390000003</v>
      </c>
      <c r="AF162" s="8">
        <f t="shared" si="124"/>
        <v>485.08835011236641</v>
      </c>
      <c r="AG162" s="1">
        <f t="shared" si="125"/>
        <v>12.811643787633614</v>
      </c>
      <c r="AH162" s="9">
        <f t="shared" si="103"/>
        <v>2.5731359599507744E-2</v>
      </c>
      <c r="AI162" s="8">
        <f t="shared" si="126"/>
        <v>485.47853602775479</v>
      </c>
      <c r="AJ162" s="1">
        <f t="shared" si="127"/>
        <v>12.421457872245242</v>
      </c>
      <c r="AK162" s="9">
        <f t="shared" si="104"/>
        <v>2.4947696373621587E-2</v>
      </c>
      <c r="AL162" s="8">
        <f t="shared" si="128"/>
        <v>485.87185077551305</v>
      </c>
      <c r="AM162" s="1">
        <f t="shared" si="129"/>
        <v>12.028143124486974</v>
      </c>
      <c r="AN162" s="9">
        <f t="shared" si="105"/>
        <v>2.4157749089875964E-2</v>
      </c>
      <c r="AO162" s="8">
        <f t="shared" si="130"/>
        <v>485.76329982865565</v>
      </c>
      <c r="AP162" s="1">
        <f t="shared" si="131"/>
        <v>12.13669407134438</v>
      </c>
      <c r="AQ162" s="9">
        <f t="shared" si="106"/>
        <v>2.43757666600453E-2</v>
      </c>
      <c r="AU162" s="2">
        <v>161</v>
      </c>
      <c r="AV162" s="20">
        <v>164.8684998</v>
      </c>
      <c r="AW162" s="10">
        <f t="shared" si="132"/>
        <v>162.92072183007872</v>
      </c>
      <c r="AX162" s="2">
        <f t="shared" si="149"/>
        <v>1.1077189809242647</v>
      </c>
      <c r="AY162" s="27">
        <f t="shared" si="107"/>
        <v>164.02844081100298</v>
      </c>
      <c r="AZ162" s="11">
        <f t="shared" si="133"/>
        <v>5.09532742771409E-3</v>
      </c>
      <c r="BA162" s="2">
        <f t="shared" si="150"/>
        <v>1.2710690404986669</v>
      </c>
      <c r="BB162" s="27">
        <f t="shared" si="108"/>
        <v>164.19179087057739</v>
      </c>
      <c r="BC162" s="11">
        <f t="shared" si="134"/>
        <v>4.1045374358565159E-3</v>
      </c>
      <c r="BD162" s="2">
        <f t="shared" si="135"/>
        <v>1.2186668529186966</v>
      </c>
      <c r="BE162" s="27">
        <f t="shared" si="109"/>
        <v>164.13938868299741</v>
      </c>
      <c r="BF162" s="11">
        <f t="shared" si="136"/>
        <v>4.4223797625808723E-3</v>
      </c>
      <c r="BG162" s="2">
        <f t="shared" si="137"/>
        <v>0.96560879737826055</v>
      </c>
      <c r="BH162" s="27">
        <f t="shared" si="110"/>
        <v>163.88633062745697</v>
      </c>
      <c r="BI162" s="11">
        <f t="shared" si="138"/>
        <v>5.9572882250671401E-3</v>
      </c>
      <c r="BK162" s="2">
        <v>161</v>
      </c>
      <c r="BL162" s="20">
        <v>497.89999390000003</v>
      </c>
      <c r="BM162" s="10">
        <f t="shared" si="139"/>
        <v>485.87185077551305</v>
      </c>
      <c r="BN162" s="2">
        <f t="shared" si="140"/>
        <v>0.47010039788797442</v>
      </c>
      <c r="BO162" s="27">
        <f t="shared" si="111"/>
        <v>486.34195117340101</v>
      </c>
      <c r="BP162" s="11">
        <f t="shared" si="141"/>
        <v>2.321358278409694E-2</v>
      </c>
      <c r="BQ162" s="2">
        <f t="shared" si="142"/>
        <v>0.70796654596504227</v>
      </c>
      <c r="BR162" s="27">
        <f t="shared" si="112"/>
        <v>486.57981732147812</v>
      </c>
      <c r="BS162" s="11">
        <f t="shared" si="143"/>
        <v>2.2735843979133474E-2</v>
      </c>
      <c r="BT162" s="2">
        <f t="shared" si="144"/>
        <v>0.37815792487276356</v>
      </c>
      <c r="BU162" s="27">
        <f t="shared" si="113"/>
        <v>486.25000870038582</v>
      </c>
      <c r="BV162" s="11">
        <f t="shared" si="145"/>
        <v>2.3398243306574595E-2</v>
      </c>
      <c r="BW162" s="2">
        <f t="shared" si="146"/>
        <v>-0.32565284057247168</v>
      </c>
      <c r="BX162" s="27">
        <f t="shared" si="114"/>
        <v>485.54619793494061</v>
      </c>
      <c r="BY162" s="11">
        <f t="shared" si="147"/>
        <v>2.4811801800384434E-2</v>
      </c>
      <c r="CB162" s="2"/>
      <c r="CD162" s="22"/>
    </row>
    <row r="163" spans="1:82" x14ac:dyDescent="0.2">
      <c r="A163" s="18" t="s">
        <v>105</v>
      </c>
      <c r="B163" s="20">
        <v>162</v>
      </c>
      <c r="C163" s="20">
        <v>164.23599239999999</v>
      </c>
      <c r="D163" s="20">
        <v>492.30999759999997</v>
      </c>
      <c r="O163" s="2">
        <v>162</v>
      </c>
      <c r="P163" s="20">
        <v>164.23599239999999</v>
      </c>
      <c r="Q163" s="27">
        <f t="shared" si="115"/>
        <v>162.21271640997676</v>
      </c>
      <c r="R163" s="1">
        <f t="shared" si="116"/>
        <v>2.0232759900232224</v>
      </c>
      <c r="S163" s="7">
        <f t="shared" si="117"/>
        <v>1.2319321486458912E-2</v>
      </c>
      <c r="T163" s="27">
        <f t="shared" si="118"/>
        <v>163.40883970972425</v>
      </c>
      <c r="U163" s="1">
        <f t="shared" si="148"/>
        <v>0.82715269027573868</v>
      </c>
      <c r="V163" s="11">
        <f t="shared" si="119"/>
        <v>5.0363667439058792E-3</v>
      </c>
      <c r="W163" s="27">
        <f t="shared" si="120"/>
        <v>164.08938861203148</v>
      </c>
      <c r="X163" s="1">
        <f t="shared" si="121"/>
        <v>0.14660378796850182</v>
      </c>
      <c r="Y163" s="9">
        <f t="shared" si="101"/>
        <v>8.9264104552335528E-4</v>
      </c>
      <c r="Z163" s="27">
        <f t="shared" si="122"/>
        <v>164.4620227073012</v>
      </c>
      <c r="AA163" s="1">
        <f t="shared" si="123"/>
        <v>0.22603030730121532</v>
      </c>
      <c r="AB163" s="9">
        <f t="shared" si="102"/>
        <v>1.3762531829850917E-3</v>
      </c>
      <c r="AD163" s="2">
        <v>162</v>
      </c>
      <c r="AE163" s="20">
        <v>492.30999759999997</v>
      </c>
      <c r="AF163" s="8">
        <f t="shared" si="124"/>
        <v>488.93184324865649</v>
      </c>
      <c r="AG163" s="1">
        <f t="shared" si="125"/>
        <v>3.3781543513434826</v>
      </c>
      <c r="AH163" s="9">
        <f t="shared" si="103"/>
        <v>6.8618438947246818E-3</v>
      </c>
      <c r="AI163" s="8">
        <f t="shared" si="126"/>
        <v>491.06819207026513</v>
      </c>
      <c r="AJ163" s="1">
        <f t="shared" si="127"/>
        <v>1.2418055297348474</v>
      </c>
      <c r="AK163" s="9">
        <f t="shared" si="104"/>
        <v>2.5224056707940546E-3</v>
      </c>
      <c r="AL163" s="8">
        <f t="shared" si="128"/>
        <v>493.08873665020525</v>
      </c>
      <c r="AM163" s="1">
        <f t="shared" si="129"/>
        <v>0.77873905020527445</v>
      </c>
      <c r="AN163" s="9">
        <f t="shared" si="105"/>
        <v>1.581806288723791E-3</v>
      </c>
      <c r="AO163" s="8">
        <f t="shared" si="130"/>
        <v>494.86582038216392</v>
      </c>
      <c r="AP163" s="1">
        <f t="shared" si="131"/>
        <v>2.5558227821639434</v>
      </c>
      <c r="AQ163" s="9">
        <f t="shared" si="106"/>
        <v>5.1914907164662943E-3</v>
      </c>
      <c r="AU163" s="2">
        <v>162</v>
      </c>
      <c r="AV163" s="20">
        <v>164.23599239999999</v>
      </c>
      <c r="AW163" s="10">
        <f t="shared" si="132"/>
        <v>164.08938861203148</v>
      </c>
      <c r="AX163" s="2">
        <f t="shared" si="149"/>
        <v>1.1260033212328149</v>
      </c>
      <c r="AY163" s="27">
        <f t="shared" si="107"/>
        <v>165.2153919332643</v>
      </c>
      <c r="AZ163" s="11">
        <f t="shared" si="133"/>
        <v>5.9633672190378753E-3</v>
      </c>
      <c r="BA163" s="2">
        <f t="shared" si="150"/>
        <v>1.2249880241530113</v>
      </c>
      <c r="BB163" s="27">
        <f t="shared" si="108"/>
        <v>165.31437663618451</v>
      </c>
      <c r="BC163" s="11">
        <f t="shared" si="134"/>
        <v>6.5660652115651537E-3</v>
      </c>
      <c r="BD163" s="2">
        <f t="shared" si="135"/>
        <v>1.188666810339138</v>
      </c>
      <c r="BE163" s="27">
        <f t="shared" si="109"/>
        <v>165.27805542237061</v>
      </c>
      <c r="BF163" s="11">
        <f t="shared" si="136"/>
        <v>6.3449126293380438E-3</v>
      </c>
      <c r="BG163" s="2">
        <f t="shared" si="137"/>
        <v>1.1179022858091394</v>
      </c>
      <c r="BH163" s="27">
        <f t="shared" si="110"/>
        <v>165.20729089784064</v>
      </c>
      <c r="BI163" s="11">
        <f t="shared" si="138"/>
        <v>5.9140416400019855E-3</v>
      </c>
      <c r="BK163" s="2">
        <v>162</v>
      </c>
      <c r="BL163" s="20">
        <v>492.30999759999997</v>
      </c>
      <c r="BM163" s="10">
        <f t="shared" si="139"/>
        <v>493.08873665020525</v>
      </c>
      <c r="BN163" s="2">
        <f t="shared" si="140"/>
        <v>2.4941360409292406</v>
      </c>
      <c r="BO163" s="27">
        <f t="shared" si="111"/>
        <v>495.58287269113447</v>
      </c>
      <c r="BP163" s="11">
        <f t="shared" si="141"/>
        <v>6.6479963987928058E-3</v>
      </c>
      <c r="BQ163" s="2">
        <f t="shared" si="142"/>
        <v>3.6369802438922614</v>
      </c>
      <c r="BR163" s="27">
        <f t="shared" si="112"/>
        <v>496.7257168940975</v>
      </c>
      <c r="BS163" s="11">
        <f t="shared" si="143"/>
        <v>8.9693878158559823E-3</v>
      </c>
      <c r="BT163" s="2">
        <f t="shared" si="144"/>
        <v>4.4813946947644228</v>
      </c>
      <c r="BU163" s="27">
        <f t="shared" si="113"/>
        <v>497.5701313449697</v>
      </c>
      <c r="BV163" s="11">
        <f t="shared" si="145"/>
        <v>1.0684596637510417E-2</v>
      </c>
      <c r="BW163" s="2">
        <f t="shared" si="146"/>
        <v>5.3312511958760291</v>
      </c>
      <c r="BX163" s="27">
        <f t="shared" si="114"/>
        <v>498.41998784608126</v>
      </c>
      <c r="BY163" s="11">
        <f t="shared" si="147"/>
        <v>1.24108595719513E-2</v>
      </c>
      <c r="CB163" s="2"/>
      <c r="CD163" s="22"/>
    </row>
    <row r="164" spans="1:82" x14ac:dyDescent="0.2">
      <c r="A164" s="18" t="s">
        <v>106</v>
      </c>
      <c r="B164" s="20">
        <v>163</v>
      </c>
      <c r="C164" s="20">
        <v>165.37300110000001</v>
      </c>
      <c r="D164" s="20">
        <v>488.80999759999997</v>
      </c>
      <c r="O164" s="2">
        <v>163</v>
      </c>
      <c r="P164" s="20">
        <v>165.37300110000001</v>
      </c>
      <c r="Q164" s="27">
        <f t="shared" si="115"/>
        <v>162.81969920698373</v>
      </c>
      <c r="R164" s="1">
        <f t="shared" si="116"/>
        <v>2.5533018930162825</v>
      </c>
      <c r="S164" s="7">
        <f t="shared" si="117"/>
        <v>1.5439653849374827E-2</v>
      </c>
      <c r="T164" s="27">
        <f t="shared" si="118"/>
        <v>163.78105842034836</v>
      </c>
      <c r="U164" s="1">
        <f t="shared" si="148"/>
        <v>1.5919426796516518</v>
      </c>
      <c r="V164" s="11">
        <f t="shared" si="119"/>
        <v>9.6263759444567016E-3</v>
      </c>
      <c r="W164" s="27">
        <f t="shared" si="120"/>
        <v>164.1773508848126</v>
      </c>
      <c r="X164" s="1">
        <f t="shared" si="121"/>
        <v>1.1956502151874133</v>
      </c>
      <c r="Y164" s="9">
        <f t="shared" si="101"/>
        <v>7.2300206637987488E-3</v>
      </c>
      <c r="Z164" s="27">
        <f t="shared" si="122"/>
        <v>164.2924999768253</v>
      </c>
      <c r="AA164" s="1">
        <f t="shared" si="123"/>
        <v>1.080501123174713</v>
      </c>
      <c r="AB164" s="9">
        <f t="shared" si="102"/>
        <v>6.5337214417566314E-3</v>
      </c>
      <c r="AD164" s="2">
        <v>163</v>
      </c>
      <c r="AE164" s="20">
        <v>488.80999759999997</v>
      </c>
      <c r="AF164" s="8">
        <f t="shared" si="124"/>
        <v>489.94528955405951</v>
      </c>
      <c r="AG164" s="1">
        <f t="shared" si="125"/>
        <v>1.1352919540595394</v>
      </c>
      <c r="AH164" s="9">
        <f t="shared" si="103"/>
        <v>2.3225628764421561E-3</v>
      </c>
      <c r="AI164" s="8">
        <f t="shared" si="126"/>
        <v>491.62700455864581</v>
      </c>
      <c r="AJ164" s="1">
        <f t="shared" si="127"/>
        <v>2.8170069586458339</v>
      </c>
      <c r="AK164" s="9">
        <f t="shared" si="104"/>
        <v>5.7629896533970444E-3</v>
      </c>
      <c r="AL164" s="8">
        <f t="shared" si="128"/>
        <v>492.62149322008207</v>
      </c>
      <c r="AM164" s="1">
        <f t="shared" si="129"/>
        <v>3.8114956200820984</v>
      </c>
      <c r="AN164" s="9">
        <f t="shared" si="105"/>
        <v>7.7974993121992121E-3</v>
      </c>
      <c r="AO164" s="8">
        <f t="shared" si="130"/>
        <v>492.948953295541</v>
      </c>
      <c r="AP164" s="1">
        <f t="shared" si="131"/>
        <v>4.1389556955410285</v>
      </c>
      <c r="AQ164" s="9">
        <f t="shared" si="106"/>
        <v>8.4674121148561148E-3</v>
      </c>
      <c r="AU164" s="2">
        <v>163</v>
      </c>
      <c r="AV164" s="20">
        <v>165.37300110000001</v>
      </c>
      <c r="AW164" s="10">
        <f t="shared" si="132"/>
        <v>164.1773508848126</v>
      </c>
      <c r="AX164" s="2">
        <f t="shared" si="149"/>
        <v>0.81459100669730411</v>
      </c>
      <c r="AY164" s="27">
        <f t="shared" si="107"/>
        <v>164.9919418915099</v>
      </c>
      <c r="AZ164" s="11">
        <f t="shared" si="133"/>
        <v>2.3042407524532403E-3</v>
      </c>
      <c r="BA164" s="2">
        <f t="shared" si="150"/>
        <v>0.71332643603565693</v>
      </c>
      <c r="BB164" s="27">
        <f t="shared" si="108"/>
        <v>164.89067732084825</v>
      </c>
      <c r="BC164" s="11">
        <f t="shared" si="134"/>
        <v>2.9165811586142616E-3</v>
      </c>
      <c r="BD164" s="2">
        <f t="shared" si="135"/>
        <v>0.52824408780432264</v>
      </c>
      <c r="BE164" s="27">
        <f t="shared" si="109"/>
        <v>164.70559497261692</v>
      </c>
      <c r="BF164" s="11">
        <f t="shared" si="136"/>
        <v>4.035762324827814E-3</v>
      </c>
      <c r="BG164" s="2">
        <f t="shared" si="137"/>
        <v>0.3454472760381192</v>
      </c>
      <c r="BH164" s="27">
        <f t="shared" si="110"/>
        <v>164.52279816085073</v>
      </c>
      <c r="BI164" s="11">
        <f t="shared" si="138"/>
        <v>5.1411229976722241E-3</v>
      </c>
      <c r="BK164" s="2">
        <v>163</v>
      </c>
      <c r="BL164" s="20">
        <v>488.80999759999997</v>
      </c>
      <c r="BM164" s="10">
        <f t="shared" si="139"/>
        <v>492.62149322008207</v>
      </c>
      <c r="BN164" s="2">
        <f t="shared" si="140"/>
        <v>1.6057221996135156</v>
      </c>
      <c r="BO164" s="27">
        <f t="shared" si="111"/>
        <v>494.2272154196956</v>
      </c>
      <c r="BP164" s="11">
        <f t="shared" si="141"/>
        <v>1.1082461173653423E-2</v>
      </c>
      <c r="BQ164" s="2">
        <f t="shared" si="142"/>
        <v>1.7900795905853144</v>
      </c>
      <c r="BR164" s="27">
        <f t="shared" si="112"/>
        <v>494.41157281066739</v>
      </c>
      <c r="BS164" s="11">
        <f t="shared" si="143"/>
        <v>1.1459616698043207E-2</v>
      </c>
      <c r="BT164" s="2">
        <f t="shared" si="144"/>
        <v>1.5122118198318635</v>
      </c>
      <c r="BU164" s="27">
        <f t="shared" si="113"/>
        <v>494.13370503991393</v>
      </c>
      <c r="BV164" s="11">
        <f t="shared" si="145"/>
        <v>1.0891159072139977E-2</v>
      </c>
      <c r="BW164" s="2">
        <f t="shared" si="146"/>
        <v>0.98238022637662525</v>
      </c>
      <c r="BX164" s="27">
        <f t="shared" si="114"/>
        <v>493.60387344645869</v>
      </c>
      <c r="BY164" s="11">
        <f t="shared" si="147"/>
        <v>9.8072377201695732E-3</v>
      </c>
      <c r="CB164" s="2"/>
      <c r="CD164" s="22"/>
    </row>
    <row r="165" spans="1:82" x14ac:dyDescent="0.2">
      <c r="A165" s="18" t="s">
        <v>107</v>
      </c>
      <c r="B165" s="20">
        <v>164</v>
      </c>
      <c r="C165" s="20">
        <v>167.32449339999999</v>
      </c>
      <c r="D165" s="20">
        <v>490.57998659999998</v>
      </c>
      <c r="O165" s="2">
        <v>164</v>
      </c>
      <c r="P165" s="20">
        <v>167.32449339999999</v>
      </c>
      <c r="Q165" s="27">
        <f t="shared" si="115"/>
        <v>163.58568977488861</v>
      </c>
      <c r="R165" s="1">
        <f t="shared" si="116"/>
        <v>3.7388036251113874</v>
      </c>
      <c r="S165" s="7">
        <f t="shared" si="117"/>
        <v>2.234462838727105E-2</v>
      </c>
      <c r="T165" s="27">
        <f t="shared" si="118"/>
        <v>164.4974326261916</v>
      </c>
      <c r="U165" s="1">
        <f t="shared" si="148"/>
        <v>2.8270607738083982</v>
      </c>
      <c r="V165" s="11">
        <f t="shared" si="119"/>
        <v>1.6895678070574682E-2</v>
      </c>
      <c r="W165" s="27">
        <f t="shared" si="120"/>
        <v>164.89474101392506</v>
      </c>
      <c r="X165" s="1">
        <f t="shared" si="121"/>
        <v>2.4297523860749379</v>
      </c>
      <c r="Y165" s="9">
        <f t="shared" si="101"/>
        <v>1.4521199716209259E-2</v>
      </c>
      <c r="Z165" s="27">
        <f t="shared" si="122"/>
        <v>165.10287581920633</v>
      </c>
      <c r="AA165" s="1">
        <f t="shared" si="123"/>
        <v>2.2216175807936622</v>
      </c>
      <c r="AB165" s="9">
        <f t="shared" si="102"/>
        <v>1.3277300505448071E-2</v>
      </c>
      <c r="AD165" s="2">
        <v>164</v>
      </c>
      <c r="AE165" s="20">
        <v>490.57998659999998</v>
      </c>
      <c r="AF165" s="8">
        <f t="shared" si="124"/>
        <v>489.60470196784161</v>
      </c>
      <c r="AG165" s="1">
        <f t="shared" si="125"/>
        <v>0.97528463215837746</v>
      </c>
      <c r="AH165" s="9">
        <f t="shared" si="103"/>
        <v>1.9880236837985545E-3</v>
      </c>
      <c r="AI165" s="8">
        <f t="shared" si="126"/>
        <v>490.35935142725521</v>
      </c>
      <c r="AJ165" s="1">
        <f t="shared" si="127"/>
        <v>0.22063517274477817</v>
      </c>
      <c r="AK165" s="9">
        <f t="shared" si="104"/>
        <v>4.4974352556431451E-4</v>
      </c>
      <c r="AL165" s="8">
        <f t="shared" si="128"/>
        <v>490.33459584803285</v>
      </c>
      <c r="AM165" s="1">
        <f t="shared" si="129"/>
        <v>0.24539075196713611</v>
      </c>
      <c r="AN165" s="9">
        <f t="shared" si="105"/>
        <v>5.0020538682760878E-4</v>
      </c>
      <c r="AO165" s="8">
        <f t="shared" si="130"/>
        <v>489.84473652388527</v>
      </c>
      <c r="AP165" s="1">
        <f t="shared" si="131"/>
        <v>0.73525007611470983</v>
      </c>
      <c r="AQ165" s="9">
        <f t="shared" si="106"/>
        <v>1.4987363859060244E-3</v>
      </c>
      <c r="AU165" s="2">
        <v>164</v>
      </c>
      <c r="AV165" s="20">
        <v>167.32449339999999</v>
      </c>
      <c r="AW165" s="10">
        <f t="shared" si="132"/>
        <v>164.89474101392506</v>
      </c>
      <c r="AX165" s="2">
        <f t="shared" si="149"/>
        <v>0.7854307434218506</v>
      </c>
      <c r="AY165" s="27">
        <f t="shared" si="107"/>
        <v>165.6801717573469</v>
      </c>
      <c r="AZ165" s="11">
        <f t="shared" si="133"/>
        <v>9.8271425135723536E-3</v>
      </c>
      <c r="BA165" s="2">
        <f t="shared" si="150"/>
        <v>0.71515509792021803</v>
      </c>
      <c r="BB165" s="27">
        <f t="shared" si="108"/>
        <v>165.60989611184527</v>
      </c>
      <c r="BC165" s="11">
        <f t="shared" si="134"/>
        <v>1.0247138678351564E-2</v>
      </c>
      <c r="BD165" s="2">
        <f t="shared" si="135"/>
        <v>0.64173171258920458</v>
      </c>
      <c r="BE165" s="27">
        <f t="shared" si="109"/>
        <v>165.53647272651426</v>
      </c>
      <c r="BF165" s="11">
        <f t="shared" si="136"/>
        <v>1.0685947031145964E-2</v>
      </c>
      <c r="BG165" s="2">
        <f t="shared" si="137"/>
        <v>0.62440441584387429</v>
      </c>
      <c r="BH165" s="27">
        <f t="shared" si="110"/>
        <v>165.51914542976894</v>
      </c>
      <c r="BI165" s="11">
        <f t="shared" si="138"/>
        <v>1.0789502083925354E-2</v>
      </c>
      <c r="BK165" s="2">
        <v>164</v>
      </c>
      <c r="BL165" s="20">
        <v>490.57998659999998</v>
      </c>
      <c r="BM165" s="10">
        <f t="shared" si="139"/>
        <v>490.33459584803285</v>
      </c>
      <c r="BN165" s="2">
        <f t="shared" si="140"/>
        <v>0.43793632811469341</v>
      </c>
      <c r="BO165" s="27">
        <f t="shared" si="111"/>
        <v>490.77253217614754</v>
      </c>
      <c r="BP165" s="11">
        <f t="shared" si="141"/>
        <v>3.9248559135484279E-4</v>
      </c>
      <c r="BQ165" s="2">
        <f t="shared" si="142"/>
        <v>-4.4560042600228167E-2</v>
      </c>
      <c r="BR165" s="27">
        <f t="shared" si="112"/>
        <v>490.29003580543264</v>
      </c>
      <c r="BS165" s="11">
        <f t="shared" si="143"/>
        <v>5.9103673710146881E-4</v>
      </c>
      <c r="BT165" s="2">
        <f t="shared" si="144"/>
        <v>-0.76725369529678944</v>
      </c>
      <c r="BU165" s="27">
        <f t="shared" si="113"/>
        <v>489.56734215273605</v>
      </c>
      <c r="BV165" s="11">
        <f t="shared" si="145"/>
        <v>2.0641780645846222E-3</v>
      </c>
      <c r="BW165" s="2">
        <f t="shared" si="146"/>
        <v>-1.4695779724427624</v>
      </c>
      <c r="BX165" s="27">
        <f t="shared" si="114"/>
        <v>488.86501787559007</v>
      </c>
      <c r="BY165" s="11">
        <f t="shared" si="147"/>
        <v>3.4957983840629716E-3</v>
      </c>
      <c r="CB165" s="2"/>
      <c r="CD165" s="22"/>
    </row>
    <row r="166" spans="1:82" x14ac:dyDescent="0.2">
      <c r="A166" s="18" t="s">
        <v>108</v>
      </c>
      <c r="B166" s="20">
        <v>165</v>
      </c>
      <c r="C166" s="20">
        <v>172.09249879999999</v>
      </c>
      <c r="D166" s="20">
        <v>547.53002930000002</v>
      </c>
      <c r="O166" s="2">
        <v>165</v>
      </c>
      <c r="P166" s="20">
        <v>172.09249879999999</v>
      </c>
      <c r="Q166" s="27">
        <f t="shared" si="115"/>
        <v>164.70733086242203</v>
      </c>
      <c r="R166" s="1">
        <f t="shared" si="116"/>
        <v>7.3851679375779611</v>
      </c>
      <c r="S166" s="7">
        <f t="shared" si="117"/>
        <v>4.2913944472157094E-2</v>
      </c>
      <c r="T166" s="27">
        <f t="shared" si="118"/>
        <v>165.7696099744054</v>
      </c>
      <c r="U166" s="1">
        <f t="shared" si="148"/>
        <v>6.322888825594589</v>
      </c>
      <c r="V166" s="11">
        <f t="shared" si="119"/>
        <v>3.6741222712692631E-2</v>
      </c>
      <c r="W166" s="27">
        <f t="shared" si="120"/>
        <v>166.35259244557002</v>
      </c>
      <c r="X166" s="1">
        <f t="shared" si="121"/>
        <v>5.7399063544299622</v>
      </c>
      <c r="Y166" s="9">
        <f t="shared" si="101"/>
        <v>3.3353611542945201E-2</v>
      </c>
      <c r="Z166" s="27">
        <f t="shared" si="122"/>
        <v>166.76908900480157</v>
      </c>
      <c r="AA166" s="1">
        <f t="shared" si="123"/>
        <v>5.3234097951984154</v>
      </c>
      <c r="AB166" s="9">
        <f t="shared" si="102"/>
        <v>3.0933421458335032E-2</v>
      </c>
      <c r="AD166" s="2">
        <v>165</v>
      </c>
      <c r="AE166" s="20">
        <v>547.53002930000002</v>
      </c>
      <c r="AF166" s="8">
        <f t="shared" si="124"/>
        <v>489.89728735748906</v>
      </c>
      <c r="AG166" s="1">
        <f t="shared" si="125"/>
        <v>57.632741942510961</v>
      </c>
      <c r="AH166" s="9">
        <f t="shared" si="103"/>
        <v>0.10525950880939373</v>
      </c>
      <c r="AI166" s="8">
        <f t="shared" si="126"/>
        <v>490.45863725499032</v>
      </c>
      <c r="AJ166" s="1">
        <f t="shared" si="127"/>
        <v>57.071392045009702</v>
      </c>
      <c r="AK166" s="9">
        <f t="shared" si="104"/>
        <v>0.10423426842537512</v>
      </c>
      <c r="AL166" s="8">
        <f t="shared" si="128"/>
        <v>490.48183029921313</v>
      </c>
      <c r="AM166" s="1">
        <f t="shared" si="129"/>
        <v>57.048199000786894</v>
      </c>
      <c r="AN166" s="9">
        <f t="shared" si="105"/>
        <v>0.10419190902409724</v>
      </c>
      <c r="AO166" s="8">
        <f t="shared" si="130"/>
        <v>490.39617408097132</v>
      </c>
      <c r="AP166" s="1">
        <f t="shared" si="131"/>
        <v>57.133855219028703</v>
      </c>
      <c r="AQ166" s="9">
        <f t="shared" si="106"/>
        <v>0.10434835015729191</v>
      </c>
      <c r="AU166" s="2">
        <v>165</v>
      </c>
      <c r="AV166" s="20">
        <v>172.09249879999999</v>
      </c>
      <c r="AW166" s="10">
        <f t="shared" si="132"/>
        <v>166.35259244557002</v>
      </c>
      <c r="AX166" s="2">
        <f t="shared" si="149"/>
        <v>0.987156949888786</v>
      </c>
      <c r="AY166" s="27">
        <f t="shared" si="107"/>
        <v>167.33974939545882</v>
      </c>
      <c r="AZ166" s="11">
        <f t="shared" si="133"/>
        <v>2.7617411785418058E-2</v>
      </c>
      <c r="BA166" s="2">
        <f t="shared" si="150"/>
        <v>1.0493684480963559</v>
      </c>
      <c r="BB166" s="27">
        <f t="shared" si="108"/>
        <v>167.40196089366637</v>
      </c>
      <c r="BC166" s="11">
        <f t="shared" si="134"/>
        <v>2.7255911437399718E-2</v>
      </c>
      <c r="BD166" s="2">
        <f t="shared" si="135"/>
        <v>1.1314035440226629</v>
      </c>
      <c r="BE166" s="27">
        <f t="shared" si="109"/>
        <v>167.4839959895927</v>
      </c>
      <c r="BF166" s="11">
        <f t="shared" si="136"/>
        <v>2.6779219562400172E-2</v>
      </c>
      <c r="BG166" s="2">
        <f t="shared" si="137"/>
        <v>1.2494896776946949</v>
      </c>
      <c r="BH166" s="27">
        <f t="shared" si="110"/>
        <v>167.60208212326472</v>
      </c>
      <c r="BI166" s="11">
        <f t="shared" si="138"/>
        <v>2.6093041289114369E-2</v>
      </c>
      <c r="BK166" s="2">
        <v>165</v>
      </c>
      <c r="BL166" s="20">
        <v>547.53002930000002</v>
      </c>
      <c r="BM166" s="10">
        <f t="shared" si="139"/>
        <v>490.48183029921313</v>
      </c>
      <c r="BN166" s="2">
        <f t="shared" si="140"/>
        <v>0.35072576503436986</v>
      </c>
      <c r="BO166" s="27">
        <f t="shared" si="111"/>
        <v>490.83255606424751</v>
      </c>
      <c r="BP166" s="11">
        <f t="shared" si="141"/>
        <v>0.10355134915291944</v>
      </c>
      <c r="BQ166" s="2">
        <f t="shared" si="142"/>
        <v>4.1747479601001253E-2</v>
      </c>
      <c r="BR166" s="27">
        <f t="shared" si="112"/>
        <v>490.52357777881411</v>
      </c>
      <c r="BS166" s="11">
        <f t="shared" si="143"/>
        <v>0.10411566210179718</v>
      </c>
      <c r="BT166" s="2">
        <f t="shared" si="144"/>
        <v>-0.21856080741054684</v>
      </c>
      <c r="BU166" s="27">
        <f t="shared" si="113"/>
        <v>490.26326949180259</v>
      </c>
      <c r="BV166" s="11">
        <f t="shared" si="145"/>
        <v>0.10459108495183578</v>
      </c>
      <c r="BW166" s="2">
        <f t="shared" si="146"/>
        <v>-0.25696865472547936</v>
      </c>
      <c r="BX166" s="27">
        <f t="shared" si="114"/>
        <v>490.22486164448765</v>
      </c>
      <c r="BY166" s="11">
        <f t="shared" si="147"/>
        <v>0.10466123242368137</v>
      </c>
      <c r="CB166" s="2"/>
      <c r="CD166" s="22"/>
    </row>
    <row r="167" spans="1:82" x14ac:dyDescent="0.2">
      <c r="A167" s="18" t="s">
        <v>109</v>
      </c>
      <c r="B167" s="20">
        <v>166</v>
      </c>
      <c r="C167" s="20">
        <v>170</v>
      </c>
      <c r="D167" s="20">
        <v>526.27001949999999</v>
      </c>
      <c r="O167" s="2">
        <v>166</v>
      </c>
      <c r="P167" s="20">
        <v>170</v>
      </c>
      <c r="Q167" s="27">
        <f t="shared" si="115"/>
        <v>166.9228812436954</v>
      </c>
      <c r="R167" s="1">
        <f t="shared" si="116"/>
        <v>3.0771187563045999</v>
      </c>
      <c r="S167" s="7">
        <f t="shared" si="117"/>
        <v>1.8100698566497646E-2</v>
      </c>
      <c r="T167" s="27">
        <f t="shared" si="118"/>
        <v>168.61490994592299</v>
      </c>
      <c r="U167" s="1">
        <f t="shared" si="148"/>
        <v>1.3850900540770112</v>
      </c>
      <c r="V167" s="11">
        <f t="shared" si="119"/>
        <v>8.1475885533941837E-3</v>
      </c>
      <c r="W167" s="27">
        <f t="shared" si="120"/>
        <v>169.796536258228</v>
      </c>
      <c r="X167" s="1">
        <f t="shared" si="121"/>
        <v>0.20346374177199777</v>
      </c>
      <c r="Y167" s="9">
        <f t="shared" si="101"/>
        <v>1.1968455398352811E-3</v>
      </c>
      <c r="Z167" s="27">
        <f t="shared" si="122"/>
        <v>170.7616463512004</v>
      </c>
      <c r="AA167" s="1">
        <f t="shared" si="123"/>
        <v>0.76164635120039748</v>
      </c>
      <c r="AB167" s="9">
        <f t="shared" si="102"/>
        <v>4.4802726541199852E-3</v>
      </c>
      <c r="AD167" s="2">
        <v>166</v>
      </c>
      <c r="AE167" s="20">
        <v>526.27001949999999</v>
      </c>
      <c r="AF167" s="8">
        <f t="shared" si="124"/>
        <v>507.18710994024229</v>
      </c>
      <c r="AG167" s="1">
        <f t="shared" si="125"/>
        <v>19.082909559757695</v>
      </c>
      <c r="AH167" s="9">
        <f t="shared" si="103"/>
        <v>3.6260681499371818E-2</v>
      </c>
      <c r="AI167" s="8">
        <f t="shared" si="126"/>
        <v>516.14076367524467</v>
      </c>
      <c r="AJ167" s="1">
        <f t="shared" si="127"/>
        <v>10.129255824755319</v>
      </c>
      <c r="AK167" s="9">
        <f t="shared" si="104"/>
        <v>1.924725986553243E-2</v>
      </c>
      <c r="AL167" s="8">
        <f t="shared" si="128"/>
        <v>524.71074969968527</v>
      </c>
      <c r="AM167" s="1">
        <f t="shared" si="129"/>
        <v>1.5592698003147234</v>
      </c>
      <c r="AN167" s="9">
        <f t="shared" si="105"/>
        <v>2.9628702805380375E-3</v>
      </c>
      <c r="AO167" s="8">
        <f t="shared" si="130"/>
        <v>533.24656549524286</v>
      </c>
      <c r="AP167" s="1">
        <f t="shared" si="131"/>
        <v>6.9765459952428728</v>
      </c>
      <c r="AQ167" s="9">
        <f t="shared" si="106"/>
        <v>1.3256590223154206E-2</v>
      </c>
      <c r="AU167" s="2">
        <v>166</v>
      </c>
      <c r="AV167" s="20">
        <v>170</v>
      </c>
      <c r="AW167" s="10">
        <f t="shared" si="132"/>
        <v>169.796536258228</v>
      </c>
      <c r="AX167" s="2">
        <f t="shared" si="149"/>
        <v>1.7241930087195432</v>
      </c>
      <c r="AY167" s="27">
        <f t="shared" si="107"/>
        <v>171.52072926694754</v>
      </c>
      <c r="AZ167" s="11">
        <f t="shared" si="133"/>
        <v>8.9454662761620039E-3</v>
      </c>
      <c r="BA167" s="2">
        <f t="shared" si="150"/>
        <v>2.1269273621490856</v>
      </c>
      <c r="BB167" s="27">
        <f t="shared" si="108"/>
        <v>171.92346362037708</v>
      </c>
      <c r="BC167" s="11">
        <f t="shared" si="134"/>
        <v>1.1314491884571044E-2</v>
      </c>
      <c r="BD167" s="2">
        <f t="shared" si="135"/>
        <v>2.5189277052038515</v>
      </c>
      <c r="BE167" s="27">
        <f t="shared" si="109"/>
        <v>172.31546396343185</v>
      </c>
      <c r="BF167" s="11">
        <f t="shared" si="136"/>
        <v>1.3620376255481487E-2</v>
      </c>
      <c r="BG167" s="2">
        <f t="shared" si="137"/>
        <v>2.8953302789171569</v>
      </c>
      <c r="BH167" s="27">
        <f t="shared" si="110"/>
        <v>172.69186653714516</v>
      </c>
      <c r="BI167" s="11">
        <f t="shared" si="138"/>
        <v>1.5834509042030352E-2</v>
      </c>
      <c r="BK167" s="2">
        <v>166</v>
      </c>
      <c r="BL167" s="20">
        <v>526.27001949999999</v>
      </c>
      <c r="BM167" s="10">
        <f t="shared" si="139"/>
        <v>524.71074969968527</v>
      </c>
      <c r="BN167" s="2">
        <f t="shared" si="140"/>
        <v>10.514183855665699</v>
      </c>
      <c r="BO167" s="27">
        <f t="shared" si="111"/>
        <v>535.22493355535096</v>
      </c>
      <c r="BP167" s="11">
        <f t="shared" si="141"/>
        <v>1.7015816450762059E-2</v>
      </c>
      <c r="BQ167" s="2">
        <f t="shared" si="142"/>
        <v>15.425974843993012</v>
      </c>
      <c r="BR167" s="27">
        <f t="shared" si="112"/>
        <v>540.13672454367827</v>
      </c>
      <c r="BS167" s="11">
        <f t="shared" si="143"/>
        <v>2.634903097245174E-2</v>
      </c>
      <c r="BT167" s="2">
        <f t="shared" si="144"/>
        <v>20.449927317319062</v>
      </c>
      <c r="BU167" s="27">
        <f t="shared" si="113"/>
        <v>545.16067701700433</v>
      </c>
      <c r="BV167" s="11">
        <f t="shared" si="145"/>
        <v>3.5895370849648681E-2</v>
      </c>
      <c r="BW167" s="2">
        <f t="shared" si="146"/>
        <v>25.607447386672732</v>
      </c>
      <c r="BX167" s="27">
        <f t="shared" si="114"/>
        <v>550.31819708635794</v>
      </c>
      <c r="BY167" s="11">
        <f t="shared" si="147"/>
        <v>4.5695511230538471E-2</v>
      </c>
      <c r="CB167" s="2"/>
      <c r="CD167" s="22"/>
    </row>
    <row r="168" spans="1:82" x14ac:dyDescent="0.2">
      <c r="A168" s="18" t="s">
        <v>110</v>
      </c>
      <c r="B168" s="20">
        <v>167</v>
      </c>
      <c r="C168" s="20">
        <v>170.0899963</v>
      </c>
      <c r="D168" s="20">
        <v>523.89001459999997</v>
      </c>
      <c r="O168" s="2">
        <v>167</v>
      </c>
      <c r="P168" s="20">
        <v>170.0899963</v>
      </c>
      <c r="Q168" s="27">
        <f t="shared" si="115"/>
        <v>167.84601687058677</v>
      </c>
      <c r="R168" s="1">
        <f t="shared" si="116"/>
        <v>2.2439794294132298</v>
      </c>
      <c r="S168" s="7">
        <f t="shared" si="117"/>
        <v>1.3192894809964963E-2</v>
      </c>
      <c r="T168" s="27">
        <f t="shared" si="118"/>
        <v>169.23820047025765</v>
      </c>
      <c r="U168" s="1">
        <f t="shared" si="148"/>
        <v>0.85179582974234336</v>
      </c>
      <c r="V168" s="11">
        <f t="shared" si="119"/>
        <v>5.0079125655336579E-3</v>
      </c>
      <c r="W168" s="27">
        <f t="shared" si="120"/>
        <v>169.91861450329122</v>
      </c>
      <c r="X168" s="1">
        <f t="shared" si="121"/>
        <v>0.17138179670877207</v>
      </c>
      <c r="Y168" s="9">
        <f t="shared" si="101"/>
        <v>1.0075948053199651E-3</v>
      </c>
      <c r="Z168" s="27">
        <f t="shared" si="122"/>
        <v>170.1904115878001</v>
      </c>
      <c r="AA168" s="1">
        <f t="shared" si="123"/>
        <v>0.10041528780010367</v>
      </c>
      <c r="AB168" s="9">
        <f t="shared" si="102"/>
        <v>5.9036562986922517E-4</v>
      </c>
      <c r="AD168" s="2">
        <v>167</v>
      </c>
      <c r="AE168" s="20">
        <v>523.89001459999997</v>
      </c>
      <c r="AF168" s="8">
        <f t="shared" si="124"/>
        <v>512.91198280816957</v>
      </c>
      <c r="AG168" s="1">
        <f t="shared" si="125"/>
        <v>10.978031791830404</v>
      </c>
      <c r="AH168" s="9">
        <f t="shared" si="103"/>
        <v>2.0954840683902593E-2</v>
      </c>
      <c r="AI168" s="8">
        <f t="shared" si="126"/>
        <v>520.69892879638462</v>
      </c>
      <c r="AJ168" s="1">
        <f t="shared" si="127"/>
        <v>3.1910858036153513</v>
      </c>
      <c r="AK168" s="9">
        <f t="shared" si="104"/>
        <v>6.0911369079095857E-3</v>
      </c>
      <c r="AL168" s="8">
        <f t="shared" si="128"/>
        <v>525.64631157987401</v>
      </c>
      <c r="AM168" s="1">
        <f t="shared" si="129"/>
        <v>1.7562969798740369</v>
      </c>
      <c r="AN168" s="9">
        <f t="shared" si="105"/>
        <v>3.3524154515810023E-3</v>
      </c>
      <c r="AO168" s="8">
        <f t="shared" si="130"/>
        <v>528.01415599881068</v>
      </c>
      <c r="AP168" s="1">
        <f t="shared" si="131"/>
        <v>4.124141398810707</v>
      </c>
      <c r="AQ168" s="9">
        <f t="shared" si="106"/>
        <v>7.8721511841747319E-3</v>
      </c>
      <c r="AU168" s="2">
        <v>167</v>
      </c>
      <c r="AV168" s="20">
        <v>170.0899963</v>
      </c>
      <c r="AW168" s="10">
        <f t="shared" si="132"/>
        <v>169.91861450329122</v>
      </c>
      <c r="AX168" s="2">
        <f t="shared" si="149"/>
        <v>1.2435585796226465</v>
      </c>
      <c r="AY168" s="27">
        <f t="shared" si="107"/>
        <v>171.16217308291388</v>
      </c>
      <c r="AZ168" s="11">
        <f t="shared" si="133"/>
        <v>6.3035851974669339E-3</v>
      </c>
      <c r="BA168" s="2">
        <f t="shared" si="150"/>
        <v>1.2247452594604469</v>
      </c>
      <c r="BB168" s="27">
        <f t="shared" si="108"/>
        <v>171.14335976275166</v>
      </c>
      <c r="BC168" s="11">
        <f t="shared" si="134"/>
        <v>6.1929771630647151E-3</v>
      </c>
      <c r="BD168" s="2">
        <f t="shared" si="135"/>
        <v>1.0808180291194736</v>
      </c>
      <c r="BE168" s="27">
        <f t="shared" si="109"/>
        <v>170.99943253241071</v>
      </c>
      <c r="BF168" s="11">
        <f t="shared" si="136"/>
        <v>5.3467943570689137E-3</v>
      </c>
      <c r="BG168" s="2">
        <f t="shared" si="137"/>
        <v>0.81539125352670527</v>
      </c>
      <c r="BH168" s="27">
        <f t="shared" si="110"/>
        <v>170.73400575681794</v>
      </c>
      <c r="BI168" s="11">
        <f t="shared" si="138"/>
        <v>3.7862865002481066E-3</v>
      </c>
      <c r="BK168" s="2">
        <v>167</v>
      </c>
      <c r="BL168" s="20">
        <v>523.89001459999997</v>
      </c>
      <c r="BM168" s="10">
        <f t="shared" si="139"/>
        <v>525.64631157987401</v>
      </c>
      <c r="BN168" s="2">
        <f t="shared" si="140"/>
        <v>7.6405972630226122</v>
      </c>
      <c r="BO168" s="27">
        <f t="shared" si="111"/>
        <v>533.28690884289665</v>
      </c>
      <c r="BP168" s="11">
        <f t="shared" si="141"/>
        <v>1.7936769132871119E-2</v>
      </c>
      <c r="BQ168" s="2">
        <f t="shared" si="142"/>
        <v>8.9052890102810931</v>
      </c>
      <c r="BR168" s="27">
        <f t="shared" si="112"/>
        <v>534.55160059015509</v>
      </c>
      <c r="BS168" s="11">
        <f t="shared" si="143"/>
        <v>2.0350809698664409E-2</v>
      </c>
      <c r="BT168" s="2">
        <f t="shared" si="144"/>
        <v>8.7413080550408715</v>
      </c>
      <c r="BU168" s="27">
        <f t="shared" si="113"/>
        <v>534.38761963491493</v>
      </c>
      <c r="BV168" s="11">
        <f t="shared" si="145"/>
        <v>2.0037803245648949E-2</v>
      </c>
      <c r="BW168" s="2">
        <f t="shared" si="146"/>
        <v>7.1035332568097402</v>
      </c>
      <c r="BX168" s="27">
        <f t="shared" si="114"/>
        <v>532.74984483668379</v>
      </c>
      <c r="BY168" s="11">
        <f t="shared" si="147"/>
        <v>1.6911622649361753E-2</v>
      </c>
      <c r="CB168" s="2"/>
      <c r="CD168" s="22"/>
    </row>
    <row r="169" spans="1:82" x14ac:dyDescent="0.2">
      <c r="A169" s="18" t="s">
        <v>111</v>
      </c>
      <c r="B169" s="20">
        <v>168</v>
      </c>
      <c r="C169" s="20">
        <v>172.54800420000001</v>
      </c>
      <c r="D169" s="20">
        <v>529.55999759999997</v>
      </c>
      <c r="O169" s="2">
        <v>168</v>
      </c>
      <c r="P169" s="20">
        <v>172.54800420000001</v>
      </c>
      <c r="Q169" s="27">
        <f t="shared" si="115"/>
        <v>168.51921069941073</v>
      </c>
      <c r="R169" s="1">
        <f t="shared" si="116"/>
        <v>4.0287935005892734</v>
      </c>
      <c r="S169" s="7">
        <f t="shared" si="117"/>
        <v>2.3348827007697567E-2</v>
      </c>
      <c r="T169" s="27">
        <f t="shared" si="118"/>
        <v>169.62150859364169</v>
      </c>
      <c r="U169" s="1">
        <f t="shared" si="148"/>
        <v>2.9264956063583156</v>
      </c>
      <c r="V169" s="11">
        <f t="shared" si="119"/>
        <v>1.6960472072260084E-2</v>
      </c>
      <c r="W169" s="27">
        <f t="shared" si="120"/>
        <v>170.02144358131648</v>
      </c>
      <c r="X169" s="1">
        <f t="shared" si="121"/>
        <v>2.5265606186835328</v>
      </c>
      <c r="Y169" s="9">
        <f t="shared" si="101"/>
        <v>1.4642653390270466E-2</v>
      </c>
      <c r="Z169" s="27">
        <f t="shared" si="122"/>
        <v>170.11510012195004</v>
      </c>
      <c r="AA169" s="1">
        <f t="shared" si="123"/>
        <v>2.4329040780499724</v>
      </c>
      <c r="AB169" s="9">
        <f t="shared" si="102"/>
        <v>1.4099867971987661E-2</v>
      </c>
      <c r="AD169" s="2">
        <v>168</v>
      </c>
      <c r="AE169" s="20">
        <v>529.55999759999997</v>
      </c>
      <c r="AF169" s="8">
        <f t="shared" si="124"/>
        <v>516.20539234571868</v>
      </c>
      <c r="AG169" s="1">
        <f t="shared" si="125"/>
        <v>13.354605254281296</v>
      </c>
      <c r="AH169" s="9">
        <f t="shared" si="103"/>
        <v>2.521830446938067E-2</v>
      </c>
      <c r="AI169" s="8">
        <f t="shared" si="126"/>
        <v>522.13491740801157</v>
      </c>
      <c r="AJ169" s="1">
        <f t="shared" si="127"/>
        <v>7.4250801919883997</v>
      </c>
      <c r="AK169" s="9">
        <f t="shared" si="104"/>
        <v>1.4021225594152394E-2</v>
      </c>
      <c r="AL169" s="8">
        <f t="shared" si="128"/>
        <v>524.59253339194959</v>
      </c>
      <c r="AM169" s="1">
        <f t="shared" si="129"/>
        <v>4.9674642080503872</v>
      </c>
      <c r="AN169" s="9">
        <f t="shared" si="105"/>
        <v>9.3803614898467693E-3</v>
      </c>
      <c r="AO169" s="8">
        <f t="shared" si="130"/>
        <v>524.92104994970259</v>
      </c>
      <c r="AP169" s="1">
        <f t="shared" si="131"/>
        <v>4.6389476502973821</v>
      </c>
      <c r="AQ169" s="9">
        <f t="shared" si="106"/>
        <v>8.7600039114007697E-3</v>
      </c>
      <c r="AU169" s="2">
        <v>168</v>
      </c>
      <c r="AV169" s="20">
        <v>172.54800420000001</v>
      </c>
      <c r="AW169" s="10">
        <f t="shared" si="132"/>
        <v>170.02144358131648</v>
      </c>
      <c r="AX169" s="2">
        <f t="shared" si="149"/>
        <v>0.90133972914342808</v>
      </c>
      <c r="AY169" s="27">
        <f t="shared" si="107"/>
        <v>170.92278331045989</v>
      </c>
      <c r="AZ169" s="11">
        <f t="shared" si="133"/>
        <v>9.4189492198143709E-3</v>
      </c>
      <c r="BA169" s="2">
        <f t="shared" si="150"/>
        <v>0.71988297781460908</v>
      </c>
      <c r="BB169" s="27">
        <f t="shared" si="108"/>
        <v>170.7413265591311</v>
      </c>
      <c r="BC169" s="11">
        <f t="shared" si="134"/>
        <v>1.047057976268909E-2</v>
      </c>
      <c r="BD169" s="2">
        <f t="shared" si="135"/>
        <v>0.49402465846294052</v>
      </c>
      <c r="BE169" s="27">
        <f t="shared" si="109"/>
        <v>170.51546823977941</v>
      </c>
      <c r="BF169" s="11">
        <f t="shared" si="136"/>
        <v>1.1779539089102946E-2</v>
      </c>
      <c r="BG169" s="2">
        <f t="shared" si="137"/>
        <v>0.28096962190061525</v>
      </c>
      <c r="BH169" s="27">
        <f t="shared" si="110"/>
        <v>170.3024132032171</v>
      </c>
      <c r="BI169" s="11">
        <f t="shared" si="138"/>
        <v>1.3014297135422379E-2</v>
      </c>
      <c r="BK169" s="2">
        <v>168</v>
      </c>
      <c r="BL169" s="20">
        <v>529.55999759999997</v>
      </c>
      <c r="BM169" s="10">
        <f t="shared" si="139"/>
        <v>524.59253339194959</v>
      </c>
      <c r="BN169" s="2">
        <f t="shared" si="140"/>
        <v>5.0322846277385018</v>
      </c>
      <c r="BO169" s="27">
        <f t="shared" si="111"/>
        <v>529.62481801968806</v>
      </c>
      <c r="BP169" s="11">
        <f t="shared" si="141"/>
        <v>1.2240429787344217E-4</v>
      </c>
      <c r="BQ169" s="2">
        <f t="shared" si="142"/>
        <v>4.423708771088612</v>
      </c>
      <c r="BR169" s="27">
        <f t="shared" si="112"/>
        <v>529.01624216303821</v>
      </c>
      <c r="BS169" s="11">
        <f t="shared" si="143"/>
        <v>1.0268061020962586E-3</v>
      </c>
      <c r="BT169" s="2">
        <f t="shared" si="144"/>
        <v>2.8642563092616955</v>
      </c>
      <c r="BU169" s="27">
        <f t="shared" si="113"/>
        <v>527.45678970121128</v>
      </c>
      <c r="BV169" s="11">
        <f t="shared" si="145"/>
        <v>3.9716139971307683E-3</v>
      </c>
      <c r="BW169" s="2">
        <f t="shared" si="146"/>
        <v>0.98554967325911846</v>
      </c>
      <c r="BX169" s="27">
        <f t="shared" si="114"/>
        <v>525.57808306520872</v>
      </c>
      <c r="BY169" s="11">
        <f t="shared" si="147"/>
        <v>7.519288754508557E-3</v>
      </c>
      <c r="CB169" s="2"/>
      <c r="CD169" s="22"/>
    </row>
    <row r="170" spans="1:82" x14ac:dyDescent="0.2">
      <c r="A170" s="19">
        <v>43839</v>
      </c>
      <c r="B170" s="20">
        <v>169</v>
      </c>
      <c r="C170" s="20">
        <v>174.95599369999999</v>
      </c>
      <c r="D170" s="20">
        <v>556.54998780000005</v>
      </c>
      <c r="O170" s="2">
        <v>169</v>
      </c>
      <c r="P170" s="20">
        <v>174.95599369999999</v>
      </c>
      <c r="Q170" s="27">
        <f t="shared" si="115"/>
        <v>169.72784874958751</v>
      </c>
      <c r="R170" s="1">
        <f t="shared" si="116"/>
        <v>5.2281449504124851</v>
      </c>
      <c r="S170" s="7">
        <f t="shared" si="117"/>
        <v>2.9882628424707038E-2</v>
      </c>
      <c r="T170" s="27">
        <f t="shared" si="118"/>
        <v>170.93843161650295</v>
      </c>
      <c r="U170" s="1">
        <f t="shared" si="148"/>
        <v>4.0175620834970402</v>
      </c>
      <c r="V170" s="11">
        <f t="shared" si="119"/>
        <v>2.2963272069352607E-2</v>
      </c>
      <c r="W170" s="27">
        <f t="shared" si="120"/>
        <v>171.53737995252658</v>
      </c>
      <c r="X170" s="1">
        <f t="shared" si="121"/>
        <v>3.4186137474734153</v>
      </c>
      <c r="Y170" s="9">
        <f t="shared" si="101"/>
        <v>1.9539849279672981E-2</v>
      </c>
      <c r="Z170" s="27">
        <f t="shared" si="122"/>
        <v>171.93977818048751</v>
      </c>
      <c r="AA170" s="1">
        <f t="shared" si="123"/>
        <v>3.0162155195124853</v>
      </c>
      <c r="AB170" s="9">
        <f t="shared" si="102"/>
        <v>1.7239852466469033E-2</v>
      </c>
      <c r="AD170" s="2">
        <v>169</v>
      </c>
      <c r="AE170" s="20">
        <v>556.54998780000005</v>
      </c>
      <c r="AF170" s="8">
        <f t="shared" si="124"/>
        <v>520.21177392200298</v>
      </c>
      <c r="AG170" s="1">
        <f t="shared" si="125"/>
        <v>36.338213877997077</v>
      </c>
      <c r="AH170" s="9">
        <f t="shared" si="103"/>
        <v>6.529191388834503E-2</v>
      </c>
      <c r="AI170" s="8">
        <f t="shared" si="126"/>
        <v>525.47620349440638</v>
      </c>
      <c r="AJ170" s="1">
        <f t="shared" si="127"/>
        <v>31.073784305593676</v>
      </c>
      <c r="AK170" s="9">
        <f t="shared" si="104"/>
        <v>5.5832872135036765E-2</v>
      </c>
      <c r="AL170" s="8">
        <f t="shared" si="128"/>
        <v>527.57301191677982</v>
      </c>
      <c r="AM170" s="1">
        <f t="shared" si="129"/>
        <v>28.976975883220234</v>
      </c>
      <c r="AN170" s="9">
        <f t="shared" si="105"/>
        <v>5.2065360737431739E-2</v>
      </c>
      <c r="AO170" s="8">
        <f t="shared" si="130"/>
        <v>528.40026068742566</v>
      </c>
      <c r="AP170" s="1">
        <f t="shared" si="131"/>
        <v>28.149727112574396</v>
      </c>
      <c r="AQ170" s="9">
        <f t="shared" si="106"/>
        <v>5.0578973550692428E-2</v>
      </c>
      <c r="AU170" s="2">
        <v>169</v>
      </c>
      <c r="AV170" s="20">
        <v>174.95599369999999</v>
      </c>
      <c r="AW170" s="10">
        <f t="shared" si="132"/>
        <v>171.53737995252658</v>
      </c>
      <c r="AX170" s="2">
        <f t="shared" si="149"/>
        <v>1.0857187217634303</v>
      </c>
      <c r="AY170" s="27">
        <f t="shared" si="107"/>
        <v>172.62309867429002</v>
      </c>
      <c r="AZ170" s="11">
        <f t="shared" si="133"/>
        <v>1.3334181792652547E-2</v>
      </c>
      <c r="BA170" s="2">
        <f t="shared" si="150"/>
        <v>1.0781070048425812</v>
      </c>
      <c r="BB170" s="27">
        <f t="shared" si="108"/>
        <v>172.61548695736917</v>
      </c>
      <c r="BC170" s="11">
        <f t="shared" si="134"/>
        <v>1.3377688258249264E-2</v>
      </c>
      <c r="BD170" s="2">
        <f t="shared" si="135"/>
        <v>1.1071716861112377</v>
      </c>
      <c r="BE170" s="27">
        <f t="shared" si="109"/>
        <v>172.64455163863781</v>
      </c>
      <c r="BF170" s="11">
        <f t="shared" si="136"/>
        <v>1.3211562590565802E-2</v>
      </c>
      <c r="BG170" s="2">
        <f t="shared" si="137"/>
        <v>1.2071946838827308</v>
      </c>
      <c r="BH170" s="27">
        <f t="shared" si="110"/>
        <v>172.74457463640931</v>
      </c>
      <c r="BI170" s="11">
        <f t="shared" si="138"/>
        <v>1.2639858840061462E-2</v>
      </c>
      <c r="BK170" s="2">
        <v>169</v>
      </c>
      <c r="BL170" s="20">
        <v>556.54998780000005</v>
      </c>
      <c r="BM170" s="10">
        <f t="shared" si="139"/>
        <v>527.57301191677982</v>
      </c>
      <c r="BN170" s="2">
        <f t="shared" si="140"/>
        <v>4.4167427968660213</v>
      </c>
      <c r="BO170" s="27">
        <f t="shared" si="111"/>
        <v>531.98975471364588</v>
      </c>
      <c r="BP170" s="11">
        <f t="shared" si="141"/>
        <v>4.4129428846883846E-2</v>
      </c>
      <c r="BQ170" s="2">
        <f t="shared" si="142"/>
        <v>3.7742551602723413</v>
      </c>
      <c r="BR170" s="27">
        <f t="shared" si="112"/>
        <v>531.34726707705215</v>
      </c>
      <c r="BS170" s="11">
        <f t="shared" si="143"/>
        <v>4.5283840221742429E-2</v>
      </c>
      <c r="BT170" s="2">
        <f t="shared" si="144"/>
        <v>2.9339896386028177</v>
      </c>
      <c r="BU170" s="27">
        <f t="shared" si="113"/>
        <v>530.50700155538266</v>
      </c>
      <c r="BV170" s="11">
        <f t="shared" si="145"/>
        <v>4.679361569580362E-2</v>
      </c>
      <c r="BW170" s="2">
        <f t="shared" si="146"/>
        <v>2.4817463119374539</v>
      </c>
      <c r="BX170" s="27">
        <f t="shared" si="114"/>
        <v>530.05475822871722</v>
      </c>
      <c r="BY170" s="11">
        <f t="shared" si="147"/>
        <v>4.7606199177214016E-2</v>
      </c>
      <c r="CB170" s="2"/>
      <c r="CD170" s="22"/>
    </row>
    <row r="171" spans="1:82" x14ac:dyDescent="0.2">
      <c r="A171" s="19">
        <v>43870</v>
      </c>
      <c r="B171" s="20">
        <v>170</v>
      </c>
      <c r="C171" s="20">
        <v>176.5724945</v>
      </c>
      <c r="D171" s="20">
        <v>552.8400269</v>
      </c>
      <c r="O171" s="2">
        <v>170</v>
      </c>
      <c r="P171" s="20">
        <v>176.5724945</v>
      </c>
      <c r="Q171" s="27">
        <f t="shared" si="115"/>
        <v>171.29629223471125</v>
      </c>
      <c r="R171" s="1">
        <f t="shared" si="116"/>
        <v>5.2762022652887595</v>
      </c>
      <c r="S171" s="7">
        <f t="shared" si="117"/>
        <v>2.9881224027725108E-2</v>
      </c>
      <c r="T171" s="27">
        <f t="shared" si="118"/>
        <v>172.74633455407661</v>
      </c>
      <c r="U171" s="1">
        <f t="shared" si="148"/>
        <v>3.8261599459233935</v>
      </c>
      <c r="V171" s="11">
        <f t="shared" si="119"/>
        <v>2.1669059820205425E-2</v>
      </c>
      <c r="W171" s="27">
        <f t="shared" si="120"/>
        <v>173.58854820101061</v>
      </c>
      <c r="X171" s="1">
        <f t="shared" si="121"/>
        <v>2.9839462989893946</v>
      </c>
      <c r="Y171" s="9">
        <f t="shared" si="101"/>
        <v>1.6899270225745121E-2</v>
      </c>
      <c r="Z171" s="27">
        <f t="shared" si="122"/>
        <v>174.20193982012188</v>
      </c>
      <c r="AA171" s="1">
        <f t="shared" si="123"/>
        <v>2.3705546798781256</v>
      </c>
      <c r="AB171" s="9">
        <f t="shared" si="102"/>
        <v>1.3425390441420793E-2</v>
      </c>
      <c r="AD171" s="2">
        <v>170</v>
      </c>
      <c r="AE171" s="20">
        <v>552.8400269</v>
      </c>
      <c r="AF171" s="8">
        <f t="shared" si="124"/>
        <v>531.11323808540203</v>
      </c>
      <c r="AG171" s="1">
        <f t="shared" si="125"/>
        <v>21.726788814597967</v>
      </c>
      <c r="AH171" s="9">
        <f t="shared" si="103"/>
        <v>3.9300317917334883E-2</v>
      </c>
      <c r="AI171" s="8">
        <f t="shared" si="126"/>
        <v>539.45940643192353</v>
      </c>
      <c r="AJ171" s="1">
        <f t="shared" si="127"/>
        <v>13.380620468076472</v>
      </c>
      <c r="AK171" s="9">
        <f t="shared" si="104"/>
        <v>2.4203421997330912E-2</v>
      </c>
      <c r="AL171" s="8">
        <f t="shared" si="128"/>
        <v>544.95919744671187</v>
      </c>
      <c r="AM171" s="1">
        <f t="shared" si="129"/>
        <v>7.8808294532881291</v>
      </c>
      <c r="AN171" s="9">
        <f t="shared" si="105"/>
        <v>1.4255171604485951E-2</v>
      </c>
      <c r="AO171" s="8">
        <f t="shared" si="130"/>
        <v>549.51255602185643</v>
      </c>
      <c r="AP171" s="1">
        <f t="shared" si="131"/>
        <v>3.327470878143572</v>
      </c>
      <c r="AQ171" s="9">
        <f t="shared" si="106"/>
        <v>6.0188675136314956E-3</v>
      </c>
      <c r="AU171" s="2">
        <v>170</v>
      </c>
      <c r="AV171" s="20">
        <v>176.5724945</v>
      </c>
      <c r="AW171" s="10">
        <f t="shared" si="132"/>
        <v>173.58854820101061</v>
      </c>
      <c r="AX171" s="2">
        <f t="shared" si="149"/>
        <v>1.3753535797796108</v>
      </c>
      <c r="AY171" s="27">
        <f t="shared" si="107"/>
        <v>174.96390178079022</v>
      </c>
      <c r="AZ171" s="11">
        <f t="shared" si="133"/>
        <v>9.1100979445571644E-3</v>
      </c>
      <c r="BA171" s="2">
        <f t="shared" si="150"/>
        <v>1.5159845644812342</v>
      </c>
      <c r="BB171" s="27">
        <f t="shared" si="108"/>
        <v>175.10453276549185</v>
      </c>
      <c r="BC171" s="11">
        <f t="shared" si="134"/>
        <v>8.3136489557163219E-3</v>
      </c>
      <c r="BD171" s="2">
        <f t="shared" si="135"/>
        <v>1.6735696235349145</v>
      </c>
      <c r="BE171" s="27">
        <f t="shared" si="109"/>
        <v>175.26211782454553</v>
      </c>
      <c r="BF171" s="11">
        <f t="shared" si="136"/>
        <v>7.4211823260755816E-3</v>
      </c>
      <c r="BG171" s="2">
        <f t="shared" si="137"/>
        <v>1.8401748573337069</v>
      </c>
      <c r="BH171" s="27">
        <f t="shared" si="110"/>
        <v>175.4287230583443</v>
      </c>
      <c r="BI171" s="11">
        <f t="shared" si="138"/>
        <v>6.4776308727727775E-3</v>
      </c>
      <c r="BK171" s="2">
        <v>170</v>
      </c>
      <c r="BL171" s="20">
        <v>552.8400269</v>
      </c>
      <c r="BM171" s="10">
        <f t="shared" si="139"/>
        <v>544.95919744671187</v>
      </c>
      <c r="BN171" s="2">
        <f t="shared" si="140"/>
        <v>8.3075756167858295</v>
      </c>
      <c r="BO171" s="27">
        <f t="shared" si="111"/>
        <v>553.26677306349768</v>
      </c>
      <c r="BP171" s="11">
        <f t="shared" si="141"/>
        <v>7.7191618322324223E-4</v>
      </c>
      <c r="BQ171" s="2">
        <f t="shared" si="142"/>
        <v>9.8996238266192105</v>
      </c>
      <c r="BR171" s="27">
        <f t="shared" si="112"/>
        <v>554.85882127333105</v>
      </c>
      <c r="BS171" s="11">
        <f t="shared" si="143"/>
        <v>3.6516791026352646E-3</v>
      </c>
      <c r="BT171" s="2">
        <f t="shared" si="144"/>
        <v>11.605307173400355</v>
      </c>
      <c r="BU171" s="27">
        <f t="shared" si="113"/>
        <v>556.56450462011219</v>
      </c>
      <c r="BV171" s="11">
        <f t="shared" si="145"/>
        <v>6.7369899770044865E-3</v>
      </c>
      <c r="BW171" s="2">
        <f t="shared" si="146"/>
        <v>13.660075725433401</v>
      </c>
      <c r="BX171" s="27">
        <f t="shared" si="114"/>
        <v>558.61927317214531</v>
      </c>
      <c r="BY171" s="11">
        <f t="shared" si="147"/>
        <v>1.0453740668077005E-2</v>
      </c>
      <c r="CB171" s="2"/>
      <c r="CD171" s="22"/>
    </row>
    <row r="172" spans="1:82" x14ac:dyDescent="0.2">
      <c r="A172" s="19">
        <v>43899</v>
      </c>
      <c r="B172" s="20">
        <v>171</v>
      </c>
      <c r="C172" s="20">
        <v>168.3999939</v>
      </c>
      <c r="D172" s="20">
        <v>525.75</v>
      </c>
      <c r="O172" s="2">
        <v>171</v>
      </c>
      <c r="P172" s="20">
        <v>168.3999939</v>
      </c>
      <c r="Q172" s="27">
        <f t="shared" si="115"/>
        <v>172.87915291429786</v>
      </c>
      <c r="R172" s="1">
        <f t="shared" si="116"/>
        <v>4.4791590142978635</v>
      </c>
      <c r="S172" s="7">
        <f t="shared" si="117"/>
        <v>2.6598332402302204E-2</v>
      </c>
      <c r="T172" s="27">
        <f t="shared" si="118"/>
        <v>174.46810652974216</v>
      </c>
      <c r="U172" s="1">
        <f t="shared" si="148"/>
        <v>6.0681126297421599</v>
      </c>
      <c r="V172" s="11">
        <f t="shared" si="119"/>
        <v>3.6033924284733364E-2</v>
      </c>
      <c r="W172" s="27">
        <f t="shared" si="120"/>
        <v>175.37891598040426</v>
      </c>
      <c r="X172" s="1">
        <f t="shared" si="121"/>
        <v>6.97892208040426</v>
      </c>
      <c r="Y172" s="9">
        <f t="shared" si="101"/>
        <v>4.1442531669855717E-2</v>
      </c>
      <c r="Z172" s="27">
        <f t="shared" si="122"/>
        <v>175.97985583003049</v>
      </c>
      <c r="AA172" s="1">
        <f t="shared" si="123"/>
        <v>7.5798619300304892</v>
      </c>
      <c r="AB172" s="9">
        <f t="shared" si="102"/>
        <v>4.5011058222078057E-2</v>
      </c>
      <c r="AD172" s="2">
        <v>171</v>
      </c>
      <c r="AE172" s="20">
        <v>525.75</v>
      </c>
      <c r="AF172" s="8">
        <f t="shared" si="124"/>
        <v>537.63127472978135</v>
      </c>
      <c r="AG172" s="1">
        <f t="shared" si="125"/>
        <v>11.881274729781353</v>
      </c>
      <c r="AH172" s="9">
        <f t="shared" si="103"/>
        <v>2.259871560586087E-2</v>
      </c>
      <c r="AI172" s="8">
        <f t="shared" si="126"/>
        <v>545.480685642558</v>
      </c>
      <c r="AJ172" s="1">
        <f t="shared" si="127"/>
        <v>19.730685642558001</v>
      </c>
      <c r="AK172" s="9">
        <f t="shared" si="104"/>
        <v>3.7528646015326676E-2</v>
      </c>
      <c r="AL172" s="8">
        <f t="shared" si="128"/>
        <v>549.6876951186847</v>
      </c>
      <c r="AM172" s="1">
        <f t="shared" si="129"/>
        <v>23.937695118684701</v>
      </c>
      <c r="AN172" s="9">
        <f t="shared" si="105"/>
        <v>4.5530566084041275E-2</v>
      </c>
      <c r="AO172" s="8">
        <f t="shared" si="130"/>
        <v>552.00815918046419</v>
      </c>
      <c r="AP172" s="1">
        <f t="shared" si="131"/>
        <v>26.25815918046419</v>
      </c>
      <c r="AQ172" s="9">
        <f t="shared" si="106"/>
        <v>4.9944192449765459E-2</v>
      </c>
      <c r="AU172" s="2">
        <v>171</v>
      </c>
      <c r="AV172" s="20">
        <v>168.3999939</v>
      </c>
      <c r="AW172" s="10">
        <f t="shared" si="132"/>
        <v>175.37891598040426</v>
      </c>
      <c r="AX172" s="2">
        <f t="shared" si="149"/>
        <v>1.499857839663822</v>
      </c>
      <c r="AY172" s="27">
        <f t="shared" si="107"/>
        <v>176.87877382006809</v>
      </c>
      <c r="AZ172" s="11">
        <f t="shared" si="133"/>
        <v>5.0349051230387798E-2</v>
      </c>
      <c r="BA172" s="2">
        <f t="shared" si="150"/>
        <v>1.6394570111918205</v>
      </c>
      <c r="BB172" s="27">
        <f t="shared" si="108"/>
        <v>177.01837299159607</v>
      </c>
      <c r="BC172" s="11">
        <f t="shared" si="134"/>
        <v>5.1178024963076135E-2</v>
      </c>
      <c r="BD172" s="2">
        <f t="shared" si="135"/>
        <v>1.7436485170501546</v>
      </c>
      <c r="BE172" s="27">
        <f t="shared" si="109"/>
        <v>177.12256449745442</v>
      </c>
      <c r="BF172" s="11">
        <f t="shared" si="136"/>
        <v>5.1796739390822633E-2</v>
      </c>
      <c r="BG172" s="2">
        <f t="shared" si="137"/>
        <v>1.8028195488786629</v>
      </c>
      <c r="BH172" s="27">
        <f t="shared" si="110"/>
        <v>177.18173552928292</v>
      </c>
      <c r="BI172" s="11">
        <f t="shared" si="138"/>
        <v>5.2148111326522556E-2</v>
      </c>
      <c r="BK172" s="2">
        <v>171</v>
      </c>
      <c r="BL172" s="20">
        <v>525.75</v>
      </c>
      <c r="BM172" s="10">
        <f t="shared" si="139"/>
        <v>549.6876951186847</v>
      </c>
      <c r="BN172" s="2">
        <f t="shared" si="140"/>
        <v>7.2338522333419304</v>
      </c>
      <c r="BO172" s="27">
        <f t="shared" si="111"/>
        <v>556.92154735202666</v>
      </c>
      <c r="BP172" s="11">
        <f t="shared" si="141"/>
        <v>5.928967637094943E-2</v>
      </c>
      <c r="BQ172" s="2">
        <f t="shared" si="142"/>
        <v>7.5726170570283404</v>
      </c>
      <c r="BR172" s="27">
        <f t="shared" si="112"/>
        <v>557.26031217571301</v>
      </c>
      <c r="BS172" s="11">
        <f t="shared" si="143"/>
        <v>5.9934022207728026E-2</v>
      </c>
      <c r="BT172" s="2">
        <f t="shared" si="144"/>
        <v>7.4792214725438413</v>
      </c>
      <c r="BU172" s="27">
        <f t="shared" si="113"/>
        <v>557.16691659122853</v>
      </c>
      <c r="BV172" s="11">
        <f t="shared" si="145"/>
        <v>5.9756379631437997E-2</v>
      </c>
      <c r="BW172" s="2">
        <f t="shared" si="146"/>
        <v>6.9613921853379743</v>
      </c>
      <c r="BX172" s="27">
        <f t="shared" si="114"/>
        <v>556.64908730402271</v>
      </c>
      <c r="BY172" s="11">
        <f t="shared" si="147"/>
        <v>5.877144518121296E-2</v>
      </c>
      <c r="CB172" s="2"/>
      <c r="CD172" s="22"/>
    </row>
    <row r="173" spans="1:82" x14ac:dyDescent="0.2">
      <c r="A173" s="19">
        <v>43930</v>
      </c>
      <c r="B173" s="20">
        <v>172</v>
      </c>
      <c r="C173" s="20">
        <v>164.7310028</v>
      </c>
      <c r="D173" s="20">
        <v>516.04998780000005</v>
      </c>
      <c r="O173" s="2">
        <v>172</v>
      </c>
      <c r="P173" s="20">
        <v>164.7310028</v>
      </c>
      <c r="Q173" s="27">
        <f t="shared" si="115"/>
        <v>171.53540521000849</v>
      </c>
      <c r="R173" s="1">
        <f t="shared" si="116"/>
        <v>6.8044024100084926</v>
      </c>
      <c r="S173" s="7">
        <f t="shared" si="117"/>
        <v>4.130614331456308E-2</v>
      </c>
      <c r="T173" s="27">
        <f t="shared" si="118"/>
        <v>171.73745584635819</v>
      </c>
      <c r="U173" s="1">
        <f t="shared" si="148"/>
        <v>7.0064530463581889</v>
      </c>
      <c r="V173" s="11">
        <f t="shared" si="119"/>
        <v>4.2532692251407753E-2</v>
      </c>
      <c r="W173" s="27">
        <f t="shared" si="120"/>
        <v>171.19156273216171</v>
      </c>
      <c r="X173" s="1">
        <f t="shared" si="121"/>
        <v>6.4605599321617149</v>
      </c>
      <c r="Y173" s="9">
        <f t="shared" si="101"/>
        <v>3.9218846618723519E-2</v>
      </c>
      <c r="Z173" s="27">
        <f t="shared" si="122"/>
        <v>170.29495938250761</v>
      </c>
      <c r="AA173" s="1">
        <f t="shared" si="123"/>
        <v>5.5639565825076147</v>
      </c>
      <c r="AB173" s="9">
        <f t="shared" si="102"/>
        <v>3.3776013548966359E-2</v>
      </c>
      <c r="AD173" s="2">
        <v>172</v>
      </c>
      <c r="AE173" s="20">
        <v>516.04998780000005</v>
      </c>
      <c r="AF173" s="8">
        <f t="shared" si="124"/>
        <v>534.06689231084692</v>
      </c>
      <c r="AG173" s="1">
        <f t="shared" si="125"/>
        <v>18.016904510846871</v>
      </c>
      <c r="AH173" s="9">
        <f t="shared" si="103"/>
        <v>3.4913099383367271E-2</v>
      </c>
      <c r="AI173" s="8">
        <f t="shared" si="126"/>
        <v>536.60187710340688</v>
      </c>
      <c r="AJ173" s="1">
        <f t="shared" si="127"/>
        <v>20.551889303406824</v>
      </c>
      <c r="AK173" s="9">
        <f t="shared" si="104"/>
        <v>3.9825384728759843E-2</v>
      </c>
      <c r="AL173" s="8">
        <f t="shared" si="128"/>
        <v>535.32507804747388</v>
      </c>
      <c r="AM173" s="1">
        <f t="shared" si="129"/>
        <v>19.275090247473827</v>
      </c>
      <c r="AN173" s="9">
        <f t="shared" si="105"/>
        <v>3.735120764103974E-2</v>
      </c>
      <c r="AO173" s="8">
        <f t="shared" si="130"/>
        <v>532.31453979511605</v>
      </c>
      <c r="AP173" s="1">
        <f t="shared" si="131"/>
        <v>16.264551995115994</v>
      </c>
      <c r="AQ173" s="9">
        <f t="shared" si="106"/>
        <v>3.1517396336843771E-2</v>
      </c>
      <c r="AU173" s="2">
        <v>172</v>
      </c>
      <c r="AV173" s="20">
        <v>164.7310028</v>
      </c>
      <c r="AW173" s="10">
        <f t="shared" si="132"/>
        <v>171.19156273216171</v>
      </c>
      <c r="AX173" s="2">
        <f t="shared" si="149"/>
        <v>-0.20630548670808802</v>
      </c>
      <c r="AY173" s="27">
        <f t="shared" si="107"/>
        <v>170.98525724545362</v>
      </c>
      <c r="AZ173" s="11">
        <f t="shared" si="133"/>
        <v>3.7966468601219647E-2</v>
      </c>
      <c r="BA173" s="2">
        <f t="shared" si="150"/>
        <v>-0.98260760555364368</v>
      </c>
      <c r="BB173" s="27">
        <f t="shared" si="108"/>
        <v>170.20895512660806</v>
      </c>
      <c r="BC173" s="11">
        <f t="shared" si="134"/>
        <v>3.3253924479891901E-2</v>
      </c>
      <c r="BD173" s="2">
        <f t="shared" si="135"/>
        <v>-1.8149525421254649</v>
      </c>
      <c r="BE173" s="27">
        <f t="shared" si="109"/>
        <v>169.37661019003625</v>
      </c>
      <c r="BF173" s="11">
        <f t="shared" si="136"/>
        <v>2.8201172281312956E-2</v>
      </c>
      <c r="BG173" s="2">
        <f t="shared" si="137"/>
        <v>-2.6898100489622427</v>
      </c>
      <c r="BH173" s="27">
        <f t="shared" si="110"/>
        <v>168.50175268319947</v>
      </c>
      <c r="BI173" s="11">
        <f t="shared" si="138"/>
        <v>2.289034740945237E-2</v>
      </c>
      <c r="BK173" s="2">
        <v>172</v>
      </c>
      <c r="BL173" s="20">
        <v>516.04998780000005</v>
      </c>
      <c r="BM173" s="10">
        <f t="shared" si="139"/>
        <v>535.32507804747388</v>
      </c>
      <c r="BN173" s="2">
        <f t="shared" si="140"/>
        <v>0.75491144197610538</v>
      </c>
      <c r="BO173" s="27">
        <f t="shared" si="111"/>
        <v>536.07998948944999</v>
      </c>
      <c r="BP173" s="11">
        <f t="shared" si="141"/>
        <v>3.8814072595643088E-2</v>
      </c>
      <c r="BQ173" s="2">
        <f t="shared" si="142"/>
        <v>-2.2982383006792819</v>
      </c>
      <c r="BR173" s="27">
        <f t="shared" si="112"/>
        <v>533.02683974679462</v>
      </c>
      <c r="BS173" s="11">
        <f t="shared" si="143"/>
        <v>3.2897688883143823E-2</v>
      </c>
      <c r="BT173" s="2">
        <f t="shared" si="144"/>
        <v>-5.6258816537089551</v>
      </c>
      <c r="BU173" s="27">
        <f t="shared" si="113"/>
        <v>529.69919639376496</v>
      </c>
      <c r="BV173" s="11">
        <f t="shared" si="145"/>
        <v>2.6449392338818906E-2</v>
      </c>
      <c r="BW173" s="2">
        <f t="shared" si="146"/>
        <v>-9.0316147570736227</v>
      </c>
      <c r="BX173" s="27">
        <f t="shared" si="114"/>
        <v>526.29346329040027</v>
      </c>
      <c r="BY173" s="11">
        <f t="shared" si="147"/>
        <v>1.9849773728451609E-2</v>
      </c>
      <c r="CB173" s="2"/>
      <c r="CD173" s="22"/>
    </row>
    <row r="174" spans="1:82" x14ac:dyDescent="0.2">
      <c r="A174" s="19">
        <v>44052</v>
      </c>
      <c r="B174" s="20">
        <v>173</v>
      </c>
      <c r="C174" s="20">
        <v>157.49200440000001</v>
      </c>
      <c r="D174" s="20">
        <v>507.01998900000001</v>
      </c>
      <c r="O174" s="2">
        <v>173</v>
      </c>
      <c r="P174" s="20">
        <v>157.49200440000001</v>
      </c>
      <c r="Q174" s="27">
        <f t="shared" si="115"/>
        <v>169.49408448700592</v>
      </c>
      <c r="R174" s="1">
        <f t="shared" si="116"/>
        <v>12.002080087005908</v>
      </c>
      <c r="S174" s="7">
        <f t="shared" si="117"/>
        <v>7.6207551822903244E-2</v>
      </c>
      <c r="T174" s="27">
        <f t="shared" si="118"/>
        <v>168.58455197549702</v>
      </c>
      <c r="U174" s="1">
        <f t="shared" si="148"/>
        <v>11.092547575497008</v>
      </c>
      <c r="V174" s="11">
        <f t="shared" si="119"/>
        <v>7.0432449048803941E-2</v>
      </c>
      <c r="W174" s="27">
        <f t="shared" si="120"/>
        <v>167.31522677286469</v>
      </c>
      <c r="X174" s="1">
        <f t="shared" si="121"/>
        <v>9.8232223728646773</v>
      </c>
      <c r="Y174" s="9">
        <f t="shared" si="101"/>
        <v>6.2372832260840005E-2</v>
      </c>
      <c r="Z174" s="27">
        <f t="shared" si="122"/>
        <v>166.12199194562692</v>
      </c>
      <c r="AA174" s="1">
        <f t="shared" si="123"/>
        <v>8.6299875456269035</v>
      </c>
      <c r="AB174" s="9">
        <f t="shared" si="102"/>
        <v>5.479635349429144E-2</v>
      </c>
      <c r="AD174" s="2">
        <v>173</v>
      </c>
      <c r="AE174" s="20">
        <v>507.01998900000001</v>
      </c>
      <c r="AF174" s="8">
        <f t="shared" si="124"/>
        <v>528.66182095759279</v>
      </c>
      <c r="AG174" s="1">
        <f t="shared" si="125"/>
        <v>21.641831957592785</v>
      </c>
      <c r="AH174" s="9">
        <f t="shared" si="103"/>
        <v>4.2684376212222243E-2</v>
      </c>
      <c r="AI174" s="8">
        <f t="shared" si="126"/>
        <v>527.35352691687388</v>
      </c>
      <c r="AJ174" s="1">
        <f t="shared" si="127"/>
        <v>20.333537916873865</v>
      </c>
      <c r="AK174" s="9">
        <f t="shared" si="104"/>
        <v>4.0104016326807712E-2</v>
      </c>
      <c r="AL174" s="8">
        <f t="shared" si="128"/>
        <v>523.76002389898963</v>
      </c>
      <c r="AM174" s="1">
        <f t="shared" si="129"/>
        <v>16.74003489898962</v>
      </c>
      <c r="AN174" s="9">
        <f t="shared" si="105"/>
        <v>3.3016518603154361E-2</v>
      </c>
      <c r="AO174" s="8">
        <f t="shared" si="130"/>
        <v>520.11612579877908</v>
      </c>
      <c r="AP174" s="1">
        <f t="shared" si="131"/>
        <v>13.096136798779071</v>
      </c>
      <c r="AQ174" s="9">
        <f t="shared" si="106"/>
        <v>2.5829626213768608E-2</v>
      </c>
      <c r="AU174" s="2">
        <v>173</v>
      </c>
      <c r="AV174" s="20">
        <v>157.49200440000001</v>
      </c>
      <c r="AW174" s="10">
        <f t="shared" si="132"/>
        <v>167.31522677286469</v>
      </c>
      <c r="AX174" s="2">
        <f t="shared" si="149"/>
        <v>-1.3073146284847685</v>
      </c>
      <c r="AY174" s="27">
        <f t="shared" si="107"/>
        <v>166.00791214437993</v>
      </c>
      <c r="AZ174" s="11">
        <f t="shared" si="133"/>
        <v>5.4072000523601921E-2</v>
      </c>
      <c r="BA174" s="2">
        <f t="shared" si="150"/>
        <v>-2.2847853647381644</v>
      </c>
      <c r="BB174" s="27">
        <f t="shared" si="108"/>
        <v>165.03044140812653</v>
      </c>
      <c r="BC174" s="11">
        <f t="shared" si="134"/>
        <v>4.7865522042505167E-2</v>
      </c>
      <c r="BD174" s="2">
        <f t="shared" si="135"/>
        <v>-3.0517825924283999</v>
      </c>
      <c r="BE174" s="27">
        <f t="shared" si="109"/>
        <v>164.2634441804363</v>
      </c>
      <c r="BF174" s="11">
        <f t="shared" si="136"/>
        <v>4.2995451142002747E-2</v>
      </c>
      <c r="BG174" s="2">
        <f t="shared" si="137"/>
        <v>-3.5797044817133283</v>
      </c>
      <c r="BH174" s="27">
        <f t="shared" si="110"/>
        <v>163.73552229115137</v>
      </c>
      <c r="BI174" s="11">
        <f t="shared" si="138"/>
        <v>3.9643395961194303E-2</v>
      </c>
      <c r="BK174" s="2">
        <v>173</v>
      </c>
      <c r="BL174" s="20">
        <v>507.01998900000001</v>
      </c>
      <c r="BM174" s="10">
        <f t="shared" si="139"/>
        <v>523.76002389898963</v>
      </c>
      <c r="BN174" s="2">
        <f t="shared" si="140"/>
        <v>-2.9410782351620015</v>
      </c>
      <c r="BO174" s="27">
        <f t="shared" si="111"/>
        <v>520.81894566382766</v>
      </c>
      <c r="BP174" s="11">
        <f t="shared" si="141"/>
        <v>2.7215804037713495E-2</v>
      </c>
      <c r="BQ174" s="2">
        <f t="shared" si="142"/>
        <v>-6.4683054321915181</v>
      </c>
      <c r="BR174" s="27">
        <f t="shared" si="112"/>
        <v>517.2917184667981</v>
      </c>
      <c r="BS174" s="11">
        <f t="shared" si="143"/>
        <v>2.0259022700578562E-2</v>
      </c>
      <c r="BT174" s="2">
        <f t="shared" si="144"/>
        <v>-9.1893851505741324</v>
      </c>
      <c r="BU174" s="27">
        <f t="shared" si="113"/>
        <v>514.57063874841549</v>
      </c>
      <c r="BV174" s="11">
        <f t="shared" si="145"/>
        <v>1.4892213151808262E-2</v>
      </c>
      <c r="BW174" s="2">
        <f t="shared" si="146"/>
        <v>-10.931694300631595</v>
      </c>
      <c r="BX174" s="27">
        <f t="shared" si="114"/>
        <v>512.82832959835798</v>
      </c>
      <c r="BY174" s="11">
        <f t="shared" si="147"/>
        <v>1.1455841434997097E-2</v>
      </c>
      <c r="CB174" s="2"/>
      <c r="CD174" s="22"/>
    </row>
    <row r="175" spans="1:82" x14ac:dyDescent="0.2">
      <c r="A175" s="19">
        <v>44083</v>
      </c>
      <c r="B175" s="20">
        <v>174</v>
      </c>
      <c r="C175" s="20">
        <v>163.43049619999999</v>
      </c>
      <c r="D175" s="20">
        <v>500.19000240000003</v>
      </c>
      <c r="O175" s="2">
        <v>174</v>
      </c>
      <c r="P175" s="20">
        <v>163.43049619999999</v>
      </c>
      <c r="Q175" s="27">
        <f t="shared" si="115"/>
        <v>165.89346046090412</v>
      </c>
      <c r="R175" s="1">
        <f t="shared" si="116"/>
        <v>2.4629642609041298</v>
      </c>
      <c r="S175" s="7">
        <f t="shared" si="117"/>
        <v>1.5070408021585203E-2</v>
      </c>
      <c r="T175" s="27">
        <f t="shared" si="118"/>
        <v>163.59290556652337</v>
      </c>
      <c r="U175" s="1">
        <f t="shared" si="148"/>
        <v>0.16240936652337723</v>
      </c>
      <c r="V175" s="11">
        <f t="shared" si="119"/>
        <v>9.9375190248842445E-4</v>
      </c>
      <c r="W175" s="27">
        <f t="shared" si="120"/>
        <v>161.42129334914588</v>
      </c>
      <c r="X175" s="1">
        <f t="shared" si="121"/>
        <v>2.0092028508541091</v>
      </c>
      <c r="Y175" s="9">
        <f t="shared" si="101"/>
        <v>1.2293928596994061E-2</v>
      </c>
      <c r="Z175" s="27">
        <f t="shared" si="122"/>
        <v>159.64950128640675</v>
      </c>
      <c r="AA175" s="1">
        <f t="shared" si="123"/>
        <v>3.780994913593247</v>
      </c>
      <c r="AB175" s="9">
        <f t="shared" si="102"/>
        <v>2.313518591393255E-2</v>
      </c>
      <c r="AD175" s="2">
        <v>174</v>
      </c>
      <c r="AE175" s="20">
        <v>500.19000240000003</v>
      </c>
      <c r="AF175" s="8">
        <f t="shared" si="124"/>
        <v>522.16927137031485</v>
      </c>
      <c r="AG175" s="1">
        <f t="shared" si="125"/>
        <v>21.97926897031482</v>
      </c>
      <c r="AH175" s="9">
        <f t="shared" si="103"/>
        <v>4.394183983057319E-2</v>
      </c>
      <c r="AI175" s="8">
        <f t="shared" si="126"/>
        <v>518.20343485428066</v>
      </c>
      <c r="AJ175" s="1">
        <f t="shared" si="127"/>
        <v>18.013432454280633</v>
      </c>
      <c r="AK175" s="9">
        <f t="shared" si="104"/>
        <v>3.601317972740159E-2</v>
      </c>
      <c r="AL175" s="8">
        <f t="shared" si="128"/>
        <v>513.71600295959581</v>
      </c>
      <c r="AM175" s="1">
        <f t="shared" si="129"/>
        <v>13.526000559595786</v>
      </c>
      <c r="AN175" s="9">
        <f t="shared" si="105"/>
        <v>2.7041725133840431E-2</v>
      </c>
      <c r="AO175" s="8">
        <f t="shared" si="130"/>
        <v>510.29402319969483</v>
      </c>
      <c r="AP175" s="1">
        <f t="shared" si="131"/>
        <v>10.104020799694808</v>
      </c>
      <c r="AQ175" s="9">
        <f t="shared" si="106"/>
        <v>2.0200365363589698E-2</v>
      </c>
      <c r="AU175" s="2">
        <v>174</v>
      </c>
      <c r="AV175" s="20">
        <v>163.43049619999999</v>
      </c>
      <c r="AW175" s="10">
        <f t="shared" si="132"/>
        <v>161.42129334914588</v>
      </c>
      <c r="AX175" s="2">
        <f t="shared" si="149"/>
        <v>-2.6833002670549799</v>
      </c>
      <c r="AY175" s="27">
        <f t="shared" si="107"/>
        <v>158.7379930820909</v>
      </c>
      <c r="AZ175" s="11">
        <f t="shared" si="133"/>
        <v>2.8712530568141898E-2</v>
      </c>
      <c r="BA175" s="2">
        <f t="shared" si="150"/>
        <v>-3.9089019912794534</v>
      </c>
      <c r="BB175" s="27">
        <f t="shared" si="108"/>
        <v>157.51239135786642</v>
      </c>
      <c r="BC175" s="11">
        <f t="shared" si="134"/>
        <v>3.6211753496062468E-2</v>
      </c>
      <c r="BD175" s="2">
        <f t="shared" si="135"/>
        <v>-4.7570730912026438</v>
      </c>
      <c r="BE175" s="27">
        <f t="shared" si="109"/>
        <v>156.66422025794324</v>
      </c>
      <c r="BF175" s="11">
        <f t="shared" si="136"/>
        <v>4.1401550502400977E-2</v>
      </c>
      <c r="BG175" s="2">
        <f t="shared" si="137"/>
        <v>-5.3153761882174368</v>
      </c>
      <c r="BH175" s="27">
        <f t="shared" si="110"/>
        <v>156.10591716092844</v>
      </c>
      <c r="BI175" s="11">
        <f t="shared" si="138"/>
        <v>4.4817700547809702E-2</v>
      </c>
      <c r="BK175" s="2">
        <v>174</v>
      </c>
      <c r="BL175" s="20">
        <v>500.19000240000003</v>
      </c>
      <c r="BM175" s="10">
        <f t="shared" si="139"/>
        <v>513.71600295959581</v>
      </c>
      <c r="BN175" s="2">
        <f t="shared" si="140"/>
        <v>-5.0719610464315465</v>
      </c>
      <c r="BO175" s="27">
        <f t="shared" si="111"/>
        <v>508.64404191316424</v>
      </c>
      <c r="BP175" s="11">
        <f t="shared" si="141"/>
        <v>1.6901656315800481E-2</v>
      </c>
      <c r="BQ175" s="2">
        <f t="shared" si="142"/>
        <v>-8.077377410432554</v>
      </c>
      <c r="BR175" s="27">
        <f t="shared" si="112"/>
        <v>505.63862554916324</v>
      </c>
      <c r="BS175" s="11">
        <f t="shared" si="143"/>
        <v>1.0893106865430645E-2</v>
      </c>
      <c r="BT175" s="2">
        <f t="shared" si="144"/>
        <v>-9.7021666238659439</v>
      </c>
      <c r="BU175" s="27">
        <f t="shared" si="113"/>
        <v>504.01383633572988</v>
      </c>
      <c r="BV175" s="11">
        <f t="shared" si="145"/>
        <v>7.644762824891382E-3</v>
      </c>
      <c r="BW175" s="2">
        <f t="shared" si="146"/>
        <v>-10.265939279703261</v>
      </c>
      <c r="BX175" s="27">
        <f t="shared" si="114"/>
        <v>503.45006367989254</v>
      </c>
      <c r="BY175" s="11">
        <f t="shared" si="147"/>
        <v>6.5176458230875494E-3</v>
      </c>
      <c r="CB175" s="2"/>
      <c r="CD175" s="22"/>
    </row>
    <row r="176" spans="1:82" x14ac:dyDescent="0.2">
      <c r="A176" s="19">
        <v>44113</v>
      </c>
      <c r="B176" s="20">
        <v>175</v>
      </c>
      <c r="C176" s="20">
        <v>158.75549319999999</v>
      </c>
      <c r="D176" s="20">
        <v>480.67001340000002</v>
      </c>
      <c r="O176" s="2">
        <v>175</v>
      </c>
      <c r="P176" s="20">
        <v>158.75549319999999</v>
      </c>
      <c r="Q176" s="27">
        <f t="shared" si="115"/>
        <v>165.15457118263288</v>
      </c>
      <c r="R176" s="1">
        <f t="shared" si="116"/>
        <v>6.399077982632889</v>
      </c>
      <c r="S176" s="7">
        <f t="shared" si="117"/>
        <v>4.0307757883825401E-2</v>
      </c>
      <c r="T176" s="27">
        <f t="shared" si="118"/>
        <v>163.51982135158786</v>
      </c>
      <c r="U176" s="1">
        <f t="shared" si="148"/>
        <v>4.7643281515878755</v>
      </c>
      <c r="V176" s="11">
        <f t="shared" si="119"/>
        <v>3.0010477467924717E-2</v>
      </c>
      <c r="W176" s="27">
        <f t="shared" si="120"/>
        <v>162.62681505965836</v>
      </c>
      <c r="X176" s="1">
        <f t="shared" si="121"/>
        <v>3.8713218596583658</v>
      </c>
      <c r="Y176" s="9">
        <f t="shared" si="101"/>
        <v>2.438543562572212E-2</v>
      </c>
      <c r="Z176" s="27">
        <f t="shared" si="122"/>
        <v>162.48524747160167</v>
      </c>
      <c r="AA176" s="1">
        <f t="shared" si="123"/>
        <v>3.7297542716016778</v>
      </c>
      <c r="AB176" s="9">
        <f t="shared" si="102"/>
        <v>2.3493702148012843E-2</v>
      </c>
      <c r="AD176" s="2">
        <v>175</v>
      </c>
      <c r="AE176" s="20">
        <v>480.67001340000002</v>
      </c>
      <c r="AF176" s="8">
        <f t="shared" si="124"/>
        <v>515.57549067922037</v>
      </c>
      <c r="AG176" s="1">
        <f t="shared" si="125"/>
        <v>34.905477279220349</v>
      </c>
      <c r="AH176" s="9">
        <f t="shared" si="103"/>
        <v>7.2618379150215462E-2</v>
      </c>
      <c r="AI176" s="8">
        <f t="shared" si="126"/>
        <v>510.09739024985441</v>
      </c>
      <c r="AJ176" s="1">
        <f t="shared" si="127"/>
        <v>29.427376849854397</v>
      </c>
      <c r="AK176" s="9">
        <f t="shared" si="104"/>
        <v>6.1221578275085294E-2</v>
      </c>
      <c r="AL176" s="8">
        <f t="shared" si="128"/>
        <v>505.60040262383831</v>
      </c>
      <c r="AM176" s="1">
        <f t="shared" si="129"/>
        <v>24.93038922383829</v>
      </c>
      <c r="AN176" s="9">
        <f t="shared" si="105"/>
        <v>5.1865913264474692E-2</v>
      </c>
      <c r="AO176" s="8">
        <f t="shared" si="130"/>
        <v>502.71600759992373</v>
      </c>
      <c r="AP176" s="1">
        <f t="shared" si="131"/>
        <v>22.045994199923712</v>
      </c>
      <c r="AQ176" s="9">
        <f t="shared" si="106"/>
        <v>4.5865133220985135E-2</v>
      </c>
      <c r="AU176" s="2">
        <v>175</v>
      </c>
      <c r="AV176" s="20">
        <v>158.75549319999999</v>
      </c>
      <c r="AW176" s="10">
        <f t="shared" si="132"/>
        <v>162.62681505965836</v>
      </c>
      <c r="AX176" s="2">
        <f t="shared" si="149"/>
        <v>-1.5166536737847445</v>
      </c>
      <c r="AY176" s="27">
        <f t="shared" si="107"/>
        <v>161.11016138587362</v>
      </c>
      <c r="AZ176" s="11">
        <f t="shared" si="133"/>
        <v>1.483204227086005E-2</v>
      </c>
      <c r="BA176" s="2">
        <f t="shared" si="150"/>
        <v>-1.6074113254730875</v>
      </c>
      <c r="BB176" s="27">
        <f t="shared" si="108"/>
        <v>161.01940373418526</v>
      </c>
      <c r="BC176" s="11">
        <f t="shared" si="134"/>
        <v>1.4260360309757593E-2</v>
      </c>
      <c r="BD176" s="2">
        <f t="shared" si="135"/>
        <v>-1.179516210173575</v>
      </c>
      <c r="BE176" s="27">
        <f t="shared" si="109"/>
        <v>161.44729884948478</v>
      </c>
      <c r="BF176" s="11">
        <f t="shared" si="136"/>
        <v>1.695566934552405E-2</v>
      </c>
      <c r="BG176" s="2">
        <f t="shared" si="137"/>
        <v>-0.42470276417000585</v>
      </c>
      <c r="BH176" s="27">
        <f t="shared" si="110"/>
        <v>162.20211229548835</v>
      </c>
      <c r="BI176" s="11">
        <f t="shared" si="138"/>
        <v>2.1710235192594639E-2</v>
      </c>
      <c r="BK176" s="2">
        <v>175</v>
      </c>
      <c r="BL176" s="20">
        <v>480.67001340000002</v>
      </c>
      <c r="BM176" s="10">
        <f t="shared" si="139"/>
        <v>505.60040262383831</v>
      </c>
      <c r="BN176" s="2">
        <f t="shared" si="140"/>
        <v>-5.985052833229334</v>
      </c>
      <c r="BO176" s="27">
        <f t="shared" si="111"/>
        <v>499.61534979060895</v>
      </c>
      <c r="BP176" s="11">
        <f t="shared" si="141"/>
        <v>3.9414433733029969E-2</v>
      </c>
      <c r="BQ176" s="2">
        <f t="shared" si="142"/>
        <v>-8.0945777268287831</v>
      </c>
      <c r="BR176" s="27">
        <f t="shared" si="112"/>
        <v>497.50582489700952</v>
      </c>
      <c r="BS176" s="11">
        <f t="shared" si="143"/>
        <v>3.5025716245376044E-2</v>
      </c>
      <c r="BT176" s="2">
        <f t="shared" si="144"/>
        <v>-8.7502268510008818</v>
      </c>
      <c r="BU176" s="27">
        <f t="shared" si="113"/>
        <v>496.85017577283742</v>
      </c>
      <c r="BV176" s="11">
        <f t="shared" si="145"/>
        <v>3.3661684568978355E-2</v>
      </c>
      <c r="BW176" s="2">
        <f t="shared" si="146"/>
        <v>-8.6531850717439447</v>
      </c>
      <c r="BX176" s="27">
        <f t="shared" si="114"/>
        <v>496.94721755209434</v>
      </c>
      <c r="BY176" s="11">
        <f t="shared" si="147"/>
        <v>3.3863573134005551E-2</v>
      </c>
      <c r="CB176" s="2"/>
      <c r="CD176" s="22"/>
    </row>
    <row r="177" spans="1:82" x14ac:dyDescent="0.2">
      <c r="A177" s="19">
        <v>44144</v>
      </c>
      <c r="B177" s="20">
        <v>176</v>
      </c>
      <c r="C177" s="20">
        <v>155.81100459999999</v>
      </c>
      <c r="D177" s="20">
        <v>482.02999879999999</v>
      </c>
      <c r="O177" s="2">
        <v>176</v>
      </c>
      <c r="P177" s="20">
        <v>155.81100459999999</v>
      </c>
      <c r="Q177" s="27">
        <f t="shared" si="115"/>
        <v>163.23484778784299</v>
      </c>
      <c r="R177" s="1">
        <f t="shared" si="116"/>
        <v>7.4238431878430049</v>
      </c>
      <c r="S177" s="7">
        <f t="shared" si="117"/>
        <v>4.7646462500524851E-2</v>
      </c>
      <c r="T177" s="27">
        <f t="shared" si="118"/>
        <v>161.37587368337333</v>
      </c>
      <c r="U177" s="1">
        <f t="shared" si="148"/>
        <v>5.5648690833733383</v>
      </c>
      <c r="V177" s="11">
        <f t="shared" si="119"/>
        <v>3.5715507371636181E-2</v>
      </c>
      <c r="W177" s="27">
        <f t="shared" si="120"/>
        <v>160.30402194386335</v>
      </c>
      <c r="X177" s="1">
        <f t="shared" si="121"/>
        <v>4.4930173438633574</v>
      </c>
      <c r="Y177" s="9">
        <f t="shared" si="101"/>
        <v>2.8836328700902025E-2</v>
      </c>
      <c r="Z177" s="27">
        <f t="shared" si="122"/>
        <v>159.68793176790041</v>
      </c>
      <c r="AA177" s="1">
        <f t="shared" si="123"/>
        <v>3.8769271679004191</v>
      </c>
      <c r="AB177" s="9">
        <f t="shared" si="102"/>
        <v>2.4882242289967365E-2</v>
      </c>
      <c r="AD177" s="2">
        <v>176</v>
      </c>
      <c r="AE177" s="20">
        <v>482.02999879999999</v>
      </c>
      <c r="AF177" s="8">
        <f t="shared" si="124"/>
        <v>505.10384749545426</v>
      </c>
      <c r="AG177" s="1">
        <f t="shared" si="125"/>
        <v>23.073848695454274</v>
      </c>
      <c r="AH177" s="9">
        <f t="shared" si="103"/>
        <v>4.7868076163093513E-2</v>
      </c>
      <c r="AI177" s="8">
        <f t="shared" si="126"/>
        <v>496.85507066741991</v>
      </c>
      <c r="AJ177" s="1">
        <f t="shared" si="127"/>
        <v>14.825071867419922</v>
      </c>
      <c r="AK177" s="9">
        <f t="shared" si="104"/>
        <v>3.0755496347377793E-2</v>
      </c>
      <c r="AL177" s="8">
        <f t="shared" si="128"/>
        <v>490.64216908953534</v>
      </c>
      <c r="AM177" s="1">
        <f t="shared" si="129"/>
        <v>8.6121702895353565</v>
      </c>
      <c r="AN177" s="9">
        <f t="shared" si="105"/>
        <v>1.7866461238875402E-2</v>
      </c>
      <c r="AO177" s="8">
        <f t="shared" si="130"/>
        <v>486.18151194998097</v>
      </c>
      <c r="AP177" s="1">
        <f t="shared" si="131"/>
        <v>4.1515131499809854</v>
      </c>
      <c r="AQ177" s="9">
        <f t="shared" si="106"/>
        <v>8.6125617914155957E-3</v>
      </c>
      <c r="AU177" s="2">
        <v>176</v>
      </c>
      <c r="AV177" s="20">
        <v>155.81100459999999</v>
      </c>
      <c r="AW177" s="10">
        <f t="shared" si="132"/>
        <v>160.30402194386335</v>
      </c>
      <c r="AX177" s="2">
        <f t="shared" si="149"/>
        <v>-1.7584955063878236</v>
      </c>
      <c r="AY177" s="27">
        <f t="shared" si="107"/>
        <v>158.54552643747553</v>
      </c>
      <c r="AZ177" s="11">
        <f t="shared" si="133"/>
        <v>1.7550248421128147E-2</v>
      </c>
      <c r="BA177" s="2">
        <f t="shared" si="150"/>
        <v>-1.929333131117952</v>
      </c>
      <c r="BB177" s="27">
        <f t="shared" si="108"/>
        <v>158.3746888127454</v>
      </c>
      <c r="BC177" s="11">
        <f t="shared" si="134"/>
        <v>1.6453807093580696E-2</v>
      </c>
      <c r="BD177" s="2">
        <f t="shared" si="135"/>
        <v>-1.8654823535464349</v>
      </c>
      <c r="BE177" s="27">
        <f t="shared" si="109"/>
        <v>158.43853959031691</v>
      </c>
      <c r="BF177" s="11">
        <f t="shared" si="136"/>
        <v>1.68636034217375E-2</v>
      </c>
      <c r="BG177" s="2">
        <f t="shared" si="137"/>
        <v>-1.8482705278887575</v>
      </c>
      <c r="BH177" s="27">
        <f t="shared" si="110"/>
        <v>158.45575141597459</v>
      </c>
      <c r="BI177" s="11">
        <f t="shared" si="138"/>
        <v>1.6974069468098402E-2</v>
      </c>
      <c r="BK177" s="2">
        <v>176</v>
      </c>
      <c r="BL177" s="20">
        <v>482.02999879999999</v>
      </c>
      <c r="BM177" s="10">
        <f t="shared" si="139"/>
        <v>490.64216908953534</v>
      </c>
      <c r="BN177" s="2">
        <f t="shared" si="140"/>
        <v>-8.6770070435514235</v>
      </c>
      <c r="BO177" s="27">
        <f t="shared" si="111"/>
        <v>481.9651620459839</v>
      </c>
      <c r="BP177" s="11">
        <f t="shared" si="141"/>
        <v>1.3450771565565224E-4</v>
      </c>
      <c r="BQ177" s="2">
        <f t="shared" si="142"/>
        <v>-11.183222840192165</v>
      </c>
      <c r="BR177" s="27">
        <f t="shared" si="112"/>
        <v>479.45894624934317</v>
      </c>
      <c r="BS177" s="11">
        <f t="shared" si="143"/>
        <v>5.3338019564288085E-3</v>
      </c>
      <c r="BT177" s="2">
        <f t="shared" si="144"/>
        <v>-12.47503086098213</v>
      </c>
      <c r="BU177" s="27">
        <f t="shared" si="113"/>
        <v>478.1671382285532</v>
      </c>
      <c r="BV177" s="11">
        <f t="shared" si="145"/>
        <v>8.0137347904970027E-3</v>
      </c>
      <c r="BW177" s="2">
        <f t="shared" si="146"/>
        <v>-13.381971418663209</v>
      </c>
      <c r="BX177" s="27">
        <f t="shared" si="114"/>
        <v>477.26019767087212</v>
      </c>
      <c r="BY177" s="11">
        <f t="shared" si="147"/>
        <v>9.8952371035042532E-3</v>
      </c>
      <c r="CB177" s="2"/>
      <c r="CD177" s="22"/>
    </row>
    <row r="178" spans="1:82" x14ac:dyDescent="0.2">
      <c r="A178" s="18" t="s">
        <v>112</v>
      </c>
      <c r="B178" s="20">
        <v>177</v>
      </c>
      <c r="C178" s="20">
        <v>155.14849849999999</v>
      </c>
      <c r="D178" s="20">
        <v>476.26000979999998</v>
      </c>
      <c r="O178" s="2">
        <v>177</v>
      </c>
      <c r="P178" s="20">
        <v>155.14849849999999</v>
      </c>
      <c r="Q178" s="27">
        <f t="shared" si="115"/>
        <v>161.00769483149008</v>
      </c>
      <c r="R178" s="1">
        <f t="shared" si="116"/>
        <v>5.8591963314900966</v>
      </c>
      <c r="S178" s="7">
        <f t="shared" si="117"/>
        <v>3.7765085631751037E-2</v>
      </c>
      <c r="T178" s="27">
        <f t="shared" si="118"/>
        <v>158.87168259585533</v>
      </c>
      <c r="U178" s="1">
        <f t="shared" si="148"/>
        <v>3.7231840958553448</v>
      </c>
      <c r="V178" s="11">
        <f t="shared" si="119"/>
        <v>2.39975515834937E-2</v>
      </c>
      <c r="W178" s="27">
        <f t="shared" si="120"/>
        <v>157.60821153754534</v>
      </c>
      <c r="X178" s="1">
        <f t="shared" si="121"/>
        <v>2.459713037545356</v>
      </c>
      <c r="Y178" s="9">
        <f t="shared" si="101"/>
        <v>1.5853927439364528E-2</v>
      </c>
      <c r="Z178" s="27">
        <f t="shared" si="122"/>
        <v>156.78023639197511</v>
      </c>
      <c r="AA178" s="1">
        <f t="shared" si="123"/>
        <v>1.6317378919751206</v>
      </c>
      <c r="AB178" s="9">
        <f t="shared" si="102"/>
        <v>1.0517265121809224E-2</v>
      </c>
      <c r="AD178" s="2">
        <v>177</v>
      </c>
      <c r="AE178" s="20">
        <v>476.26000979999998</v>
      </c>
      <c r="AF178" s="8">
        <f t="shared" si="124"/>
        <v>498.18169288681793</v>
      </c>
      <c r="AG178" s="1">
        <f t="shared" si="125"/>
        <v>21.92168308681795</v>
      </c>
      <c r="AH178" s="9">
        <f t="shared" si="103"/>
        <v>4.6028813328298786E-2</v>
      </c>
      <c r="AI178" s="8">
        <f t="shared" si="126"/>
        <v>490.18378832708095</v>
      </c>
      <c r="AJ178" s="1">
        <f t="shared" si="127"/>
        <v>13.92377852708097</v>
      </c>
      <c r="AK178" s="9">
        <f t="shared" si="104"/>
        <v>2.9235665897978928E-2</v>
      </c>
      <c r="AL178" s="8">
        <f t="shared" si="128"/>
        <v>485.47486691581412</v>
      </c>
      <c r="AM178" s="1">
        <f t="shared" si="129"/>
        <v>9.2148571158141408</v>
      </c>
      <c r="AN178" s="9">
        <f t="shared" si="105"/>
        <v>1.9348374682316528E-2</v>
      </c>
      <c r="AO178" s="8">
        <f t="shared" si="130"/>
        <v>483.06787708749528</v>
      </c>
      <c r="AP178" s="1">
        <f t="shared" si="131"/>
        <v>6.8078672874952986</v>
      </c>
      <c r="AQ178" s="9">
        <f t="shared" si="106"/>
        <v>1.4294434022193435E-2</v>
      </c>
      <c r="AU178" s="2">
        <v>177</v>
      </c>
      <c r="AV178" s="20">
        <v>155.14849849999999</v>
      </c>
      <c r="AW178" s="10">
        <f t="shared" si="132"/>
        <v>157.60821153754534</v>
      </c>
      <c r="AX178" s="2">
        <f t="shared" si="149"/>
        <v>-2.0396899763668772</v>
      </c>
      <c r="AY178" s="27">
        <f t="shared" si="107"/>
        <v>155.56852156117847</v>
      </c>
      <c r="AZ178" s="11">
        <f t="shared" si="133"/>
        <v>2.7072325239324391E-3</v>
      </c>
      <c r="BA178" s="2">
        <f t="shared" si="150"/>
        <v>-2.2742479049579751</v>
      </c>
      <c r="BB178" s="27">
        <f t="shared" si="108"/>
        <v>155.33396363258737</v>
      </c>
      <c r="BC178" s="11">
        <f t="shared" si="134"/>
        <v>1.1954039799320503E-3</v>
      </c>
      <c r="BD178" s="2">
        <f t="shared" si="135"/>
        <v>-2.3636791852093757</v>
      </c>
      <c r="BE178" s="27">
        <f t="shared" si="109"/>
        <v>155.24453235233597</v>
      </c>
      <c r="BF178" s="11">
        <f t="shared" si="136"/>
        <v>6.1898022387872522E-4</v>
      </c>
      <c r="BG178" s="2">
        <f t="shared" si="137"/>
        <v>-2.4839254367106918</v>
      </c>
      <c r="BH178" s="27">
        <f t="shared" si="110"/>
        <v>155.12428610083464</v>
      </c>
      <c r="BI178" s="11">
        <f t="shared" si="138"/>
        <v>1.5605951330138079E-4</v>
      </c>
      <c r="BK178" s="2">
        <v>177</v>
      </c>
      <c r="BL178" s="20">
        <v>476.26000979999998</v>
      </c>
      <c r="BM178" s="10">
        <f t="shared" si="139"/>
        <v>485.47486691581412</v>
      </c>
      <c r="BN178" s="2">
        <f t="shared" si="140"/>
        <v>-7.6240955826023642</v>
      </c>
      <c r="BO178" s="27">
        <f t="shared" si="111"/>
        <v>477.85077133321175</v>
      </c>
      <c r="BP178" s="11">
        <f t="shared" si="141"/>
        <v>3.3401114947270044E-3</v>
      </c>
      <c r="BQ178" s="2">
        <f t="shared" si="142"/>
        <v>-8.4760585402802437</v>
      </c>
      <c r="BR178" s="27">
        <f t="shared" si="112"/>
        <v>476.99880837553388</v>
      </c>
      <c r="BS178" s="11">
        <f t="shared" si="143"/>
        <v>1.5512504941243251E-3</v>
      </c>
      <c r="BT178" s="2">
        <f t="shared" si="144"/>
        <v>-8.0903936486255876</v>
      </c>
      <c r="BU178" s="27">
        <f t="shared" si="113"/>
        <v>477.38447326718853</v>
      </c>
      <c r="BV178" s="11">
        <f t="shared" si="145"/>
        <v>2.3610285223417218E-3</v>
      </c>
      <c r="BW178" s="2">
        <f t="shared" si="146"/>
        <v>-7.2209694849567212</v>
      </c>
      <c r="BX178" s="27">
        <f t="shared" si="114"/>
        <v>478.25389743085742</v>
      </c>
      <c r="BY178" s="11">
        <f t="shared" si="147"/>
        <v>4.1865527019468926E-3</v>
      </c>
      <c r="CB178" s="2"/>
      <c r="CD178" s="22"/>
    </row>
    <row r="179" spans="1:82" x14ac:dyDescent="0.2">
      <c r="A179" s="18" t="s">
        <v>113</v>
      </c>
      <c r="B179" s="20">
        <v>178</v>
      </c>
      <c r="C179" s="20">
        <v>157.8065033</v>
      </c>
      <c r="D179" s="20">
        <v>495.98999020000002</v>
      </c>
      <c r="O179" s="2">
        <v>178</v>
      </c>
      <c r="P179" s="20">
        <v>157.8065033</v>
      </c>
      <c r="Q179" s="27">
        <f t="shared" si="115"/>
        <v>159.24993593204303</v>
      </c>
      <c r="R179" s="1">
        <f t="shared" si="116"/>
        <v>1.4434326320430273</v>
      </c>
      <c r="S179" s="7">
        <f t="shared" si="117"/>
        <v>9.146851377214613E-3</v>
      </c>
      <c r="T179" s="27">
        <f t="shared" si="118"/>
        <v>157.19624975272043</v>
      </c>
      <c r="U179" s="1">
        <f t="shared" si="148"/>
        <v>0.61025354727956937</v>
      </c>
      <c r="V179" s="11">
        <f t="shared" si="119"/>
        <v>3.8671001163965934E-3</v>
      </c>
      <c r="W179" s="27">
        <f t="shared" si="120"/>
        <v>156.13238371501814</v>
      </c>
      <c r="X179" s="1">
        <f t="shared" si="121"/>
        <v>1.6741195849818666</v>
      </c>
      <c r="Y179" s="9">
        <f t="shared" si="101"/>
        <v>1.0608685636987095E-2</v>
      </c>
      <c r="Z179" s="27">
        <f t="shared" si="122"/>
        <v>155.55643297299378</v>
      </c>
      <c r="AA179" s="1">
        <f t="shared" si="123"/>
        <v>2.2500703270062274</v>
      </c>
      <c r="AB179" s="9">
        <f t="shared" si="102"/>
        <v>1.4258413182939004E-2</v>
      </c>
      <c r="AD179" s="2">
        <v>178</v>
      </c>
      <c r="AE179" s="20">
        <v>495.98999020000002</v>
      </c>
      <c r="AF179" s="8">
        <f t="shared" si="124"/>
        <v>491.60518796077253</v>
      </c>
      <c r="AG179" s="1">
        <f t="shared" si="125"/>
        <v>4.384802239227497</v>
      </c>
      <c r="AH179" s="9">
        <f t="shared" si="103"/>
        <v>8.8405055058861075E-3</v>
      </c>
      <c r="AI179" s="8">
        <f t="shared" si="126"/>
        <v>483.9180879898945</v>
      </c>
      <c r="AJ179" s="1">
        <f t="shared" si="127"/>
        <v>12.07190221010552</v>
      </c>
      <c r="AK179" s="9">
        <f t="shared" si="104"/>
        <v>2.4339003706985538E-2</v>
      </c>
      <c r="AL179" s="8">
        <f t="shared" si="128"/>
        <v>479.94595264632562</v>
      </c>
      <c r="AM179" s="1">
        <f t="shared" si="129"/>
        <v>16.0440375536744</v>
      </c>
      <c r="AN179" s="9">
        <f t="shared" si="105"/>
        <v>3.2347502713119064E-2</v>
      </c>
      <c r="AO179" s="8">
        <f t="shared" si="130"/>
        <v>477.96197662187376</v>
      </c>
      <c r="AP179" s="1">
        <f t="shared" si="131"/>
        <v>18.028013578126263</v>
      </c>
      <c r="AQ179" s="9">
        <f t="shared" si="106"/>
        <v>3.6347535100167555E-2</v>
      </c>
      <c r="AU179" s="2">
        <v>178</v>
      </c>
      <c r="AV179" s="20">
        <v>157.8065033</v>
      </c>
      <c r="AW179" s="10">
        <f t="shared" si="132"/>
        <v>156.13238371501814</v>
      </c>
      <c r="AX179" s="2">
        <f t="shared" si="149"/>
        <v>-1.8705313302149762</v>
      </c>
      <c r="AY179" s="27">
        <f t="shared" si="107"/>
        <v>154.26185238480315</v>
      </c>
      <c r="AZ179" s="11">
        <f t="shared" si="133"/>
        <v>2.2462007845508444E-2</v>
      </c>
      <c r="BA179" s="2">
        <f t="shared" si="150"/>
        <v>-1.9149588678641301</v>
      </c>
      <c r="BB179" s="27">
        <f t="shared" si="108"/>
        <v>154.21742484715401</v>
      </c>
      <c r="BC179" s="11">
        <f t="shared" si="134"/>
        <v>2.2743539574049964E-2</v>
      </c>
      <c r="BD179" s="2">
        <f t="shared" si="135"/>
        <v>-1.8309683676000752</v>
      </c>
      <c r="BE179" s="27">
        <f t="shared" si="109"/>
        <v>154.30141534741807</v>
      </c>
      <c r="BF179" s="11">
        <f t="shared" si="136"/>
        <v>2.2211302318248194E-2</v>
      </c>
      <c r="BG179" s="2">
        <f t="shared" si="137"/>
        <v>-1.7278522260730789</v>
      </c>
      <c r="BH179" s="27">
        <f t="shared" si="110"/>
        <v>154.40453148894505</v>
      </c>
      <c r="BI179" s="11">
        <f t="shared" si="138"/>
        <v>2.1557868274842823E-2</v>
      </c>
      <c r="BK179" s="2">
        <v>178</v>
      </c>
      <c r="BL179" s="20">
        <v>495.98999020000002</v>
      </c>
      <c r="BM179" s="10">
        <f t="shared" si="139"/>
        <v>479.94595264632562</v>
      </c>
      <c r="BN179" s="2">
        <f t="shared" si="140"/>
        <v>-6.995541188668204</v>
      </c>
      <c r="BO179" s="27">
        <f t="shared" si="111"/>
        <v>472.95041145765742</v>
      </c>
      <c r="BP179" s="11">
        <f t="shared" si="141"/>
        <v>4.6451701037458958E-2</v>
      </c>
      <c r="BQ179" s="2">
        <f t="shared" si="142"/>
        <v>-7.149843618423958</v>
      </c>
      <c r="BR179" s="27">
        <f t="shared" si="112"/>
        <v>472.79610902790165</v>
      </c>
      <c r="BS179" s="11">
        <f t="shared" si="143"/>
        <v>4.6762800924159402E-2</v>
      </c>
      <c r="BT179" s="2">
        <f t="shared" si="144"/>
        <v>-6.5535060211433329</v>
      </c>
      <c r="BU179" s="27">
        <f t="shared" si="113"/>
        <v>473.39244662518229</v>
      </c>
      <c r="BV179" s="11">
        <f t="shared" si="145"/>
        <v>4.5560483117221051E-2</v>
      </c>
      <c r="BW179" s="2">
        <f t="shared" si="146"/>
        <v>-5.9519280733555524</v>
      </c>
      <c r="BX179" s="27">
        <f t="shared" si="114"/>
        <v>473.99402457297009</v>
      </c>
      <c r="BY179" s="11">
        <f t="shared" si="147"/>
        <v>4.4347599874264419E-2</v>
      </c>
      <c r="CB179" s="2"/>
      <c r="CD179" s="22"/>
    </row>
    <row r="180" spans="1:82" x14ac:dyDescent="0.2">
      <c r="A180" s="18" t="s">
        <v>114</v>
      </c>
      <c r="B180" s="20">
        <v>179</v>
      </c>
      <c r="C180" s="20">
        <v>153.90499879999999</v>
      </c>
      <c r="D180" s="20">
        <v>483.85998540000003</v>
      </c>
      <c r="O180" s="2">
        <v>179</v>
      </c>
      <c r="P180" s="20">
        <v>153.90499879999999</v>
      </c>
      <c r="Q180" s="27">
        <f t="shared" si="115"/>
        <v>158.81690614243013</v>
      </c>
      <c r="R180" s="1">
        <f t="shared" si="116"/>
        <v>4.9119073424301405</v>
      </c>
      <c r="S180" s="7">
        <f t="shared" si="117"/>
        <v>3.1915190414400892E-2</v>
      </c>
      <c r="T180" s="27">
        <f t="shared" si="118"/>
        <v>157.47086384899626</v>
      </c>
      <c r="U180" s="1">
        <f t="shared" si="148"/>
        <v>3.5658650489962724</v>
      </c>
      <c r="V180" s="11">
        <f t="shared" si="119"/>
        <v>2.316926075695647E-2</v>
      </c>
      <c r="W180" s="27">
        <f t="shared" si="120"/>
        <v>157.13685546600726</v>
      </c>
      <c r="X180" s="1">
        <f t="shared" si="121"/>
        <v>3.2318566660072747</v>
      </c>
      <c r="Y180" s="9">
        <f t="shared" si="101"/>
        <v>2.0999036361431522E-2</v>
      </c>
      <c r="Z180" s="27">
        <f t="shared" si="122"/>
        <v>157.24398571824844</v>
      </c>
      <c r="AA180" s="1">
        <f t="shared" si="123"/>
        <v>3.3389869182484517</v>
      </c>
      <c r="AB180" s="9">
        <f t="shared" si="102"/>
        <v>2.1695116755677802E-2</v>
      </c>
      <c r="AD180" s="2">
        <v>179</v>
      </c>
      <c r="AE180" s="20">
        <v>483.85998540000003</v>
      </c>
      <c r="AF180" s="8">
        <f t="shared" si="124"/>
        <v>492.9206286325408</v>
      </c>
      <c r="AG180" s="1">
        <f t="shared" si="125"/>
        <v>9.0606432325407695</v>
      </c>
      <c r="AH180" s="9">
        <f t="shared" si="103"/>
        <v>1.8725754362701571E-2</v>
      </c>
      <c r="AI180" s="8">
        <f t="shared" si="126"/>
        <v>489.35044398444199</v>
      </c>
      <c r="AJ180" s="1">
        <f t="shared" si="127"/>
        <v>5.4904585844419671</v>
      </c>
      <c r="AK180" s="9">
        <f t="shared" si="104"/>
        <v>1.1347205286882909E-2</v>
      </c>
      <c r="AL180" s="8">
        <f t="shared" si="128"/>
        <v>489.57237517853025</v>
      </c>
      <c r="AM180" s="1">
        <f t="shared" si="129"/>
        <v>5.7123897785302233</v>
      </c>
      <c r="AN180" s="9">
        <f t="shared" si="105"/>
        <v>1.1805873498317646E-2</v>
      </c>
      <c r="AO180" s="8">
        <f t="shared" si="130"/>
        <v>491.4829868054685</v>
      </c>
      <c r="AP180" s="1">
        <f t="shared" si="131"/>
        <v>7.6230014054684716</v>
      </c>
      <c r="AQ180" s="9">
        <f t="shared" si="106"/>
        <v>1.5754560483373401E-2</v>
      </c>
      <c r="AU180" s="2">
        <v>179</v>
      </c>
      <c r="AV180" s="20">
        <v>153.90499879999999</v>
      </c>
      <c r="AW180" s="10">
        <f t="shared" si="132"/>
        <v>157.13685546600726</v>
      </c>
      <c r="AX180" s="2">
        <f t="shared" si="149"/>
        <v>-1.0080304058537455</v>
      </c>
      <c r="AY180" s="27">
        <f t="shared" si="107"/>
        <v>156.1288250601535</v>
      </c>
      <c r="AZ180" s="11">
        <f t="shared" si="133"/>
        <v>1.4449343929649644E-2</v>
      </c>
      <c r="BA180" s="2">
        <f t="shared" si="150"/>
        <v>-0.6012150893801651</v>
      </c>
      <c r="BB180" s="27">
        <f t="shared" si="108"/>
        <v>156.5356403766271</v>
      </c>
      <c r="BC180" s="11">
        <f t="shared" si="134"/>
        <v>1.709263244948684E-2</v>
      </c>
      <c r="BD180" s="2">
        <f t="shared" si="135"/>
        <v>-0.12970429644655479</v>
      </c>
      <c r="BE180" s="27">
        <f t="shared" si="109"/>
        <v>157.0071511695607</v>
      </c>
      <c r="BF180" s="11">
        <f t="shared" si="136"/>
        <v>2.0156280781964523E-2</v>
      </c>
      <c r="BG180" s="2">
        <f t="shared" si="137"/>
        <v>0.32139075672357453</v>
      </c>
      <c r="BH180" s="27">
        <f t="shared" si="110"/>
        <v>157.45824622273085</v>
      </c>
      <c r="BI180" s="11">
        <f t="shared" si="138"/>
        <v>2.3087277544170729E-2</v>
      </c>
      <c r="BK180" s="2">
        <v>179</v>
      </c>
      <c r="BL180" s="20">
        <v>483.85998540000003</v>
      </c>
      <c r="BM180" s="10">
        <f t="shared" si="139"/>
        <v>489.57237517853025</v>
      </c>
      <c r="BN180" s="2">
        <f t="shared" si="140"/>
        <v>-2.0089520724063541</v>
      </c>
      <c r="BO180" s="27">
        <f t="shared" si="111"/>
        <v>487.56342310612388</v>
      </c>
      <c r="BP180" s="11">
        <f t="shared" si="141"/>
        <v>7.6539449796871961E-3</v>
      </c>
      <c r="BQ180" s="2">
        <f t="shared" si="142"/>
        <v>0.39947614935890607</v>
      </c>
      <c r="BR180" s="27">
        <f t="shared" si="112"/>
        <v>489.97185132788917</v>
      </c>
      <c r="BS180" s="11">
        <f t="shared" si="143"/>
        <v>1.2631476278900291E-2</v>
      </c>
      <c r="BT180" s="2">
        <f t="shared" si="144"/>
        <v>3.1544511108654438</v>
      </c>
      <c r="BU180" s="27">
        <f t="shared" si="113"/>
        <v>492.72682628939572</v>
      </c>
      <c r="BV180" s="11">
        <f t="shared" si="145"/>
        <v>1.8325220429347141E-2</v>
      </c>
      <c r="BW180" s="2">
        <f t="shared" si="146"/>
        <v>5.7318348808145831</v>
      </c>
      <c r="BX180" s="27">
        <f t="shared" si="114"/>
        <v>495.30421005934483</v>
      </c>
      <c r="BY180" s="11">
        <f t="shared" si="147"/>
        <v>2.3651934453484562E-2</v>
      </c>
      <c r="CB180" s="2"/>
      <c r="CD180" s="22"/>
    </row>
    <row r="181" spans="1:82" x14ac:dyDescent="0.2">
      <c r="A181" s="18" t="s">
        <v>115</v>
      </c>
      <c r="B181" s="20">
        <v>180</v>
      </c>
      <c r="C181" s="20">
        <v>150.43649289999999</v>
      </c>
      <c r="D181" s="20">
        <v>470.2000122</v>
      </c>
      <c r="O181" s="2">
        <v>180</v>
      </c>
      <c r="P181" s="20">
        <v>150.43649289999999</v>
      </c>
      <c r="Q181" s="27">
        <f t="shared" si="115"/>
        <v>157.3433339397011</v>
      </c>
      <c r="R181" s="1">
        <f t="shared" si="116"/>
        <v>6.9068410397011064</v>
      </c>
      <c r="S181" s="7">
        <f t="shared" si="117"/>
        <v>4.5912005169465808E-2</v>
      </c>
      <c r="T181" s="27">
        <f t="shared" si="118"/>
        <v>155.86622457694796</v>
      </c>
      <c r="U181" s="1">
        <f t="shared" si="148"/>
        <v>5.4297316769479664</v>
      </c>
      <c r="V181" s="11">
        <f t="shared" si="119"/>
        <v>3.6093181729231649E-2</v>
      </c>
      <c r="W181" s="27">
        <f t="shared" si="120"/>
        <v>155.1977414664029</v>
      </c>
      <c r="X181" s="1">
        <f t="shared" si="121"/>
        <v>4.7612485664029123</v>
      </c>
      <c r="Y181" s="9">
        <f t="shared" si="101"/>
        <v>3.1649558392509644E-2</v>
      </c>
      <c r="Z181" s="27">
        <f t="shared" si="122"/>
        <v>154.7397455295621</v>
      </c>
      <c r="AA181" s="1">
        <f t="shared" si="123"/>
        <v>4.3032526295621096</v>
      </c>
      <c r="AB181" s="9">
        <f t="shared" si="102"/>
        <v>2.8605111343712467E-2</v>
      </c>
      <c r="AD181" s="2">
        <v>180</v>
      </c>
      <c r="AE181" s="20">
        <v>470.2000122</v>
      </c>
      <c r="AF181" s="8">
        <f t="shared" si="124"/>
        <v>490.20243566277856</v>
      </c>
      <c r="AG181" s="1">
        <f t="shared" si="125"/>
        <v>20.002423462778552</v>
      </c>
      <c r="AH181" s="9">
        <f t="shared" si="103"/>
        <v>4.2540244457225797E-2</v>
      </c>
      <c r="AI181" s="8">
        <f t="shared" si="126"/>
        <v>486.87973762144316</v>
      </c>
      <c r="AJ181" s="1">
        <f t="shared" si="127"/>
        <v>16.679725421443152</v>
      </c>
      <c r="AK181" s="9">
        <f t="shared" si="104"/>
        <v>3.5473681388056656E-2</v>
      </c>
      <c r="AL181" s="8">
        <f t="shared" si="128"/>
        <v>486.14494131141214</v>
      </c>
      <c r="AM181" s="1">
        <f t="shared" si="129"/>
        <v>15.944929111412137</v>
      </c>
      <c r="AN181" s="9">
        <f t="shared" si="105"/>
        <v>3.3910950016372919E-2</v>
      </c>
      <c r="AO181" s="8">
        <f t="shared" si="130"/>
        <v>485.76573575136717</v>
      </c>
      <c r="AP181" s="1">
        <f t="shared" si="131"/>
        <v>15.565723551367171</v>
      </c>
      <c r="AQ181" s="9">
        <f t="shared" si="106"/>
        <v>3.3104472878546579E-2</v>
      </c>
      <c r="AU181" s="2">
        <v>180</v>
      </c>
      <c r="AV181" s="20">
        <v>150.43649289999999</v>
      </c>
      <c r="AW181" s="10">
        <f t="shared" si="132"/>
        <v>155.1977414664029</v>
      </c>
      <c r="AX181" s="2">
        <f t="shared" si="149"/>
        <v>-1.2873554839789296</v>
      </c>
      <c r="AY181" s="27">
        <f t="shared" si="107"/>
        <v>153.91038598242397</v>
      </c>
      <c r="AZ181" s="11">
        <f t="shared" si="133"/>
        <v>2.3092090326335871E-2</v>
      </c>
      <c r="BA181" s="2">
        <f t="shared" si="150"/>
        <v>-1.2032695989810525</v>
      </c>
      <c r="BB181" s="27">
        <f t="shared" si="108"/>
        <v>153.99447186742185</v>
      </c>
      <c r="BC181" s="11">
        <f t="shared" si="134"/>
        <v>2.3651036386410338E-2</v>
      </c>
      <c r="BD181" s="2">
        <f t="shared" si="135"/>
        <v>-1.2153501183412374</v>
      </c>
      <c r="BE181" s="27">
        <f t="shared" si="109"/>
        <v>153.98239134806167</v>
      </c>
      <c r="BF181" s="11">
        <f t="shared" si="136"/>
        <v>2.3570733268946594E-2</v>
      </c>
      <c r="BG181" s="2">
        <f t="shared" si="137"/>
        <v>-1.3739878105223757</v>
      </c>
      <c r="BH181" s="27">
        <f t="shared" si="110"/>
        <v>153.82375365588052</v>
      </c>
      <c r="BI181" s="11">
        <f t="shared" si="138"/>
        <v>2.2516217246118297E-2</v>
      </c>
      <c r="BK181" s="2">
        <v>180</v>
      </c>
      <c r="BL181" s="20">
        <v>470.2000122</v>
      </c>
      <c r="BM181" s="10">
        <f t="shared" si="139"/>
        <v>486.14494131141214</v>
      </c>
      <c r="BN181" s="2">
        <f t="shared" si="140"/>
        <v>-2.4344966108198811</v>
      </c>
      <c r="BO181" s="27">
        <f t="shared" si="111"/>
        <v>483.71044470059223</v>
      </c>
      <c r="BP181" s="11">
        <f t="shared" si="141"/>
        <v>2.8733373351861071E-2</v>
      </c>
      <c r="BQ181" s="2">
        <f t="shared" si="142"/>
        <v>-1.3226333580557517</v>
      </c>
      <c r="BR181" s="27">
        <f t="shared" si="112"/>
        <v>484.82230795335641</v>
      </c>
      <c r="BS181" s="11">
        <f t="shared" si="143"/>
        <v>3.1098033547342412E-2</v>
      </c>
      <c r="BT181" s="2">
        <f t="shared" si="144"/>
        <v>-0.79467987592468914</v>
      </c>
      <c r="BU181" s="27">
        <f t="shared" si="113"/>
        <v>485.35026143548743</v>
      </c>
      <c r="BV181" s="11">
        <f t="shared" si="145"/>
        <v>3.2220861000410286E-2</v>
      </c>
      <c r="BW181" s="2">
        <f t="shared" si="146"/>
        <v>-1.1376166801349377</v>
      </c>
      <c r="BX181" s="27">
        <f t="shared" si="114"/>
        <v>485.00732463127719</v>
      </c>
      <c r="BY181" s="11">
        <f t="shared" si="147"/>
        <v>3.149151860289378E-2</v>
      </c>
      <c r="CB181" s="2"/>
      <c r="CD181" s="22"/>
    </row>
    <row r="182" spans="1:82" x14ac:dyDescent="0.2">
      <c r="A182" s="18" t="s">
        <v>116</v>
      </c>
      <c r="B182" s="20">
        <v>181</v>
      </c>
      <c r="C182" s="20">
        <v>147.74549870000001</v>
      </c>
      <c r="D182" s="20">
        <v>469.9599915</v>
      </c>
      <c r="O182" s="2">
        <v>181</v>
      </c>
      <c r="P182" s="20">
        <v>147.74549870000001</v>
      </c>
      <c r="Q182" s="27">
        <f t="shared" si="115"/>
        <v>155.27128162779076</v>
      </c>
      <c r="R182" s="1">
        <f t="shared" si="116"/>
        <v>7.5257829277907433</v>
      </c>
      <c r="S182" s="7">
        <f t="shared" si="117"/>
        <v>5.0937476904605976E-2</v>
      </c>
      <c r="T182" s="27">
        <f t="shared" si="118"/>
        <v>153.42284532232139</v>
      </c>
      <c r="U182" s="1">
        <f t="shared" si="148"/>
        <v>5.6773466223213802</v>
      </c>
      <c r="V182" s="11">
        <f t="shared" si="119"/>
        <v>3.8426528539115351E-2</v>
      </c>
      <c r="W182" s="27">
        <f t="shared" si="120"/>
        <v>152.34099232656115</v>
      </c>
      <c r="X182" s="1">
        <f t="shared" si="121"/>
        <v>4.5954936265611366</v>
      </c>
      <c r="Y182" s="9">
        <f t="shared" si="101"/>
        <v>3.1104119360633599E-2</v>
      </c>
      <c r="Z182" s="27">
        <f t="shared" si="122"/>
        <v>151.51230605739053</v>
      </c>
      <c r="AA182" s="1">
        <f t="shared" si="123"/>
        <v>3.766807357390519</v>
      </c>
      <c r="AB182" s="9">
        <f t="shared" si="102"/>
        <v>2.5495242769047681E-2</v>
      </c>
      <c r="AD182" s="2">
        <v>181</v>
      </c>
      <c r="AE182" s="20">
        <v>469.9599915</v>
      </c>
      <c r="AF182" s="8">
        <f t="shared" si="124"/>
        <v>484.20170862394497</v>
      </c>
      <c r="AG182" s="1">
        <f t="shared" si="125"/>
        <v>14.241717123944966</v>
      </c>
      <c r="AH182" s="9">
        <f t="shared" si="103"/>
        <v>3.0304105416481961E-2</v>
      </c>
      <c r="AI182" s="8">
        <f t="shared" si="126"/>
        <v>479.37386118179376</v>
      </c>
      <c r="AJ182" s="1">
        <f t="shared" si="127"/>
        <v>9.4138696817937557</v>
      </c>
      <c r="AK182" s="9">
        <f t="shared" si="104"/>
        <v>2.0031215107794459E-2</v>
      </c>
      <c r="AL182" s="8">
        <f t="shared" si="128"/>
        <v>476.57798384456487</v>
      </c>
      <c r="AM182" s="1">
        <f t="shared" si="129"/>
        <v>6.6179923445648683</v>
      </c>
      <c r="AN182" s="9">
        <f t="shared" si="105"/>
        <v>1.4082033501281286E-2</v>
      </c>
      <c r="AO182" s="8">
        <f t="shared" si="130"/>
        <v>474.09144308784181</v>
      </c>
      <c r="AP182" s="1">
        <f t="shared" si="131"/>
        <v>4.1314515878418092</v>
      </c>
      <c r="AQ182" s="9">
        <f t="shared" si="106"/>
        <v>8.7910708625540714E-3</v>
      </c>
      <c r="AU182" s="2">
        <v>181</v>
      </c>
      <c r="AV182" s="20">
        <v>147.74549870000001</v>
      </c>
      <c r="AW182" s="10">
        <f t="shared" si="132"/>
        <v>152.34099232656115</v>
      </c>
      <c r="AX182" s="2">
        <f t="shared" si="149"/>
        <v>-1.7581735807377765</v>
      </c>
      <c r="AY182" s="27">
        <f t="shared" si="107"/>
        <v>150.58281874582337</v>
      </c>
      <c r="AZ182" s="11">
        <f t="shared" si="133"/>
        <v>1.9204104834250092E-2</v>
      </c>
      <c r="BA182" s="2">
        <f t="shared" si="150"/>
        <v>-1.9473353923683678</v>
      </c>
      <c r="BB182" s="27">
        <f t="shared" si="108"/>
        <v>150.39365693419279</v>
      </c>
      <c r="BC182" s="11">
        <f t="shared" si="134"/>
        <v>1.7923782839366985E-2</v>
      </c>
      <c r="BD182" s="2">
        <f t="shared" si="135"/>
        <v>-2.2001895312415467</v>
      </c>
      <c r="BE182" s="27">
        <f t="shared" si="109"/>
        <v>150.14080279531962</v>
      </c>
      <c r="BF182" s="11">
        <f t="shared" si="136"/>
        <v>1.6212365969831079E-2</v>
      </c>
      <c r="BG182" s="2">
        <f t="shared" si="137"/>
        <v>-2.4860588075119088</v>
      </c>
      <c r="BH182" s="27">
        <f t="shared" si="110"/>
        <v>149.85493351904924</v>
      </c>
      <c r="BI182" s="11">
        <f t="shared" si="138"/>
        <v>1.4277489585875464E-2</v>
      </c>
      <c r="BK182" s="2">
        <v>181</v>
      </c>
      <c r="BL182" s="20">
        <v>469.9599915</v>
      </c>
      <c r="BM182" s="10">
        <f t="shared" si="139"/>
        <v>476.57798384456487</v>
      </c>
      <c r="BN182" s="2">
        <f t="shared" si="140"/>
        <v>-4.5742348676280979</v>
      </c>
      <c r="BO182" s="27">
        <f t="shared" si="111"/>
        <v>472.00374897693678</v>
      </c>
      <c r="BP182" s="11">
        <f t="shared" si="141"/>
        <v>4.3487903521608091E-3</v>
      </c>
      <c r="BQ182" s="2">
        <f t="shared" si="142"/>
        <v>-5.0325792070119357</v>
      </c>
      <c r="BR182" s="27">
        <f t="shared" si="112"/>
        <v>471.54540463755291</v>
      </c>
      <c r="BS182" s="11">
        <f t="shared" si="143"/>
        <v>3.3735066095576458E-3</v>
      </c>
      <c r="BT182" s="2">
        <f t="shared" si="144"/>
        <v>-6.058046430478238</v>
      </c>
      <c r="BU182" s="27">
        <f t="shared" si="113"/>
        <v>470.51993741408666</v>
      </c>
      <c r="BV182" s="11">
        <f t="shared" si="145"/>
        <v>1.191475709026721E-3</v>
      </c>
      <c r="BW182" s="2">
        <f t="shared" si="146"/>
        <v>-7.459622270169187</v>
      </c>
      <c r="BX182" s="27">
        <f t="shared" si="114"/>
        <v>469.11836157439569</v>
      </c>
      <c r="BY182" s="11">
        <f t="shared" si="147"/>
        <v>1.7908544149003564E-3</v>
      </c>
      <c r="CB182" s="2"/>
      <c r="CD182" s="22"/>
    </row>
    <row r="183" spans="1:82" x14ac:dyDescent="0.2">
      <c r="A183" s="18" t="s">
        <v>117</v>
      </c>
      <c r="B183" s="20">
        <v>182</v>
      </c>
      <c r="C183" s="20">
        <v>148.02349849999999</v>
      </c>
      <c r="D183" s="20">
        <v>487.35000609999997</v>
      </c>
      <c r="O183" s="2">
        <v>182</v>
      </c>
      <c r="P183" s="20">
        <v>148.02349849999999</v>
      </c>
      <c r="Q183" s="27">
        <f t="shared" si="115"/>
        <v>153.01354674945352</v>
      </c>
      <c r="R183" s="1">
        <f t="shared" si="116"/>
        <v>4.9900482494535368</v>
      </c>
      <c r="S183" s="7">
        <f t="shared" si="117"/>
        <v>3.371118977743616E-2</v>
      </c>
      <c r="T183" s="27">
        <f t="shared" si="118"/>
        <v>150.8680393422768</v>
      </c>
      <c r="U183" s="1">
        <f t="shared" si="148"/>
        <v>2.8445408422768139</v>
      </c>
      <c r="V183" s="11">
        <f t="shared" si="119"/>
        <v>1.9216819431387876E-2</v>
      </c>
      <c r="W183" s="27">
        <f t="shared" si="120"/>
        <v>149.58369615062446</v>
      </c>
      <c r="X183" s="1">
        <f t="shared" si="121"/>
        <v>1.5601976506244739</v>
      </c>
      <c r="Y183" s="9">
        <f t="shared" si="101"/>
        <v>1.0540202511322714E-2</v>
      </c>
      <c r="Z183" s="27">
        <f t="shared" si="122"/>
        <v>148.68720053934766</v>
      </c>
      <c r="AA183" s="1">
        <f t="shared" si="123"/>
        <v>0.66370203934766892</v>
      </c>
      <c r="AB183" s="9">
        <f t="shared" si="102"/>
        <v>4.4837613356886645E-3</v>
      </c>
      <c r="AD183" s="2">
        <v>182</v>
      </c>
      <c r="AE183" s="20">
        <v>487.35000609999997</v>
      </c>
      <c r="AF183" s="8">
        <f t="shared" si="124"/>
        <v>479.92919348676151</v>
      </c>
      <c r="AG183" s="1">
        <f t="shared" si="125"/>
        <v>7.4208126132384677</v>
      </c>
      <c r="AH183" s="9">
        <f t="shared" si="103"/>
        <v>1.5226864718076523E-2</v>
      </c>
      <c r="AI183" s="8">
        <f t="shared" si="126"/>
        <v>475.13761982498659</v>
      </c>
      <c r="AJ183" s="1">
        <f t="shared" si="127"/>
        <v>12.212386275013387</v>
      </c>
      <c r="AK183" s="9">
        <f t="shared" si="104"/>
        <v>2.5058758843038799E-2</v>
      </c>
      <c r="AL183" s="8">
        <f t="shared" si="128"/>
        <v>472.60718843782593</v>
      </c>
      <c r="AM183" s="1">
        <f t="shared" si="129"/>
        <v>14.742817662174048</v>
      </c>
      <c r="AN183" s="9">
        <f t="shared" si="105"/>
        <v>3.0250984872561896E-2</v>
      </c>
      <c r="AO183" s="8">
        <f t="shared" si="130"/>
        <v>470.99285439696047</v>
      </c>
      <c r="AP183" s="1">
        <f t="shared" si="131"/>
        <v>16.357151703039506</v>
      </c>
      <c r="AQ183" s="9">
        <f t="shared" si="106"/>
        <v>3.3563458496567992E-2</v>
      </c>
      <c r="AU183" s="2">
        <v>182</v>
      </c>
      <c r="AV183" s="20">
        <v>148.02349849999999</v>
      </c>
      <c r="AW183" s="10">
        <f t="shared" si="132"/>
        <v>149.58369615062446</v>
      </c>
      <c r="AX183" s="2">
        <f t="shared" si="149"/>
        <v>-2.0579103592974497</v>
      </c>
      <c r="AY183" s="27">
        <f t="shared" si="107"/>
        <v>147.52578579132702</v>
      </c>
      <c r="AZ183" s="11">
        <f t="shared" si="133"/>
        <v>3.3623898483453548E-3</v>
      </c>
      <c r="BA183" s="2">
        <f t="shared" si="150"/>
        <v>-2.3118177449741117</v>
      </c>
      <c r="BB183" s="27">
        <f t="shared" si="108"/>
        <v>147.27187840565034</v>
      </c>
      <c r="BC183" s="11">
        <f t="shared" si="134"/>
        <v>5.0777079447939626E-3</v>
      </c>
      <c r="BD183" s="2">
        <f t="shared" si="135"/>
        <v>-2.5344535180586312</v>
      </c>
      <c r="BE183" s="27">
        <f t="shared" si="109"/>
        <v>147.04924263256584</v>
      </c>
      <c r="BF183" s="11">
        <f t="shared" si="136"/>
        <v>6.5817649042672266E-3</v>
      </c>
      <c r="BG183" s="2">
        <f t="shared" si="137"/>
        <v>-2.6894868338304931</v>
      </c>
      <c r="BH183" s="27">
        <f t="shared" si="110"/>
        <v>146.89420931679396</v>
      </c>
      <c r="BI183" s="11">
        <f t="shared" si="138"/>
        <v>7.6291210155800121E-3</v>
      </c>
      <c r="BK183" s="2">
        <v>182</v>
      </c>
      <c r="BL183" s="20">
        <v>487.35000609999997</v>
      </c>
      <c r="BM183" s="10">
        <f t="shared" si="139"/>
        <v>472.60718843782593</v>
      </c>
      <c r="BN183" s="2">
        <f t="shared" si="140"/>
        <v>-4.3932030293613513</v>
      </c>
      <c r="BO183" s="27">
        <f t="shared" si="111"/>
        <v>468.21398540846457</v>
      </c>
      <c r="BP183" s="11">
        <f t="shared" si="141"/>
        <v>3.9265456965253145E-2</v>
      </c>
      <c r="BQ183" s="2">
        <f t="shared" si="142"/>
        <v>-4.5547764968890894</v>
      </c>
      <c r="BR183" s="27">
        <f t="shared" si="112"/>
        <v>468.05241194093685</v>
      </c>
      <c r="BS183" s="11">
        <f t="shared" si="143"/>
        <v>3.9596991725703246E-2</v>
      </c>
      <c r="BT183" s="2">
        <f t="shared" si="144"/>
        <v>-4.8056958162346621</v>
      </c>
      <c r="BU183" s="27">
        <f t="shared" si="113"/>
        <v>467.80149262159125</v>
      </c>
      <c r="BV183" s="11">
        <f t="shared" si="145"/>
        <v>4.0111856435265006E-2</v>
      </c>
      <c r="BW183" s="2">
        <f t="shared" si="146"/>
        <v>-4.8430021225965048</v>
      </c>
      <c r="BX183" s="27">
        <f t="shared" si="114"/>
        <v>467.76418631522944</v>
      </c>
      <c r="BY183" s="11">
        <f t="shared" si="147"/>
        <v>4.0188405744580408E-2</v>
      </c>
      <c r="CB183" s="2"/>
      <c r="CD183" s="22"/>
    </row>
    <row r="184" spans="1:82" x14ac:dyDescent="0.2">
      <c r="A184" s="18" t="s">
        <v>118</v>
      </c>
      <c r="B184" s="20">
        <v>183</v>
      </c>
      <c r="C184" s="20">
        <v>156.44949339999999</v>
      </c>
      <c r="D184" s="20">
        <v>491.17001340000002</v>
      </c>
      <c r="O184" s="2">
        <v>183</v>
      </c>
      <c r="P184" s="20">
        <v>156.44949339999999</v>
      </c>
      <c r="Q184" s="27">
        <f t="shared" si="115"/>
        <v>151.51653227461748</v>
      </c>
      <c r="R184" s="1">
        <f t="shared" si="116"/>
        <v>4.9329611253825192</v>
      </c>
      <c r="S184" s="7">
        <f t="shared" si="117"/>
        <v>3.1530694144021557E-2</v>
      </c>
      <c r="T184" s="27">
        <f t="shared" si="118"/>
        <v>149.58799596325224</v>
      </c>
      <c r="U184" s="1">
        <f t="shared" si="148"/>
        <v>6.8614974367477544</v>
      </c>
      <c r="V184" s="11">
        <f t="shared" si="119"/>
        <v>4.3857588079270537E-2</v>
      </c>
      <c r="W184" s="27">
        <f t="shared" si="120"/>
        <v>148.64757756024977</v>
      </c>
      <c r="X184" s="1">
        <f t="shared" si="121"/>
        <v>7.8019158397502224</v>
      </c>
      <c r="Y184" s="9">
        <f t="shared" si="101"/>
        <v>4.9868591263525448E-2</v>
      </c>
      <c r="Z184" s="27">
        <f t="shared" si="122"/>
        <v>148.1894240098369</v>
      </c>
      <c r="AA184" s="1">
        <f t="shared" si="123"/>
        <v>8.2600693901630962</v>
      </c>
      <c r="AB184" s="9">
        <f t="shared" si="102"/>
        <v>5.2797035072809619E-2</v>
      </c>
      <c r="AD184" s="2">
        <v>183</v>
      </c>
      <c r="AE184" s="20">
        <v>491.17001340000002</v>
      </c>
      <c r="AF184" s="8">
        <f t="shared" si="124"/>
        <v>482.15543727073305</v>
      </c>
      <c r="AG184" s="1">
        <f t="shared" si="125"/>
        <v>9.0145761292669704</v>
      </c>
      <c r="AH184" s="9">
        <f t="shared" si="103"/>
        <v>1.8353270524122289E-2</v>
      </c>
      <c r="AI184" s="8">
        <f t="shared" si="126"/>
        <v>480.63319364874269</v>
      </c>
      <c r="AJ184" s="1">
        <f t="shared" si="127"/>
        <v>10.536819751257326</v>
      </c>
      <c r="AK184" s="9">
        <f t="shared" si="104"/>
        <v>2.1452489899207935E-2</v>
      </c>
      <c r="AL184" s="8">
        <f t="shared" si="128"/>
        <v>481.45287903513037</v>
      </c>
      <c r="AM184" s="1">
        <f t="shared" si="129"/>
        <v>9.7171343648696507</v>
      </c>
      <c r="AN184" s="9">
        <f t="shared" si="105"/>
        <v>1.9783647412848455E-2</v>
      </c>
      <c r="AO184" s="8">
        <f t="shared" si="130"/>
        <v>483.26071817424008</v>
      </c>
      <c r="AP184" s="1">
        <f t="shared" si="131"/>
        <v>7.9092952257599336</v>
      </c>
      <c r="AQ184" s="9">
        <f t="shared" si="106"/>
        <v>1.6102968442657645E-2</v>
      </c>
      <c r="AU184" s="2">
        <v>183</v>
      </c>
      <c r="AV184" s="20">
        <v>156.44949339999999</v>
      </c>
      <c r="AW184" s="10">
        <f t="shared" si="132"/>
        <v>148.64757756024977</v>
      </c>
      <c r="AX184" s="2">
        <f t="shared" si="149"/>
        <v>-1.7213728286206216</v>
      </c>
      <c r="AY184" s="27">
        <f t="shared" si="107"/>
        <v>146.92620473162916</v>
      </c>
      <c r="AZ184" s="11">
        <f t="shared" si="133"/>
        <v>6.0871329535227753E-2</v>
      </c>
      <c r="BA184" s="2">
        <f t="shared" si="150"/>
        <v>-1.6927531254043722</v>
      </c>
      <c r="BB184" s="27">
        <f t="shared" si="108"/>
        <v>146.95482443484539</v>
      </c>
      <c r="BC184" s="11">
        <f t="shared" si="134"/>
        <v>6.0688396995183892E-2</v>
      </c>
      <c r="BD184" s="2">
        <f t="shared" si="135"/>
        <v>-1.5754525614482664</v>
      </c>
      <c r="BE184" s="27">
        <f t="shared" si="109"/>
        <v>147.07212499880151</v>
      </c>
      <c r="BF184" s="11">
        <f t="shared" si="136"/>
        <v>5.9938630655856646E-2</v>
      </c>
      <c r="BG184" s="2">
        <f t="shared" si="137"/>
        <v>-1.3744606512386408</v>
      </c>
      <c r="BH184" s="27">
        <f t="shared" si="110"/>
        <v>147.27311690901112</v>
      </c>
      <c r="BI184" s="11">
        <f t="shared" si="138"/>
        <v>5.8653922691378126E-2</v>
      </c>
      <c r="BK184" s="2">
        <v>183</v>
      </c>
      <c r="BL184" s="20">
        <v>491.17001340000002</v>
      </c>
      <c r="BM184" s="10">
        <f t="shared" si="139"/>
        <v>481.45287903513037</v>
      </c>
      <c r="BN184" s="2">
        <f t="shared" si="140"/>
        <v>-0.42153494136161385</v>
      </c>
      <c r="BO184" s="27">
        <f t="shared" si="111"/>
        <v>481.03134409376878</v>
      </c>
      <c r="BP184" s="11">
        <f t="shared" si="141"/>
        <v>2.0641873546084107E-2</v>
      </c>
      <c r="BQ184" s="2">
        <f t="shared" si="142"/>
        <v>1.475433695497999</v>
      </c>
      <c r="BR184" s="27">
        <f t="shared" si="112"/>
        <v>482.92831273062836</v>
      </c>
      <c r="BS184" s="11">
        <f t="shared" si="143"/>
        <v>1.6779730937401018E-2</v>
      </c>
      <c r="BT184" s="2">
        <f t="shared" si="144"/>
        <v>3.3851360318887984</v>
      </c>
      <c r="BU184" s="27">
        <f t="shared" si="113"/>
        <v>484.83801506701917</v>
      </c>
      <c r="BV184" s="11">
        <f t="shared" si="145"/>
        <v>1.2891663090645926E-2</v>
      </c>
      <c r="BW184" s="2">
        <f t="shared" si="146"/>
        <v>5.4235174173292036</v>
      </c>
      <c r="BX184" s="27">
        <f t="shared" si="114"/>
        <v>486.87639645245957</v>
      </c>
      <c r="BY184" s="11">
        <f t="shared" si="147"/>
        <v>8.7416105022759157E-3</v>
      </c>
      <c r="CB184" s="2"/>
      <c r="CD184" s="22"/>
    </row>
    <row r="185" spans="1:82" x14ac:dyDescent="0.2">
      <c r="A185" s="18" t="s">
        <v>119</v>
      </c>
      <c r="B185" s="20">
        <v>184</v>
      </c>
      <c r="C185" s="20">
        <v>149.99299619999999</v>
      </c>
      <c r="D185" s="20">
        <v>470.60998540000003</v>
      </c>
      <c r="O185" s="2">
        <v>184</v>
      </c>
      <c r="P185" s="20">
        <v>149.99299619999999</v>
      </c>
      <c r="Q185" s="27">
        <f t="shared" si="115"/>
        <v>152.99642061223221</v>
      </c>
      <c r="R185" s="1">
        <f t="shared" si="116"/>
        <v>3.0034244122322207</v>
      </c>
      <c r="S185" s="7">
        <f t="shared" si="117"/>
        <v>2.0023764364487179E-2</v>
      </c>
      <c r="T185" s="27">
        <f t="shared" si="118"/>
        <v>152.67566980978876</v>
      </c>
      <c r="U185" s="1">
        <f t="shared" si="148"/>
        <v>2.6826736097887647</v>
      </c>
      <c r="V185" s="11">
        <f t="shared" si="119"/>
        <v>1.788532583355892E-2</v>
      </c>
      <c r="W185" s="27">
        <f t="shared" si="120"/>
        <v>153.32872706409989</v>
      </c>
      <c r="X185" s="1">
        <f t="shared" si="121"/>
        <v>3.3357308640999008</v>
      </c>
      <c r="Y185" s="9">
        <f t="shared" si="101"/>
        <v>2.2239244155454113E-2</v>
      </c>
      <c r="Z185" s="27">
        <f t="shared" si="122"/>
        <v>154.38447605245921</v>
      </c>
      <c r="AA185" s="1">
        <f t="shared" si="123"/>
        <v>4.3914798524592129</v>
      </c>
      <c r="AB185" s="9">
        <f t="shared" si="102"/>
        <v>2.9277899393406564E-2</v>
      </c>
      <c r="AD185" s="2">
        <v>184</v>
      </c>
      <c r="AE185" s="20">
        <v>470.60998540000003</v>
      </c>
      <c r="AF185" s="8">
        <f t="shared" si="124"/>
        <v>484.85981010951309</v>
      </c>
      <c r="AG185" s="1">
        <f t="shared" si="125"/>
        <v>14.249824709513064</v>
      </c>
      <c r="AH185" s="9">
        <f t="shared" si="103"/>
        <v>3.0279478021277579E-2</v>
      </c>
      <c r="AI185" s="8">
        <f t="shared" si="126"/>
        <v>485.37476253680853</v>
      </c>
      <c r="AJ185" s="1">
        <f t="shared" si="127"/>
        <v>14.764777136808505</v>
      </c>
      <c r="AK185" s="9">
        <f t="shared" si="104"/>
        <v>3.1373701355399471E-2</v>
      </c>
      <c r="AL185" s="8">
        <f t="shared" si="128"/>
        <v>487.28315965405216</v>
      </c>
      <c r="AM185" s="1">
        <f t="shared" si="129"/>
        <v>16.673174254052128</v>
      </c>
      <c r="AN185" s="9">
        <f t="shared" si="105"/>
        <v>3.5428857804367629E-2</v>
      </c>
      <c r="AO185" s="8">
        <f t="shared" si="130"/>
        <v>489.19268959356003</v>
      </c>
      <c r="AP185" s="1">
        <f t="shared" si="131"/>
        <v>18.582704193560005</v>
      </c>
      <c r="AQ185" s="9">
        <f t="shared" si="106"/>
        <v>3.9486421389391971E-2</v>
      </c>
      <c r="AU185" s="2">
        <v>184</v>
      </c>
      <c r="AV185" s="20">
        <v>149.99299619999999</v>
      </c>
      <c r="AW185" s="10">
        <f t="shared" si="132"/>
        <v>153.32872706409989</v>
      </c>
      <c r="AX185" s="2">
        <f t="shared" si="149"/>
        <v>0.19938387112060152</v>
      </c>
      <c r="AY185" s="27">
        <f t="shared" si="107"/>
        <v>153.5281109352205</v>
      </c>
      <c r="AZ185" s="11">
        <f t="shared" si="133"/>
        <v>2.3568532030034235E-2</v>
      </c>
      <c r="BA185" s="2">
        <f t="shared" si="150"/>
        <v>1.17550305776015</v>
      </c>
      <c r="BB185" s="27">
        <f t="shared" si="108"/>
        <v>154.50423012186005</v>
      </c>
      <c r="BC185" s="11">
        <f t="shared" si="134"/>
        <v>3.0076297134866183E-2</v>
      </c>
      <c r="BD185" s="2">
        <f t="shared" si="135"/>
        <v>2.1785086777307665</v>
      </c>
      <c r="BE185" s="27">
        <f t="shared" si="109"/>
        <v>155.50723574183067</v>
      </c>
      <c r="BF185" s="11">
        <f t="shared" si="136"/>
        <v>3.6763313498171697E-2</v>
      </c>
      <c r="BG185" s="2">
        <f t="shared" si="137"/>
        <v>3.1672469650779314</v>
      </c>
      <c r="BH185" s="27">
        <f t="shared" si="110"/>
        <v>156.49597402917783</v>
      </c>
      <c r="BI185" s="11">
        <f t="shared" si="138"/>
        <v>4.3355209869311469E-2</v>
      </c>
      <c r="BK185" s="2">
        <v>184</v>
      </c>
      <c r="BL185" s="20">
        <v>470.60998540000003</v>
      </c>
      <c r="BM185" s="10">
        <f t="shared" si="139"/>
        <v>487.28315965405216</v>
      </c>
      <c r="BN185" s="2">
        <f t="shared" si="140"/>
        <v>1.4540097267234073</v>
      </c>
      <c r="BO185" s="27">
        <f t="shared" si="111"/>
        <v>488.73716938077558</v>
      </c>
      <c r="BP185" s="11">
        <f t="shared" si="141"/>
        <v>3.8518485674221635E-2</v>
      </c>
      <c r="BQ185" s="2">
        <f t="shared" si="142"/>
        <v>3.4351148110387051</v>
      </c>
      <c r="BR185" s="27">
        <f t="shared" si="112"/>
        <v>490.71827446509087</v>
      </c>
      <c r="BS185" s="11">
        <f t="shared" si="143"/>
        <v>4.2728139412510739E-2</v>
      </c>
      <c r="BT185" s="2">
        <f t="shared" si="144"/>
        <v>4.8522227841085934</v>
      </c>
      <c r="BU185" s="27">
        <f t="shared" si="113"/>
        <v>492.13538243816078</v>
      </c>
      <c r="BV185" s="11">
        <f t="shared" si="145"/>
        <v>4.5739354680001114E-2</v>
      </c>
      <c r="BW185" s="2">
        <f t="shared" si="146"/>
        <v>5.7285898185236439</v>
      </c>
      <c r="BX185" s="27">
        <f t="shared" si="114"/>
        <v>493.01174947257579</v>
      </c>
      <c r="BY185" s="11">
        <f t="shared" si="147"/>
        <v>4.7601548559440654E-2</v>
      </c>
      <c r="CB185" s="2"/>
      <c r="CD185" s="22"/>
    </row>
    <row r="186" spans="1:82" x14ac:dyDescent="0.2">
      <c r="A186" s="18" t="s">
        <v>120</v>
      </c>
      <c r="B186" s="20">
        <v>185</v>
      </c>
      <c r="C186" s="20">
        <v>150.98950199999999</v>
      </c>
      <c r="D186" s="20">
        <v>473.07998659999998</v>
      </c>
      <c r="O186" s="2">
        <v>185</v>
      </c>
      <c r="P186" s="20">
        <v>150.98950199999999</v>
      </c>
      <c r="Q186" s="27">
        <f t="shared" si="115"/>
        <v>152.09539328856255</v>
      </c>
      <c r="R186" s="1">
        <f t="shared" si="116"/>
        <v>1.1058912885625602</v>
      </c>
      <c r="S186" s="7">
        <f t="shared" si="117"/>
        <v>7.3242925760663834E-3</v>
      </c>
      <c r="T186" s="27">
        <f t="shared" si="118"/>
        <v>151.46846668538382</v>
      </c>
      <c r="U186" s="1">
        <f t="shared" si="148"/>
        <v>0.47896468538382919</v>
      </c>
      <c r="V186" s="11">
        <f t="shared" si="119"/>
        <v>3.1721720983213073E-3</v>
      </c>
      <c r="W186" s="27">
        <f t="shared" si="120"/>
        <v>151.32728854563996</v>
      </c>
      <c r="X186" s="1">
        <f t="shared" si="121"/>
        <v>0.33778654563997179</v>
      </c>
      <c r="Y186" s="9">
        <f t="shared" si="101"/>
        <v>2.2371525249482035E-3</v>
      </c>
      <c r="Z186" s="27">
        <f t="shared" si="122"/>
        <v>151.09086616311481</v>
      </c>
      <c r="AA186" s="1">
        <f t="shared" si="123"/>
        <v>0.10136416311482321</v>
      </c>
      <c r="AB186" s="9">
        <f t="shared" si="102"/>
        <v>6.7133252161347763E-4</v>
      </c>
      <c r="AD186" s="2">
        <v>185</v>
      </c>
      <c r="AE186" s="20">
        <v>473.07998659999998</v>
      </c>
      <c r="AF186" s="8">
        <f t="shared" si="124"/>
        <v>480.58486269665912</v>
      </c>
      <c r="AG186" s="1">
        <f t="shared" si="125"/>
        <v>7.5048760966591317</v>
      </c>
      <c r="AH186" s="9">
        <f t="shared" si="103"/>
        <v>1.5863863002525781E-2</v>
      </c>
      <c r="AI186" s="8">
        <f t="shared" si="126"/>
        <v>478.73061282524475</v>
      </c>
      <c r="AJ186" s="1">
        <f t="shared" si="127"/>
        <v>5.6506262252447641</v>
      </c>
      <c r="AK186" s="9">
        <f t="shared" si="104"/>
        <v>1.1944335810642734E-2</v>
      </c>
      <c r="AL186" s="8">
        <f t="shared" si="128"/>
        <v>477.27925510162089</v>
      </c>
      <c r="AM186" s="1">
        <f t="shared" si="129"/>
        <v>4.1992685016209066</v>
      </c>
      <c r="AN186" s="9">
        <f t="shared" si="105"/>
        <v>8.8764450422027363E-3</v>
      </c>
      <c r="AO186" s="8">
        <f t="shared" si="130"/>
        <v>475.25566144839007</v>
      </c>
      <c r="AP186" s="1">
        <f t="shared" si="131"/>
        <v>2.1756748483900878</v>
      </c>
      <c r="AQ186" s="9">
        <f t="shared" si="106"/>
        <v>4.5989577027482059E-3</v>
      </c>
      <c r="AU186" s="2">
        <v>185</v>
      </c>
      <c r="AV186" s="20">
        <v>150.98950199999999</v>
      </c>
      <c r="AW186" s="10">
        <f t="shared" si="132"/>
        <v>151.32728854563996</v>
      </c>
      <c r="AX186" s="2">
        <f t="shared" si="149"/>
        <v>-0.4608628457535594</v>
      </c>
      <c r="AY186" s="27">
        <f t="shared" si="107"/>
        <v>150.86642569988641</v>
      </c>
      <c r="AZ186" s="11">
        <f t="shared" si="133"/>
        <v>8.1513150572270446E-4</v>
      </c>
      <c r="BA186" s="2">
        <f t="shared" si="150"/>
        <v>-0.25412065153888819</v>
      </c>
      <c r="BB186" s="27">
        <f t="shared" si="108"/>
        <v>151.07316789410106</v>
      </c>
      <c r="BC186" s="11">
        <f t="shared" si="134"/>
        <v>5.5411729287691773E-4</v>
      </c>
      <c r="BD186" s="2">
        <f t="shared" si="135"/>
        <v>-0.32945963998365424</v>
      </c>
      <c r="BE186" s="27">
        <f t="shared" si="109"/>
        <v>150.99782890565629</v>
      </c>
      <c r="BF186" s="11">
        <f t="shared" si="136"/>
        <v>5.5148904698712146E-5</v>
      </c>
      <c r="BG186" s="2">
        <f t="shared" si="137"/>
        <v>-0.70926714757546827</v>
      </c>
      <c r="BH186" s="27">
        <f t="shared" si="110"/>
        <v>150.61802139806449</v>
      </c>
      <c r="BI186" s="11">
        <f t="shared" si="138"/>
        <v>2.4603074850561625E-3</v>
      </c>
      <c r="BK186" s="2">
        <v>185</v>
      </c>
      <c r="BL186" s="20">
        <v>473.07998659999998</v>
      </c>
      <c r="BM186" s="10">
        <f t="shared" si="139"/>
        <v>477.27925510162089</v>
      </c>
      <c r="BN186" s="2">
        <f t="shared" si="140"/>
        <v>-1.9833645570229943</v>
      </c>
      <c r="BO186" s="27">
        <f t="shared" si="111"/>
        <v>475.29589054459791</v>
      </c>
      <c r="BP186" s="11">
        <f t="shared" si="141"/>
        <v>4.6839942660088134E-3</v>
      </c>
      <c r="BQ186" s="2">
        <f t="shared" si="142"/>
        <v>-2.6124439025227817</v>
      </c>
      <c r="BR186" s="27">
        <f t="shared" si="112"/>
        <v>474.66681119909811</v>
      </c>
      <c r="BS186" s="11">
        <f t="shared" si="143"/>
        <v>3.3542416590110775E-3</v>
      </c>
      <c r="BT186" s="2">
        <f t="shared" si="144"/>
        <v>-4.0614536178153218</v>
      </c>
      <c r="BU186" s="27">
        <f t="shared" si="113"/>
        <v>473.21780148380554</v>
      </c>
      <c r="BV186" s="11">
        <f t="shared" si="145"/>
        <v>2.9131412807383564E-4</v>
      </c>
      <c r="BW186" s="2">
        <f t="shared" si="146"/>
        <v>-6.0707809596925379</v>
      </c>
      <c r="BX186" s="27">
        <f t="shared" si="114"/>
        <v>471.20847414192838</v>
      </c>
      <c r="BY186" s="11">
        <f t="shared" si="147"/>
        <v>3.9560169761609747E-3</v>
      </c>
      <c r="CB186" s="2"/>
      <c r="CD186" s="22"/>
    </row>
    <row r="187" spans="1:82" x14ac:dyDescent="0.2">
      <c r="A187" s="18" t="s">
        <v>121</v>
      </c>
      <c r="B187" s="20">
        <v>186</v>
      </c>
      <c r="C187" s="20">
        <v>154.7565002</v>
      </c>
      <c r="D187" s="20">
        <v>482.88000490000002</v>
      </c>
      <c r="O187" s="2">
        <v>186</v>
      </c>
      <c r="P187" s="20">
        <v>154.7565002</v>
      </c>
      <c r="Q187" s="27">
        <f t="shared" si="115"/>
        <v>151.76362590199378</v>
      </c>
      <c r="R187" s="1">
        <f t="shared" si="116"/>
        <v>2.9928742980062282</v>
      </c>
      <c r="S187" s="7">
        <f t="shared" si="117"/>
        <v>1.9339247748161651E-2</v>
      </c>
      <c r="T187" s="27">
        <f t="shared" si="118"/>
        <v>151.25293257696109</v>
      </c>
      <c r="U187" s="1">
        <f t="shared" si="148"/>
        <v>3.5035676230389186</v>
      </c>
      <c r="V187" s="11">
        <f t="shared" si="119"/>
        <v>2.2639227551095254E-2</v>
      </c>
      <c r="W187" s="27">
        <f t="shared" si="120"/>
        <v>151.12461661825597</v>
      </c>
      <c r="X187" s="1">
        <f t="shared" si="121"/>
        <v>3.6318835817440345</v>
      </c>
      <c r="Y187" s="9">
        <f t="shared" si="101"/>
        <v>2.3468375008806476E-2</v>
      </c>
      <c r="Z187" s="27">
        <f t="shared" si="122"/>
        <v>151.01484304077869</v>
      </c>
      <c r="AA187" s="1">
        <f t="shared" si="123"/>
        <v>3.7416571592213188</v>
      </c>
      <c r="AB187" s="9">
        <f t="shared" si="102"/>
        <v>2.4177705972839768E-2</v>
      </c>
      <c r="AD187" s="2">
        <v>186</v>
      </c>
      <c r="AE187" s="20">
        <v>482.88000490000002</v>
      </c>
      <c r="AF187" s="8">
        <f t="shared" si="124"/>
        <v>478.33339986766134</v>
      </c>
      <c r="AG187" s="1">
        <f t="shared" si="125"/>
        <v>4.5466050323386753</v>
      </c>
      <c r="AH187" s="9">
        <f t="shared" si="103"/>
        <v>9.4156001205314664E-3</v>
      </c>
      <c r="AI187" s="8">
        <f t="shared" si="126"/>
        <v>476.18783102388466</v>
      </c>
      <c r="AJ187" s="1">
        <f t="shared" si="127"/>
        <v>6.692173876115362</v>
      </c>
      <c r="AK187" s="9">
        <f t="shared" si="104"/>
        <v>1.3858875514013567E-2</v>
      </c>
      <c r="AL187" s="8">
        <f t="shared" si="128"/>
        <v>474.75969400064838</v>
      </c>
      <c r="AM187" s="1">
        <f t="shared" si="129"/>
        <v>8.1203108993516366</v>
      </c>
      <c r="AN187" s="9">
        <f t="shared" si="105"/>
        <v>1.6816415707735254E-2</v>
      </c>
      <c r="AO187" s="8">
        <f t="shared" si="130"/>
        <v>473.62390531209752</v>
      </c>
      <c r="AP187" s="1">
        <f t="shared" si="131"/>
        <v>9.2560995879024972</v>
      </c>
      <c r="AQ187" s="9">
        <f t="shared" si="106"/>
        <v>1.9168529435836443E-2</v>
      </c>
      <c r="AU187" s="2">
        <v>186</v>
      </c>
      <c r="AV187" s="20">
        <v>154.7565002</v>
      </c>
      <c r="AW187" s="10">
        <f t="shared" si="132"/>
        <v>151.12461661825597</v>
      </c>
      <c r="AX187" s="2">
        <f t="shared" si="149"/>
        <v>-0.38340557024268818</v>
      </c>
      <c r="AY187" s="27">
        <f t="shared" si="107"/>
        <v>150.74121104801327</v>
      </c>
      <c r="AZ187" s="11">
        <f t="shared" si="133"/>
        <v>2.5945851365193482E-2</v>
      </c>
      <c r="BA187" s="2">
        <f t="shared" si="150"/>
        <v>-0.23096872566918347</v>
      </c>
      <c r="BB187" s="27">
        <f t="shared" si="108"/>
        <v>150.89364789258678</v>
      </c>
      <c r="BC187" s="11">
        <f t="shared" si="134"/>
        <v>2.4960840432686524E-2</v>
      </c>
      <c r="BD187" s="2">
        <f t="shared" si="135"/>
        <v>-0.25338701242385497</v>
      </c>
      <c r="BE187" s="27">
        <f t="shared" si="109"/>
        <v>150.87122960583213</v>
      </c>
      <c r="BF187" s="11">
        <f t="shared" si="136"/>
        <v>2.5105702113621963E-2</v>
      </c>
      <c r="BG187" s="2">
        <f t="shared" si="137"/>
        <v>-0.32932073243185866</v>
      </c>
      <c r="BH187" s="27">
        <f t="shared" si="110"/>
        <v>150.79529588582412</v>
      </c>
      <c r="BI187" s="11">
        <f t="shared" si="138"/>
        <v>2.5596367900906351E-2</v>
      </c>
      <c r="BK187" s="2">
        <v>186</v>
      </c>
      <c r="BL187" s="20">
        <v>482.88000490000002</v>
      </c>
      <c r="BM187" s="10">
        <f t="shared" si="139"/>
        <v>474.75969400064838</v>
      </c>
      <c r="BN187" s="2">
        <f t="shared" si="140"/>
        <v>-2.144223520207849</v>
      </c>
      <c r="BO187" s="27">
        <f t="shared" si="111"/>
        <v>472.61547048044054</v>
      </c>
      <c r="BP187" s="11">
        <f t="shared" si="141"/>
        <v>2.1256905060057667E-2</v>
      </c>
      <c r="BQ187" s="2">
        <f t="shared" si="142"/>
        <v>-2.5706466418251597</v>
      </c>
      <c r="BR187" s="27">
        <f t="shared" si="112"/>
        <v>472.18904735882325</v>
      </c>
      <c r="BS187" s="11">
        <f t="shared" si="143"/>
        <v>2.2139988056433958E-2</v>
      </c>
      <c r="BT187" s="2">
        <f t="shared" si="144"/>
        <v>-3.1363181077096347</v>
      </c>
      <c r="BU187" s="27">
        <f t="shared" si="113"/>
        <v>471.62337589293872</v>
      </c>
      <c r="BV187" s="11">
        <f t="shared" si="145"/>
        <v>2.3311441544141873E-2</v>
      </c>
      <c r="BW187" s="2">
        <f t="shared" si="146"/>
        <v>-3.4073660656525169</v>
      </c>
      <c r="BX187" s="27">
        <f t="shared" si="114"/>
        <v>471.35232793499586</v>
      </c>
      <c r="BY187" s="11">
        <f t="shared" si="147"/>
        <v>2.3872756892038709E-2</v>
      </c>
      <c r="CB187" s="2"/>
      <c r="CD187" s="22"/>
    </row>
    <row r="188" spans="1:82" x14ac:dyDescent="0.2">
      <c r="A188" s="18" t="s">
        <v>122</v>
      </c>
      <c r="B188" s="20">
        <v>187</v>
      </c>
      <c r="C188" s="20">
        <v>158.70249939999999</v>
      </c>
      <c r="D188" s="20">
        <v>490.64999390000003</v>
      </c>
      <c r="O188" s="2">
        <v>187</v>
      </c>
      <c r="P188" s="20">
        <v>158.70249939999999</v>
      </c>
      <c r="Q188" s="27">
        <f t="shared" si="115"/>
        <v>152.66148819139565</v>
      </c>
      <c r="R188" s="1">
        <f t="shared" si="116"/>
        <v>6.0410112086043455</v>
      </c>
      <c r="S188" s="7">
        <f t="shared" si="117"/>
        <v>3.8065003584967776E-2</v>
      </c>
      <c r="T188" s="27">
        <f t="shared" si="118"/>
        <v>152.82953800732861</v>
      </c>
      <c r="U188" s="1">
        <f t="shared" si="148"/>
        <v>5.8729613926713853</v>
      </c>
      <c r="V188" s="11">
        <f t="shared" si="119"/>
        <v>3.7006105227548707E-2</v>
      </c>
      <c r="W188" s="27">
        <f t="shared" si="120"/>
        <v>153.30374676730241</v>
      </c>
      <c r="X188" s="1">
        <f t="shared" si="121"/>
        <v>5.3987526326975797</v>
      </c>
      <c r="Y188" s="9">
        <f t="shared" si="101"/>
        <v>3.401806936316959E-2</v>
      </c>
      <c r="Z188" s="27">
        <f t="shared" si="122"/>
        <v>153.82108591019468</v>
      </c>
      <c r="AA188" s="1">
        <f t="shared" si="123"/>
        <v>4.8814134898053112</v>
      </c>
      <c r="AB188" s="9">
        <f t="shared" si="102"/>
        <v>3.0758264729668847E-2</v>
      </c>
      <c r="AD188" s="2">
        <v>187</v>
      </c>
      <c r="AE188" s="20">
        <v>490.64999390000003</v>
      </c>
      <c r="AF188" s="8">
        <f t="shared" si="124"/>
        <v>479.69738137736294</v>
      </c>
      <c r="AG188" s="1">
        <f t="shared" si="125"/>
        <v>10.952612522637082</v>
      </c>
      <c r="AH188" s="9">
        <f t="shared" si="103"/>
        <v>2.2322659041690212E-2</v>
      </c>
      <c r="AI188" s="8">
        <f t="shared" si="126"/>
        <v>479.19930926813663</v>
      </c>
      <c r="AJ188" s="1">
        <f t="shared" si="127"/>
        <v>11.450684631863396</v>
      </c>
      <c r="AK188" s="9">
        <f t="shared" si="104"/>
        <v>2.3337786149442354E-2</v>
      </c>
      <c r="AL188" s="8">
        <f t="shared" si="128"/>
        <v>479.63188054025937</v>
      </c>
      <c r="AM188" s="1">
        <f t="shared" si="129"/>
        <v>11.018113359740653</v>
      </c>
      <c r="AN188" s="9">
        <f t="shared" si="105"/>
        <v>2.2456157131811292E-2</v>
      </c>
      <c r="AO188" s="8">
        <f t="shared" si="130"/>
        <v>480.56598000302438</v>
      </c>
      <c r="AP188" s="1">
        <f t="shared" si="131"/>
        <v>10.084013896975648</v>
      </c>
      <c r="AQ188" s="9">
        <f t="shared" si="106"/>
        <v>2.0552357122888058E-2</v>
      </c>
      <c r="AU188" s="2">
        <v>187</v>
      </c>
      <c r="AV188" s="20">
        <v>158.70249939999999</v>
      </c>
      <c r="AW188" s="10">
        <f t="shared" si="132"/>
        <v>153.30374676730241</v>
      </c>
      <c r="AX188" s="2">
        <f t="shared" si="149"/>
        <v>0.38535514554405126</v>
      </c>
      <c r="AY188" s="27">
        <f t="shared" si="107"/>
        <v>153.68910191284647</v>
      </c>
      <c r="AZ188" s="11">
        <f t="shared" si="133"/>
        <v>3.1589908830090711E-2</v>
      </c>
      <c r="BA188" s="2">
        <f t="shared" si="150"/>
        <v>0.85357576795284862</v>
      </c>
      <c r="BB188" s="27">
        <f t="shared" si="108"/>
        <v>154.15732253525528</v>
      </c>
      <c r="BC188" s="11">
        <f t="shared" si="134"/>
        <v>2.8639604807287101E-2</v>
      </c>
      <c r="BD188" s="2">
        <f t="shared" si="135"/>
        <v>1.2061232844583238</v>
      </c>
      <c r="BE188" s="27">
        <f t="shared" si="109"/>
        <v>154.50987005176074</v>
      </c>
      <c r="BF188" s="11">
        <f t="shared" si="136"/>
        <v>2.6418168359604619E-2</v>
      </c>
      <c r="BG188" s="2">
        <f t="shared" si="137"/>
        <v>1.552017428676868</v>
      </c>
      <c r="BH188" s="27">
        <f t="shared" si="110"/>
        <v>154.85576419597928</v>
      </c>
      <c r="BI188" s="11">
        <f t="shared" si="138"/>
        <v>2.4238655462667007E-2</v>
      </c>
      <c r="BK188" s="2">
        <v>187</v>
      </c>
      <c r="BL188" s="20">
        <v>490.64999390000003</v>
      </c>
      <c r="BM188" s="10">
        <f t="shared" si="139"/>
        <v>479.63188054025937</v>
      </c>
      <c r="BN188" s="2">
        <f t="shared" si="140"/>
        <v>-3.9300502262196169E-2</v>
      </c>
      <c r="BO188" s="27">
        <f t="shared" si="111"/>
        <v>479.59258003799715</v>
      </c>
      <c r="BP188" s="11">
        <f t="shared" si="141"/>
        <v>2.2536255985884105E-2</v>
      </c>
      <c r="BQ188" s="2">
        <f t="shared" si="142"/>
        <v>0.77862828982110921</v>
      </c>
      <c r="BR188" s="27">
        <f t="shared" si="112"/>
        <v>480.41050883008046</v>
      </c>
      <c r="BS188" s="11">
        <f t="shared" si="143"/>
        <v>2.0869224900075083E-2</v>
      </c>
      <c r="BT188" s="2">
        <f t="shared" si="144"/>
        <v>1.6687846806827422</v>
      </c>
      <c r="BU188" s="27">
        <f t="shared" si="113"/>
        <v>481.30066522094211</v>
      </c>
      <c r="BV188" s="11">
        <f t="shared" si="145"/>
        <v>1.9054985825523962E-2</v>
      </c>
      <c r="BW188" s="2">
        <f t="shared" si="146"/>
        <v>2.8022983882951156</v>
      </c>
      <c r="BX188" s="27">
        <f t="shared" si="114"/>
        <v>482.4341789285545</v>
      </c>
      <c r="BY188" s="11">
        <f t="shared" si="147"/>
        <v>1.674475710504136E-2</v>
      </c>
      <c r="CB188" s="2"/>
      <c r="CD188" s="22"/>
    </row>
    <row r="189" spans="1:82" x14ac:dyDescent="0.2">
      <c r="A189" s="18" t="s">
        <v>123</v>
      </c>
      <c r="B189" s="20">
        <v>188</v>
      </c>
      <c r="C189" s="20">
        <v>157.2440033</v>
      </c>
      <c r="D189" s="20">
        <v>493.48001099999999</v>
      </c>
      <c r="O189" s="2">
        <v>188</v>
      </c>
      <c r="P189" s="20">
        <v>157.2440033</v>
      </c>
      <c r="Q189" s="27">
        <f t="shared" si="115"/>
        <v>154.47379155397692</v>
      </c>
      <c r="R189" s="1">
        <f t="shared" si="116"/>
        <v>2.7702117460230795</v>
      </c>
      <c r="S189" s="7">
        <f t="shared" si="117"/>
        <v>1.7617280709509128E-2</v>
      </c>
      <c r="T189" s="27">
        <f t="shared" si="118"/>
        <v>155.47237063403074</v>
      </c>
      <c r="U189" s="1">
        <f t="shared" si="148"/>
        <v>1.7716326659692641</v>
      </c>
      <c r="V189" s="11">
        <f t="shared" si="119"/>
        <v>1.126677411404511E-2</v>
      </c>
      <c r="W189" s="27">
        <f t="shared" si="120"/>
        <v>156.54299834692097</v>
      </c>
      <c r="X189" s="1">
        <f t="shared" si="121"/>
        <v>0.70100495307903543</v>
      </c>
      <c r="Y189" s="9">
        <f t="shared" si="101"/>
        <v>4.4580711401859575E-3</v>
      </c>
      <c r="Z189" s="27">
        <f t="shared" si="122"/>
        <v>157.48214602754868</v>
      </c>
      <c r="AA189" s="1">
        <f t="shared" si="123"/>
        <v>0.23814272754867716</v>
      </c>
      <c r="AB189" s="9">
        <f t="shared" si="102"/>
        <v>1.514478915258431E-3</v>
      </c>
      <c r="AD189" s="2">
        <v>188</v>
      </c>
      <c r="AE189" s="20">
        <v>493.48001099999999</v>
      </c>
      <c r="AF189" s="8">
        <f t="shared" si="124"/>
        <v>482.98316513415398</v>
      </c>
      <c r="AG189" s="1">
        <f t="shared" si="125"/>
        <v>10.496845865846012</v>
      </c>
      <c r="AH189" s="9">
        <f t="shared" si="103"/>
        <v>2.1271065963897801E-2</v>
      </c>
      <c r="AI189" s="8">
        <f t="shared" si="126"/>
        <v>484.35211735247515</v>
      </c>
      <c r="AJ189" s="1">
        <f t="shared" si="127"/>
        <v>9.1278936475248429</v>
      </c>
      <c r="AK189" s="9">
        <f t="shared" si="104"/>
        <v>1.849698760650478E-2</v>
      </c>
      <c r="AL189" s="8">
        <f t="shared" si="128"/>
        <v>486.24274855610372</v>
      </c>
      <c r="AM189" s="1">
        <f t="shared" si="129"/>
        <v>7.2372624438962703</v>
      </c>
      <c r="AN189" s="9">
        <f t="shared" si="105"/>
        <v>1.4665766155817547E-2</v>
      </c>
      <c r="AO189" s="8">
        <f t="shared" si="130"/>
        <v>488.12899042575611</v>
      </c>
      <c r="AP189" s="1">
        <f t="shared" si="131"/>
        <v>5.3510205742438757</v>
      </c>
      <c r="AQ189" s="9">
        <f t="shared" si="106"/>
        <v>1.0843439359175738E-2</v>
      </c>
      <c r="AU189" s="2">
        <v>188</v>
      </c>
      <c r="AV189" s="20">
        <v>157.2440033</v>
      </c>
      <c r="AW189" s="10">
        <f t="shared" si="132"/>
        <v>156.54299834692097</v>
      </c>
      <c r="AX189" s="2">
        <f t="shared" si="149"/>
        <v>1.2415240757664019</v>
      </c>
      <c r="AY189" s="27">
        <f t="shared" si="107"/>
        <v>157.78452242268736</v>
      </c>
      <c r="AZ189" s="11">
        <f t="shared" si="133"/>
        <v>3.4374546014077274E-3</v>
      </c>
      <c r="BA189" s="2">
        <f t="shared" si="150"/>
        <v>1.927129883202416</v>
      </c>
      <c r="BB189" s="27">
        <f t="shared" si="108"/>
        <v>158.47012823012338</v>
      </c>
      <c r="BC189" s="11">
        <f t="shared" si="134"/>
        <v>7.7975942127605198E-3</v>
      </c>
      <c r="BD189" s="2">
        <f t="shared" si="135"/>
        <v>2.4260002615544614</v>
      </c>
      <c r="BE189" s="27">
        <f t="shared" si="109"/>
        <v>158.96899860847543</v>
      </c>
      <c r="BF189" s="11">
        <f t="shared" si="136"/>
        <v>1.0970181833798606E-2</v>
      </c>
      <c r="BG189" s="2">
        <f t="shared" si="137"/>
        <v>2.817443041883132</v>
      </c>
      <c r="BH189" s="27">
        <f t="shared" si="110"/>
        <v>159.36044138880411</v>
      </c>
      <c r="BI189" s="11">
        <f t="shared" si="138"/>
        <v>1.3459579026147207E-2</v>
      </c>
      <c r="BK189" s="2">
        <v>188</v>
      </c>
      <c r="BL189" s="20">
        <v>493.48001099999999</v>
      </c>
      <c r="BM189" s="10">
        <f t="shared" si="139"/>
        <v>486.24274855610372</v>
      </c>
      <c r="BN189" s="2">
        <f t="shared" si="140"/>
        <v>1.9557500531697665</v>
      </c>
      <c r="BO189" s="27">
        <f t="shared" si="111"/>
        <v>488.19849860927349</v>
      </c>
      <c r="BP189" s="11">
        <f t="shared" si="141"/>
        <v>1.0702586270969554E-2</v>
      </c>
      <c r="BQ189" s="2">
        <f t="shared" si="142"/>
        <v>3.4031361665315658</v>
      </c>
      <c r="BR189" s="27">
        <f t="shared" si="112"/>
        <v>489.64588472263529</v>
      </c>
      <c r="BS189" s="11">
        <f t="shared" si="143"/>
        <v>7.769567544580247E-3</v>
      </c>
      <c r="BT189" s="2">
        <f t="shared" si="144"/>
        <v>4.6340346817797045</v>
      </c>
      <c r="BU189" s="27">
        <f t="shared" si="113"/>
        <v>490.87678323788344</v>
      </c>
      <c r="BV189" s="11">
        <f t="shared" si="145"/>
        <v>5.2752445977321382E-3</v>
      </c>
      <c r="BW189" s="2">
        <f t="shared" si="146"/>
        <v>5.6587256089570381</v>
      </c>
      <c r="BX189" s="27">
        <f t="shared" si="114"/>
        <v>491.90147416506073</v>
      </c>
      <c r="BY189" s="11">
        <f t="shared" si="147"/>
        <v>3.1987857658924649E-3</v>
      </c>
      <c r="CB189" s="2"/>
      <c r="CD189" s="22"/>
    </row>
    <row r="190" spans="1:82" x14ac:dyDescent="0.2">
      <c r="A190" s="18" t="s">
        <v>124</v>
      </c>
      <c r="B190" s="20">
        <v>189</v>
      </c>
      <c r="C190" s="20">
        <v>157.43649289999999</v>
      </c>
      <c r="D190" s="20">
        <v>500.02999879999999</v>
      </c>
      <c r="O190" s="2">
        <v>189</v>
      </c>
      <c r="P190" s="20">
        <v>157.43649289999999</v>
      </c>
      <c r="Q190" s="27">
        <f t="shared" si="115"/>
        <v>155.30485507778383</v>
      </c>
      <c r="R190" s="1">
        <f t="shared" si="116"/>
        <v>2.1316378222161632</v>
      </c>
      <c r="S190" s="7">
        <f t="shared" si="117"/>
        <v>1.3539667855597686E-2</v>
      </c>
      <c r="T190" s="27">
        <f t="shared" si="118"/>
        <v>156.26960533371692</v>
      </c>
      <c r="U190" s="1">
        <f t="shared" si="148"/>
        <v>1.1668875662830658</v>
      </c>
      <c r="V190" s="11">
        <f t="shared" si="119"/>
        <v>7.4117985277037755E-3</v>
      </c>
      <c r="W190" s="27">
        <f t="shared" si="120"/>
        <v>156.96360131876838</v>
      </c>
      <c r="X190" s="1">
        <f t="shared" si="121"/>
        <v>0.47289158123160746</v>
      </c>
      <c r="Y190" s="9">
        <f t="shared" si="101"/>
        <v>3.0036973799459393E-3</v>
      </c>
      <c r="Z190" s="27">
        <f t="shared" si="122"/>
        <v>157.30353898188716</v>
      </c>
      <c r="AA190" s="1">
        <f t="shared" si="123"/>
        <v>0.13295391811283253</v>
      </c>
      <c r="AB190" s="9">
        <f t="shared" si="102"/>
        <v>8.4449237698201122E-4</v>
      </c>
      <c r="AD190" s="2">
        <v>189</v>
      </c>
      <c r="AE190" s="20">
        <v>500.02999879999999</v>
      </c>
      <c r="AF190" s="8">
        <f t="shared" si="124"/>
        <v>486.13221889390775</v>
      </c>
      <c r="AG190" s="1">
        <f t="shared" si="125"/>
        <v>13.897779906092239</v>
      </c>
      <c r="AH190" s="9">
        <f t="shared" si="103"/>
        <v>2.7793892245355098E-2</v>
      </c>
      <c r="AI190" s="8">
        <f t="shared" si="126"/>
        <v>488.45966949386138</v>
      </c>
      <c r="AJ190" s="1">
        <f t="shared" si="127"/>
        <v>11.570329306138603</v>
      </c>
      <c r="AK190" s="9">
        <f t="shared" si="104"/>
        <v>2.3139270311592762E-2</v>
      </c>
      <c r="AL190" s="8">
        <f t="shared" si="128"/>
        <v>490.58510602244144</v>
      </c>
      <c r="AM190" s="1">
        <f t="shared" si="129"/>
        <v>9.4448927775585503</v>
      </c>
      <c r="AN190" s="9">
        <f t="shared" si="105"/>
        <v>1.8888652281312989E-2</v>
      </c>
      <c r="AO190" s="8">
        <f t="shared" si="130"/>
        <v>492.14225585643896</v>
      </c>
      <c r="AP190" s="1">
        <f t="shared" si="131"/>
        <v>7.8877429435610225</v>
      </c>
      <c r="AQ190" s="9">
        <f t="shared" si="106"/>
        <v>1.5774539452613784E-2</v>
      </c>
      <c r="AU190" s="2">
        <v>189</v>
      </c>
      <c r="AV190" s="20">
        <v>157.43649289999999</v>
      </c>
      <c r="AW190" s="10">
        <f t="shared" si="132"/>
        <v>156.96360131876838</v>
      </c>
      <c r="AX190" s="2">
        <f t="shared" si="149"/>
        <v>0.99524774459070586</v>
      </c>
      <c r="AY190" s="27">
        <f t="shared" si="107"/>
        <v>157.95884906335908</v>
      </c>
      <c r="AZ190" s="11">
        <f t="shared" si="133"/>
        <v>3.3178849054448919E-3</v>
      </c>
      <c r="BA190" s="2">
        <f t="shared" si="150"/>
        <v>1.249192773092666</v>
      </c>
      <c r="BB190" s="27">
        <f t="shared" si="108"/>
        <v>158.21279409186104</v>
      </c>
      <c r="BC190" s="11">
        <f t="shared" si="134"/>
        <v>4.9308846860183818E-3</v>
      </c>
      <c r="BD190" s="2">
        <f t="shared" si="135"/>
        <v>1.222761887730234</v>
      </c>
      <c r="BE190" s="27">
        <f t="shared" si="109"/>
        <v>158.18636320649861</v>
      </c>
      <c r="BF190" s="11">
        <f t="shared" si="136"/>
        <v>4.7630018471951216E-3</v>
      </c>
      <c r="BG190" s="2">
        <f t="shared" si="137"/>
        <v>1.0198129893563448</v>
      </c>
      <c r="BH190" s="27">
        <f t="shared" si="110"/>
        <v>157.98341430812474</v>
      </c>
      <c r="BI190" s="11">
        <f t="shared" si="138"/>
        <v>3.4739176289460254E-3</v>
      </c>
      <c r="BK190" s="2">
        <v>189</v>
      </c>
      <c r="BL190" s="20">
        <v>500.02999879999999</v>
      </c>
      <c r="BM190" s="10">
        <f t="shared" si="139"/>
        <v>490.58510602244144</v>
      </c>
      <c r="BN190" s="2">
        <f t="shared" si="140"/>
        <v>2.6717322771201513</v>
      </c>
      <c r="BO190" s="27">
        <f t="shared" si="111"/>
        <v>493.25683829956159</v>
      </c>
      <c r="BP190" s="11">
        <f t="shared" si="141"/>
        <v>1.3545508302887834E-2</v>
      </c>
      <c r="BQ190" s="2">
        <f t="shared" si="142"/>
        <v>3.8257857514443341</v>
      </c>
      <c r="BR190" s="27">
        <f t="shared" si="112"/>
        <v>494.41089177388579</v>
      </c>
      <c r="BS190" s="11">
        <f t="shared" si="143"/>
        <v>1.1237539826808874E-2</v>
      </c>
      <c r="BT190" s="2">
        <f t="shared" si="144"/>
        <v>4.4590283525145118</v>
      </c>
      <c r="BU190" s="27">
        <f t="shared" si="113"/>
        <v>495.04413437495595</v>
      </c>
      <c r="BV190" s="11">
        <f t="shared" si="145"/>
        <v>9.9711306061824271E-3</v>
      </c>
      <c r="BW190" s="2">
        <f t="shared" si="146"/>
        <v>4.671449501992547</v>
      </c>
      <c r="BX190" s="27">
        <f t="shared" si="114"/>
        <v>495.25655552443396</v>
      </c>
      <c r="BY190" s="11">
        <f t="shared" si="147"/>
        <v>9.5463137952154879E-3</v>
      </c>
      <c r="CB190" s="2"/>
      <c r="CD190" s="22"/>
    </row>
    <row r="191" spans="1:82" x14ac:dyDescent="0.2">
      <c r="A191" s="19">
        <v>43840</v>
      </c>
      <c r="B191" s="20">
        <v>190</v>
      </c>
      <c r="C191" s="20">
        <v>161.06300350000001</v>
      </c>
      <c r="D191" s="20">
        <v>527.51000980000003</v>
      </c>
      <c r="O191" s="2">
        <v>190</v>
      </c>
      <c r="P191" s="20">
        <v>161.06300350000001</v>
      </c>
      <c r="Q191" s="27">
        <f t="shared" si="115"/>
        <v>155.94434642444867</v>
      </c>
      <c r="R191" s="1">
        <f t="shared" si="116"/>
        <v>5.1186570755513401</v>
      </c>
      <c r="S191" s="7">
        <f t="shared" si="117"/>
        <v>3.17804645655409E-2</v>
      </c>
      <c r="T191" s="27">
        <f t="shared" si="118"/>
        <v>156.79470473854431</v>
      </c>
      <c r="U191" s="1">
        <f t="shared" si="148"/>
        <v>4.2682987614556964</v>
      </c>
      <c r="V191" s="11">
        <f t="shared" si="119"/>
        <v>2.6500801976263259E-2</v>
      </c>
      <c r="W191" s="27">
        <f t="shared" si="120"/>
        <v>157.24733626750734</v>
      </c>
      <c r="X191" s="1">
        <f t="shared" si="121"/>
        <v>3.8156672324926717</v>
      </c>
      <c r="Y191" s="9">
        <f t="shared" si="101"/>
        <v>2.369052575436836E-2</v>
      </c>
      <c r="Z191" s="27">
        <f t="shared" si="122"/>
        <v>157.4032544204718</v>
      </c>
      <c r="AA191" s="1">
        <f t="shared" si="123"/>
        <v>3.6597490795282113</v>
      </c>
      <c r="AB191" s="9">
        <f t="shared" si="102"/>
        <v>2.2722468847591128E-2</v>
      </c>
      <c r="AD191" s="2">
        <v>190</v>
      </c>
      <c r="AE191" s="20">
        <v>527.51000980000003</v>
      </c>
      <c r="AF191" s="8">
        <f t="shared" si="124"/>
        <v>490.3015528657354</v>
      </c>
      <c r="AG191" s="1">
        <f t="shared" si="125"/>
        <v>37.208456934264632</v>
      </c>
      <c r="AH191" s="9">
        <f t="shared" si="103"/>
        <v>7.0536020630910551E-2</v>
      </c>
      <c r="AI191" s="8">
        <f t="shared" si="126"/>
        <v>493.66631768162375</v>
      </c>
      <c r="AJ191" s="1">
        <f t="shared" si="127"/>
        <v>33.843692118376282</v>
      </c>
      <c r="AK191" s="9">
        <f t="shared" si="104"/>
        <v>6.4157440597587462E-2</v>
      </c>
      <c r="AL191" s="8">
        <f t="shared" si="128"/>
        <v>496.25204168897653</v>
      </c>
      <c r="AM191" s="1">
        <f t="shared" si="129"/>
        <v>31.257968111023501</v>
      </c>
      <c r="AN191" s="9">
        <f t="shared" si="105"/>
        <v>5.9255687153452571E-2</v>
      </c>
      <c r="AO191" s="8">
        <f t="shared" si="130"/>
        <v>498.05806306410977</v>
      </c>
      <c r="AP191" s="1">
        <f t="shared" si="131"/>
        <v>29.45194673589026</v>
      </c>
      <c r="AQ191" s="9">
        <f t="shared" si="106"/>
        <v>5.5832014916753263E-2</v>
      </c>
      <c r="AU191" s="2">
        <v>190</v>
      </c>
      <c r="AV191" s="20">
        <v>161.06300350000001</v>
      </c>
      <c r="AW191" s="10">
        <f t="shared" si="132"/>
        <v>157.24733626750734</v>
      </c>
      <c r="AX191" s="2">
        <f t="shared" si="149"/>
        <v>0.78179390583518005</v>
      </c>
      <c r="AY191" s="27">
        <f t="shared" si="107"/>
        <v>158.02913017334251</v>
      </c>
      <c r="AZ191" s="11">
        <f t="shared" si="133"/>
        <v>1.8836562467665015E-2</v>
      </c>
      <c r="BA191" s="2">
        <f t="shared" si="150"/>
        <v>0.81473675213349517</v>
      </c>
      <c r="BB191" s="27">
        <f t="shared" si="108"/>
        <v>158.06207301964082</v>
      </c>
      <c r="BC191" s="11">
        <f t="shared" si="134"/>
        <v>1.8632028554957297E-2</v>
      </c>
      <c r="BD191" s="2">
        <f t="shared" si="135"/>
        <v>0.65934572433546546</v>
      </c>
      <c r="BE191" s="27">
        <f t="shared" si="109"/>
        <v>157.90668199184279</v>
      </c>
      <c r="BF191" s="11">
        <f t="shared" si="136"/>
        <v>1.9596812673105399E-2</v>
      </c>
      <c r="BG191" s="2">
        <f t="shared" si="137"/>
        <v>0.46775445889330103</v>
      </c>
      <c r="BH191" s="27">
        <f t="shared" si="110"/>
        <v>157.71509072640063</v>
      </c>
      <c r="BI191" s="11">
        <f t="shared" si="138"/>
        <v>2.0786355034037196E-2</v>
      </c>
      <c r="BK191" s="2">
        <v>190</v>
      </c>
      <c r="BL191" s="20">
        <v>527.51000980000003</v>
      </c>
      <c r="BM191" s="10">
        <f t="shared" si="139"/>
        <v>496.25204168897653</v>
      </c>
      <c r="BN191" s="2">
        <f t="shared" si="140"/>
        <v>3.5702932939446343</v>
      </c>
      <c r="BO191" s="27">
        <f t="shared" si="111"/>
        <v>499.82233498292118</v>
      </c>
      <c r="BP191" s="11">
        <f t="shared" si="141"/>
        <v>5.2487487066977846E-2</v>
      </c>
      <c r="BQ191" s="2">
        <f t="shared" si="142"/>
        <v>4.6543032132351776</v>
      </c>
      <c r="BR191" s="27">
        <f t="shared" si="112"/>
        <v>500.90634490221169</v>
      </c>
      <c r="BS191" s="11">
        <f t="shared" si="143"/>
        <v>5.0432530954009486E-2</v>
      </c>
      <c r="BT191" s="2">
        <f t="shared" si="144"/>
        <v>5.1837727409268624</v>
      </c>
      <c r="BU191" s="27">
        <f t="shared" si="113"/>
        <v>501.43581442990342</v>
      </c>
      <c r="BV191" s="11">
        <f t="shared" si="145"/>
        <v>4.94288162986374E-2</v>
      </c>
      <c r="BW191" s="2">
        <f t="shared" si="146"/>
        <v>5.418064125399459</v>
      </c>
      <c r="BX191" s="27">
        <f t="shared" si="114"/>
        <v>501.67010581437597</v>
      </c>
      <c r="BY191" s="11">
        <f t="shared" si="147"/>
        <v>4.898467044335518E-2</v>
      </c>
      <c r="CB191" s="2"/>
      <c r="CD191" s="22"/>
    </row>
    <row r="192" spans="1:82" x14ac:dyDescent="0.2">
      <c r="A192" s="19">
        <v>43871</v>
      </c>
      <c r="B192" s="20">
        <v>191</v>
      </c>
      <c r="C192" s="20">
        <v>156.25</v>
      </c>
      <c r="D192" s="20">
        <v>503.05999759999997</v>
      </c>
      <c r="O192" s="2">
        <v>191</v>
      </c>
      <c r="P192" s="20">
        <v>156.25</v>
      </c>
      <c r="Q192" s="27">
        <f t="shared" si="115"/>
        <v>157.47994354711406</v>
      </c>
      <c r="R192" s="1">
        <f t="shared" si="116"/>
        <v>1.2299435471140612</v>
      </c>
      <c r="S192" s="7">
        <f t="shared" si="117"/>
        <v>7.8716387015299923E-3</v>
      </c>
      <c r="T192" s="27">
        <f t="shared" si="118"/>
        <v>158.71543918119937</v>
      </c>
      <c r="U192" s="1">
        <f t="shared" si="148"/>
        <v>2.4654391811993719</v>
      </c>
      <c r="V192" s="11">
        <f t="shared" si="119"/>
        <v>1.5778810759675979E-2</v>
      </c>
      <c r="W192" s="27">
        <f t="shared" si="120"/>
        <v>159.53673660700292</v>
      </c>
      <c r="X192" s="1">
        <f t="shared" si="121"/>
        <v>3.286736607002922</v>
      </c>
      <c r="Y192" s="9">
        <f t="shared" si="101"/>
        <v>2.10351142848187E-2</v>
      </c>
      <c r="Z192" s="27">
        <f t="shared" si="122"/>
        <v>160.14806623011793</v>
      </c>
      <c r="AA192" s="1">
        <f t="shared" si="123"/>
        <v>3.8980662301179336</v>
      </c>
      <c r="AB192" s="9">
        <f t="shared" si="102"/>
        <v>2.4947623872754777E-2</v>
      </c>
      <c r="AD192" s="2">
        <v>191</v>
      </c>
      <c r="AE192" s="20">
        <v>503.05999759999997</v>
      </c>
      <c r="AF192" s="8">
        <f t="shared" si="124"/>
        <v>501.46408994601472</v>
      </c>
      <c r="AG192" s="1">
        <f t="shared" si="125"/>
        <v>1.5959076539852504</v>
      </c>
      <c r="AH192" s="9">
        <f t="shared" si="103"/>
        <v>3.1724002337673658E-3</v>
      </c>
      <c r="AI192" s="8">
        <f t="shared" si="126"/>
        <v>508.89597913489308</v>
      </c>
      <c r="AJ192" s="1">
        <f t="shared" si="127"/>
        <v>5.8359815348931079</v>
      </c>
      <c r="AK192" s="9">
        <f t="shared" si="104"/>
        <v>1.1600965218334642E-2</v>
      </c>
      <c r="AL192" s="8">
        <f t="shared" si="128"/>
        <v>515.00682255559059</v>
      </c>
      <c r="AM192" s="1">
        <f t="shared" si="129"/>
        <v>11.946824955590614</v>
      </c>
      <c r="AN192" s="9">
        <f t="shared" si="105"/>
        <v>2.3748310365734823E-2</v>
      </c>
      <c r="AO192" s="8">
        <f t="shared" si="130"/>
        <v>520.14702311602741</v>
      </c>
      <c r="AP192" s="1">
        <f t="shared" si="131"/>
        <v>17.087025516027438</v>
      </c>
      <c r="AQ192" s="9">
        <f t="shared" si="106"/>
        <v>3.3966178184602763E-2</v>
      </c>
      <c r="AU192" s="2">
        <v>191</v>
      </c>
      <c r="AV192" s="20">
        <v>156.25</v>
      </c>
      <c r="AW192" s="10">
        <f t="shared" si="132"/>
        <v>159.53673660700292</v>
      </c>
      <c r="AX192" s="2">
        <f t="shared" si="149"/>
        <v>1.2340758359333019</v>
      </c>
      <c r="AY192" s="27">
        <f t="shared" si="107"/>
        <v>160.77081244293623</v>
      </c>
      <c r="AZ192" s="11">
        <f t="shared" si="133"/>
        <v>2.8933199634791889E-2</v>
      </c>
      <c r="BA192" s="2">
        <f t="shared" si="150"/>
        <v>1.4783353664464363</v>
      </c>
      <c r="BB192" s="27">
        <f t="shared" si="108"/>
        <v>161.01507197344935</v>
      </c>
      <c r="BC192" s="11">
        <f t="shared" si="134"/>
        <v>3.0496460630075852E-2</v>
      </c>
      <c r="BD192" s="2">
        <f t="shared" si="135"/>
        <v>1.6373784934315379</v>
      </c>
      <c r="BE192" s="27">
        <f t="shared" si="109"/>
        <v>161.17411510043445</v>
      </c>
      <c r="BF192" s="11">
        <f t="shared" si="136"/>
        <v>3.1514336642780472E-2</v>
      </c>
      <c r="BG192" s="2">
        <f t="shared" si="137"/>
        <v>1.8339888693450148</v>
      </c>
      <c r="BH192" s="27">
        <f t="shared" si="110"/>
        <v>161.37072547634793</v>
      </c>
      <c r="BI192" s="11">
        <f t="shared" si="138"/>
        <v>3.2772643048626739E-2</v>
      </c>
      <c r="BK192" s="2">
        <v>191</v>
      </c>
      <c r="BL192" s="20">
        <v>503.05999759999997</v>
      </c>
      <c r="BM192" s="10">
        <f t="shared" si="139"/>
        <v>515.00682255559059</v>
      </c>
      <c r="BN192" s="2">
        <f t="shared" si="140"/>
        <v>8.125639565745459</v>
      </c>
      <c r="BO192" s="27">
        <f t="shared" si="111"/>
        <v>523.13246212133606</v>
      </c>
      <c r="BP192" s="11">
        <f t="shared" si="141"/>
        <v>3.9900736725436044E-2</v>
      </c>
      <c r="BQ192" s="2">
        <f t="shared" si="142"/>
        <v>10.999518157255672</v>
      </c>
      <c r="BR192" s="27">
        <f t="shared" si="112"/>
        <v>526.00634071284628</v>
      </c>
      <c r="BS192" s="11">
        <f t="shared" si="143"/>
        <v>4.5613531631055505E-2</v>
      </c>
      <c r="BT192" s="2">
        <f t="shared" si="144"/>
        <v>13.326377616339178</v>
      </c>
      <c r="BU192" s="27">
        <f t="shared" si="113"/>
        <v>528.33320017192978</v>
      </c>
      <c r="BV192" s="11">
        <f t="shared" si="145"/>
        <v>5.0238943053518996E-2</v>
      </c>
      <c r="BW192" s="2">
        <f t="shared" si="146"/>
        <v>15.420601681310407</v>
      </c>
      <c r="BX192" s="27">
        <f t="shared" si="114"/>
        <v>530.42742423690095</v>
      </c>
      <c r="BY192" s="11">
        <f t="shared" si="147"/>
        <v>5.4401913822338423E-2</v>
      </c>
      <c r="CB192" s="2"/>
      <c r="CD192" s="22"/>
    </row>
    <row r="193" spans="1:82" x14ac:dyDescent="0.2">
      <c r="A193" s="19">
        <v>43961</v>
      </c>
      <c r="B193" s="20">
        <v>192</v>
      </c>
      <c r="C193" s="20">
        <v>159.96000670000001</v>
      </c>
      <c r="D193" s="20">
        <v>520.65002440000001</v>
      </c>
      <c r="O193" s="2">
        <v>192</v>
      </c>
      <c r="P193" s="20">
        <v>159.96000670000001</v>
      </c>
      <c r="Q193" s="27">
        <f t="shared" si="115"/>
        <v>157.11096048297983</v>
      </c>
      <c r="R193" s="1">
        <f t="shared" si="116"/>
        <v>2.8490462170201738</v>
      </c>
      <c r="S193" s="7">
        <f t="shared" si="117"/>
        <v>1.7810990858255406E-2</v>
      </c>
      <c r="T193" s="27">
        <f t="shared" si="118"/>
        <v>157.60599154965968</v>
      </c>
      <c r="U193" s="1">
        <f t="shared" si="148"/>
        <v>2.3540151503403308</v>
      </c>
      <c r="V193" s="11">
        <f t="shared" si="119"/>
        <v>1.4716273141668547E-2</v>
      </c>
      <c r="W193" s="27">
        <f t="shared" si="120"/>
        <v>157.56469464280116</v>
      </c>
      <c r="X193" s="1">
        <f t="shared" si="121"/>
        <v>2.3953120571988507</v>
      </c>
      <c r="Y193" s="9">
        <f t="shared" si="101"/>
        <v>1.4974443341273319E-2</v>
      </c>
      <c r="Z193" s="27">
        <f t="shared" si="122"/>
        <v>157.22451655752948</v>
      </c>
      <c r="AA193" s="1">
        <f t="shared" si="123"/>
        <v>2.7354901424705247</v>
      </c>
      <c r="AB193" s="9">
        <f t="shared" si="102"/>
        <v>1.7101087946319302E-2</v>
      </c>
      <c r="AD193" s="2">
        <v>192</v>
      </c>
      <c r="AE193" s="20">
        <v>520.65002440000001</v>
      </c>
      <c r="AF193" s="8">
        <f t="shared" si="124"/>
        <v>501.94286224221025</v>
      </c>
      <c r="AG193" s="1">
        <f t="shared" si="125"/>
        <v>18.707162157789753</v>
      </c>
      <c r="AH193" s="9">
        <f t="shared" si="103"/>
        <v>3.5930397159489216E-2</v>
      </c>
      <c r="AI193" s="8">
        <f t="shared" si="126"/>
        <v>506.26978744419119</v>
      </c>
      <c r="AJ193" s="1">
        <f t="shared" si="127"/>
        <v>14.380236955808812</v>
      </c>
      <c r="AK193" s="9">
        <f t="shared" si="104"/>
        <v>2.7619775822311114E-2</v>
      </c>
      <c r="AL193" s="8">
        <f t="shared" si="128"/>
        <v>507.83872758223617</v>
      </c>
      <c r="AM193" s="1">
        <f t="shared" si="129"/>
        <v>12.811296817763832</v>
      </c>
      <c r="AN193" s="9">
        <f t="shared" si="105"/>
        <v>2.4606350172609023E-2</v>
      </c>
      <c r="AO193" s="8">
        <f t="shared" si="130"/>
        <v>507.33175397900686</v>
      </c>
      <c r="AP193" s="1">
        <f t="shared" si="131"/>
        <v>13.318270420993144</v>
      </c>
      <c r="AQ193" s="9">
        <f t="shared" si="106"/>
        <v>2.5580082198865147E-2</v>
      </c>
      <c r="AU193" s="2">
        <v>192</v>
      </c>
      <c r="AV193" s="20">
        <v>159.96000670000001</v>
      </c>
      <c r="AW193" s="10">
        <f t="shared" si="132"/>
        <v>157.56469464280116</v>
      </c>
      <c r="AX193" s="2">
        <f t="shared" si="149"/>
        <v>0.27224049589278188</v>
      </c>
      <c r="AY193" s="27">
        <f t="shared" si="107"/>
        <v>157.83693513869395</v>
      </c>
      <c r="AZ193" s="11">
        <f t="shared" si="133"/>
        <v>1.3272514831084102E-2</v>
      </c>
      <c r="BA193" s="2">
        <f t="shared" si="150"/>
        <v>-7.4334432345254053E-2</v>
      </c>
      <c r="BB193" s="27">
        <f t="shared" si="108"/>
        <v>157.49036021045589</v>
      </c>
      <c r="BC193" s="11">
        <f t="shared" si="134"/>
        <v>1.5439149700561485E-2</v>
      </c>
      <c r="BD193" s="2">
        <f t="shared" si="135"/>
        <v>-0.52827378114844359</v>
      </c>
      <c r="BE193" s="27">
        <f t="shared" si="109"/>
        <v>157.03642086165272</v>
      </c>
      <c r="BF193" s="11">
        <f t="shared" si="136"/>
        <v>1.8276979969314374E-2</v>
      </c>
      <c r="BG193" s="2">
        <f t="shared" si="137"/>
        <v>-1.0205342558150696</v>
      </c>
      <c r="BH193" s="27">
        <f t="shared" si="110"/>
        <v>156.54416038698608</v>
      </c>
      <c r="BI193" s="11">
        <f t="shared" si="138"/>
        <v>2.1354377156411617E-2</v>
      </c>
      <c r="BK193" s="2">
        <v>192</v>
      </c>
      <c r="BL193" s="20">
        <v>520.65002440000001</v>
      </c>
      <c r="BM193" s="10">
        <f t="shared" si="139"/>
        <v>507.83872758223617</v>
      </c>
      <c r="BN193" s="2">
        <f t="shared" si="140"/>
        <v>3.537519204015497</v>
      </c>
      <c r="BO193" s="27">
        <f t="shared" si="111"/>
        <v>511.37624678625167</v>
      </c>
      <c r="BP193" s="11">
        <f t="shared" si="141"/>
        <v>1.7811921980481014E-2</v>
      </c>
      <c r="BQ193" s="2">
        <f t="shared" si="142"/>
        <v>2.8240922484811333</v>
      </c>
      <c r="BR193" s="27">
        <f t="shared" si="112"/>
        <v>510.6628198307173</v>
      </c>
      <c r="BS193" s="11">
        <f t="shared" si="143"/>
        <v>1.9182184003144954E-2</v>
      </c>
      <c r="BT193" s="2">
        <f t="shared" si="144"/>
        <v>1.0296940625230233</v>
      </c>
      <c r="BU193" s="27">
        <f t="shared" si="113"/>
        <v>508.86842164475922</v>
      </c>
      <c r="BV193" s="11">
        <f t="shared" si="145"/>
        <v>2.2628641511767848E-2</v>
      </c>
      <c r="BW193" s="2">
        <f t="shared" si="146"/>
        <v>-1.5209208096882088</v>
      </c>
      <c r="BX193" s="27">
        <f t="shared" si="114"/>
        <v>506.31780677254795</v>
      </c>
      <c r="BY193" s="11">
        <f t="shared" si="147"/>
        <v>2.7527546251377939E-2</v>
      </c>
      <c r="CB193" s="2"/>
      <c r="CD193" s="22"/>
    </row>
    <row r="194" spans="1:82" x14ac:dyDescent="0.2">
      <c r="A194" s="19">
        <v>43992</v>
      </c>
      <c r="B194" s="20">
        <v>193</v>
      </c>
      <c r="C194" s="20">
        <v>154.99800110000001</v>
      </c>
      <c r="D194" s="20">
        <v>505.86999509999998</v>
      </c>
      <c r="O194" s="2">
        <v>193</v>
      </c>
      <c r="P194" s="20">
        <v>154.99800110000001</v>
      </c>
      <c r="Q194" s="27">
        <f t="shared" si="115"/>
        <v>157.96567434808588</v>
      </c>
      <c r="R194" s="1">
        <f t="shared" si="116"/>
        <v>2.9676732480858732</v>
      </c>
      <c r="S194" s="7">
        <f t="shared" si="117"/>
        <v>1.9146525935977848E-2</v>
      </c>
      <c r="T194" s="27">
        <f t="shared" si="118"/>
        <v>158.66529836731283</v>
      </c>
      <c r="U194" s="1">
        <f t="shared" si="148"/>
        <v>3.6672972673128186</v>
      </c>
      <c r="V194" s="11">
        <f t="shared" si="119"/>
        <v>2.3660287495880606E-2</v>
      </c>
      <c r="W194" s="27">
        <f t="shared" si="120"/>
        <v>159.00188187712047</v>
      </c>
      <c r="X194" s="1">
        <f t="shared" si="121"/>
        <v>4.0038807771204574</v>
      </c>
      <c r="Y194" s="9">
        <f t="shared" si="101"/>
        <v>2.5831822015157956E-2</v>
      </c>
      <c r="Z194" s="27">
        <f t="shared" si="122"/>
        <v>159.27613416438237</v>
      </c>
      <c r="AA194" s="1">
        <f t="shared" si="123"/>
        <v>4.2781330643823594</v>
      </c>
      <c r="AB194" s="9">
        <f t="shared" si="102"/>
        <v>2.7601214428708908E-2</v>
      </c>
      <c r="AD194" s="2">
        <v>193</v>
      </c>
      <c r="AE194" s="20">
        <v>505.86999509999998</v>
      </c>
      <c r="AF194" s="8">
        <f t="shared" si="124"/>
        <v>507.55501088954713</v>
      </c>
      <c r="AG194" s="1">
        <f t="shared" si="125"/>
        <v>1.6850157895471511</v>
      </c>
      <c r="AH194" s="9">
        <f t="shared" si="103"/>
        <v>3.330926534225574E-3</v>
      </c>
      <c r="AI194" s="8">
        <f t="shared" si="126"/>
        <v>512.74089407430517</v>
      </c>
      <c r="AJ194" s="1">
        <f t="shared" si="127"/>
        <v>6.8708989743051916</v>
      </c>
      <c r="AK194" s="9">
        <f t="shared" si="104"/>
        <v>1.358234139375465E-2</v>
      </c>
      <c r="AL194" s="8">
        <f t="shared" si="128"/>
        <v>515.5255056728945</v>
      </c>
      <c r="AM194" s="1">
        <f t="shared" si="129"/>
        <v>9.6555105728945136</v>
      </c>
      <c r="AN194" s="9">
        <f t="shared" si="105"/>
        <v>1.9086940649614571E-2</v>
      </c>
      <c r="AO194" s="8">
        <f t="shared" si="130"/>
        <v>517.32045679475175</v>
      </c>
      <c r="AP194" s="1">
        <f t="shared" si="131"/>
        <v>11.450461694751766</v>
      </c>
      <c r="AQ194" s="9">
        <f t="shared" si="106"/>
        <v>2.2635186521565185E-2</v>
      </c>
      <c r="AU194" s="2">
        <v>193</v>
      </c>
      <c r="AV194" s="20">
        <v>154.99800110000001</v>
      </c>
      <c r="AW194" s="10">
        <f t="shared" si="132"/>
        <v>159.00188187712047</v>
      </c>
      <c r="AX194" s="2">
        <f t="shared" si="149"/>
        <v>0.62172451742074042</v>
      </c>
      <c r="AY194" s="27">
        <f t="shared" si="107"/>
        <v>159.62360639454121</v>
      </c>
      <c r="AZ194" s="11">
        <f t="shared" si="133"/>
        <v>2.9842999662665987E-2</v>
      </c>
      <c r="BA194" s="2">
        <f t="shared" si="150"/>
        <v>0.60585031765379993</v>
      </c>
      <c r="BB194" s="27">
        <f t="shared" si="108"/>
        <v>159.60773219477426</v>
      </c>
      <c r="BC194" s="11">
        <f t="shared" si="134"/>
        <v>2.9740584149857446E-2</v>
      </c>
      <c r="BD194" s="2">
        <f t="shared" si="135"/>
        <v>0.65100282813220878</v>
      </c>
      <c r="BE194" s="27">
        <f t="shared" si="109"/>
        <v>159.65288470525269</v>
      </c>
      <c r="BF194" s="11">
        <f t="shared" si="136"/>
        <v>3.0031894425848037E-2</v>
      </c>
      <c r="BG194" s="2">
        <f t="shared" si="137"/>
        <v>0.82275686178571539</v>
      </c>
      <c r="BH194" s="27">
        <f t="shared" si="110"/>
        <v>159.82463873890617</v>
      </c>
      <c r="BI194" s="11">
        <f t="shared" si="138"/>
        <v>3.1139999255810808E-2</v>
      </c>
      <c r="BK194" s="2">
        <v>193</v>
      </c>
      <c r="BL194" s="20">
        <v>505.86999509999998</v>
      </c>
      <c r="BM194" s="10">
        <f t="shared" si="139"/>
        <v>515.5255056728945</v>
      </c>
      <c r="BN194" s="2">
        <f t="shared" si="140"/>
        <v>4.782296870008345</v>
      </c>
      <c r="BO194" s="27">
        <f t="shared" si="111"/>
        <v>520.30780254290289</v>
      </c>
      <c r="BP194" s="11">
        <f t="shared" si="141"/>
        <v>2.8540549118847923E-2</v>
      </c>
      <c r="BQ194" s="2">
        <f t="shared" si="142"/>
        <v>5.0123008774608682</v>
      </c>
      <c r="BR194" s="27">
        <f t="shared" si="112"/>
        <v>520.53780655035541</v>
      </c>
      <c r="BS194" s="11">
        <f t="shared" si="143"/>
        <v>2.89952193101627E-2</v>
      </c>
      <c r="BT194" s="2">
        <f t="shared" si="144"/>
        <v>5.0239444794042027</v>
      </c>
      <c r="BU194" s="27">
        <f t="shared" si="113"/>
        <v>520.54945015229873</v>
      </c>
      <c r="BV194" s="11">
        <f t="shared" si="145"/>
        <v>2.9018236294874388E-2</v>
      </c>
      <c r="BW194" s="2">
        <f t="shared" si="146"/>
        <v>5.384853365571689</v>
      </c>
      <c r="BX194" s="27">
        <f t="shared" si="114"/>
        <v>520.91035903846614</v>
      </c>
      <c r="BY194" s="11">
        <f t="shared" si="147"/>
        <v>2.9731678265466188E-2</v>
      </c>
      <c r="CB194" s="2"/>
      <c r="CD194" s="22"/>
    </row>
    <row r="195" spans="1:82" x14ac:dyDescent="0.2">
      <c r="A195" s="19">
        <v>44022</v>
      </c>
      <c r="B195" s="20">
        <v>194</v>
      </c>
      <c r="C195" s="20">
        <v>159.7845001</v>
      </c>
      <c r="D195" s="20">
        <v>534.6599731</v>
      </c>
      <c r="O195" s="2">
        <v>194</v>
      </c>
      <c r="P195" s="20">
        <v>159.7845001</v>
      </c>
      <c r="Q195" s="27">
        <f t="shared" si="115"/>
        <v>157.07537237366012</v>
      </c>
      <c r="R195" s="1">
        <f t="shared" si="116"/>
        <v>2.7091277263398865</v>
      </c>
      <c r="S195" s="7">
        <f t="shared" si="117"/>
        <v>1.6954884388938839E-2</v>
      </c>
      <c r="T195" s="27">
        <f t="shared" si="118"/>
        <v>157.01501459702206</v>
      </c>
      <c r="U195" s="1">
        <f t="shared" si="148"/>
        <v>2.7694855029779433</v>
      </c>
      <c r="V195" s="11">
        <f t="shared" si="119"/>
        <v>1.7332629267824352E-2</v>
      </c>
      <c r="W195" s="27">
        <f t="shared" si="120"/>
        <v>156.59955341084819</v>
      </c>
      <c r="X195" s="1">
        <f t="shared" si="121"/>
        <v>3.1849466891518148</v>
      </c>
      <c r="Y195" s="9">
        <f t="shared" ref="Y195:Y253" si="151">ABS((P195-W195)/P195)</f>
        <v>1.9932763735897651E-2</v>
      </c>
      <c r="Z195" s="27">
        <f t="shared" si="122"/>
        <v>156.0675343660956</v>
      </c>
      <c r="AA195" s="1">
        <f t="shared" si="123"/>
        <v>3.7169657339044022</v>
      </c>
      <c r="AB195" s="9">
        <f t="shared" ref="AB195:AB253" si="152">ABS((P195-Z195)/P195)</f>
        <v>2.3262367323352174E-2</v>
      </c>
      <c r="AD195" s="2">
        <v>194</v>
      </c>
      <c r="AE195" s="20">
        <v>534.6599731</v>
      </c>
      <c r="AF195" s="8">
        <f t="shared" si="124"/>
        <v>507.04950615268297</v>
      </c>
      <c r="AG195" s="1">
        <f t="shared" si="125"/>
        <v>27.610466947317036</v>
      </c>
      <c r="AH195" s="9">
        <f t="shared" ref="AH195:AH253" si="153">ABS((AE195-AF195)/AE195)</f>
        <v>5.1641170718708204E-2</v>
      </c>
      <c r="AI195" s="8">
        <f t="shared" si="126"/>
        <v>509.64898953586783</v>
      </c>
      <c r="AJ195" s="1">
        <f t="shared" si="127"/>
        <v>25.010983564132175</v>
      </c>
      <c r="AK195" s="9">
        <f t="shared" ref="AK195:AK253" si="154">ABS((AE195-AI195)/AE195)</f>
        <v>4.6779233199591416E-2</v>
      </c>
      <c r="AL195" s="8">
        <f t="shared" si="128"/>
        <v>509.73219932915777</v>
      </c>
      <c r="AM195" s="1">
        <f t="shared" si="129"/>
        <v>24.927773770842236</v>
      </c>
      <c r="AN195" s="9">
        <f t="shared" ref="AN195:AN253" si="155">ABS((AE195-AL195)/AE195)</f>
        <v>4.6623601962026577E-2</v>
      </c>
      <c r="AO195" s="8">
        <f t="shared" si="130"/>
        <v>508.73261052368798</v>
      </c>
      <c r="AP195" s="1">
        <f t="shared" si="131"/>
        <v>25.927362576312021</v>
      </c>
      <c r="AQ195" s="9">
        <f t="shared" ref="AQ195:AQ253" si="156">ABS((AE195-AO195)/AE195)</f>
        <v>4.8493180489990975E-2</v>
      </c>
      <c r="AU195" s="2">
        <v>194</v>
      </c>
      <c r="AV195" s="20">
        <v>159.7845001</v>
      </c>
      <c r="AW195" s="10">
        <f t="shared" si="132"/>
        <v>156.59955341084819</v>
      </c>
      <c r="AX195" s="2">
        <f t="shared" si="149"/>
        <v>-0.2854913776871657</v>
      </c>
      <c r="AY195" s="27">
        <f t="shared" ref="AY195:AY254" si="157">AW195+AX195</f>
        <v>156.31406203316101</v>
      </c>
      <c r="AZ195" s="11">
        <f t="shared" si="133"/>
        <v>2.1719491344073083E-2</v>
      </c>
      <c r="BA195" s="2">
        <f t="shared" si="150"/>
        <v>-0.74783013511293606</v>
      </c>
      <c r="BB195" s="27">
        <f t="shared" ref="BB195:BB254" si="158">AW195+BA195</f>
        <v>155.85172327573525</v>
      </c>
      <c r="BC195" s="11">
        <f t="shared" si="134"/>
        <v>2.4613005778429377E-2</v>
      </c>
      <c r="BD195" s="2">
        <f t="shared" si="135"/>
        <v>-1.1809959485104844</v>
      </c>
      <c r="BE195" s="27">
        <f t="shared" ref="BE195:BE254" si="159">AW195+BD195</f>
        <v>155.4185574623377</v>
      </c>
      <c r="BF195" s="11">
        <f t="shared" si="136"/>
        <v>2.7323943404584963E-2</v>
      </c>
      <c r="BG195" s="2">
        <f t="shared" si="137"/>
        <v>-1.5960571342577812</v>
      </c>
      <c r="BH195" s="27">
        <f t="shared" ref="BH195:BH254" si="160">AW195+BG195</f>
        <v>155.0034962765904</v>
      </c>
      <c r="BI195" s="11">
        <f t="shared" si="138"/>
        <v>2.9921574498261397E-2</v>
      </c>
      <c r="BK195" s="2">
        <v>194</v>
      </c>
      <c r="BL195" s="20">
        <v>534.6599731</v>
      </c>
      <c r="BM195" s="10">
        <f t="shared" si="139"/>
        <v>509.73219932915777</v>
      </c>
      <c r="BN195" s="2">
        <f t="shared" si="140"/>
        <v>1.6096159058848223</v>
      </c>
      <c r="BO195" s="27">
        <f t="shared" ref="BO195:BO254" si="161">BM195+BN195</f>
        <v>511.34181523504259</v>
      </c>
      <c r="BP195" s="11">
        <f t="shared" si="141"/>
        <v>4.3613060708017702E-2</v>
      </c>
      <c r="BQ195" s="2">
        <f t="shared" si="142"/>
        <v>0.14977762792194893</v>
      </c>
      <c r="BR195" s="27">
        <f t="shared" ref="BR195:BR254" si="162">BM195+BQ195</f>
        <v>509.8819769570797</v>
      </c>
      <c r="BS195" s="11">
        <f t="shared" si="143"/>
        <v>4.6343465734409776E-2</v>
      </c>
      <c r="BT195" s="2">
        <f t="shared" si="144"/>
        <v>-1.466406014480357</v>
      </c>
      <c r="BU195" s="27">
        <f t="shared" ref="BU195:BU254" si="163">BM195+BT195</f>
        <v>508.26579331467741</v>
      </c>
      <c r="BV195" s="11">
        <f t="shared" si="145"/>
        <v>4.9366290938682188E-2</v>
      </c>
      <c r="BW195" s="2">
        <f t="shared" si="146"/>
        <v>-2.9987664164096257</v>
      </c>
      <c r="BX195" s="27">
        <f t="shared" ref="BX195:BX254" si="164">BM195+BW195</f>
        <v>506.73343291274813</v>
      </c>
      <c r="BY195" s="11">
        <f t="shared" si="147"/>
        <v>5.2232337545920313E-2</v>
      </c>
      <c r="CB195" s="2"/>
      <c r="CD195" s="22"/>
    </row>
    <row r="196" spans="1:82" x14ac:dyDescent="0.2">
      <c r="A196" s="19">
        <v>44053</v>
      </c>
      <c r="B196" s="20">
        <v>195</v>
      </c>
      <c r="C196" s="20">
        <v>159.5274963</v>
      </c>
      <c r="D196" s="20">
        <v>531.78997800000002</v>
      </c>
      <c r="O196" s="2">
        <v>195</v>
      </c>
      <c r="P196" s="20">
        <v>159.5274963</v>
      </c>
      <c r="Q196" s="27">
        <f t="shared" ref="Q196:Q254" si="165">$Q$1*P195+(1-$Q$1)*Q195</f>
        <v>157.88811069156208</v>
      </c>
      <c r="R196" s="1">
        <f t="shared" ref="R196:R253" si="166">ABS(P196-Q196)</f>
        <v>1.6393856084379195</v>
      </c>
      <c r="S196" s="7">
        <f t="shared" ref="S196:S253" si="167">ABS((P196-Q196)/P196)</f>
        <v>1.0276508103374023E-2</v>
      </c>
      <c r="T196" s="27">
        <f t="shared" ref="T196:T254" si="168">$T$1*P195+(1-$T$1)*T195</f>
        <v>158.26128307336216</v>
      </c>
      <c r="U196" s="1">
        <f t="shared" si="148"/>
        <v>1.2662132266378308</v>
      </c>
      <c r="V196" s="11">
        <f t="shared" ref="V196:V253" si="169">ABS((P196-T196)/P196)</f>
        <v>7.9372726082069835E-3</v>
      </c>
      <c r="W196" s="27">
        <f t="shared" ref="W196:W254" si="170">$W$1*P195+(1-$W$1)*W195</f>
        <v>158.51052142433929</v>
      </c>
      <c r="X196" s="1">
        <f t="shared" ref="X196:X253" si="171">ABS(P196-W196)</f>
        <v>1.0169748756607078</v>
      </c>
      <c r="Y196" s="9">
        <f t="shared" si="151"/>
        <v>6.374919053128196E-3</v>
      </c>
      <c r="Z196" s="27">
        <f t="shared" ref="Z196:Z254" si="172">$Z$1*P195+(1-$Z$1)*Z195</f>
        <v>158.85525866652389</v>
      </c>
      <c r="AA196" s="1">
        <f t="shared" ref="AA196:AA253" si="173">ABS(P196-Z196)</f>
        <v>0.67223763347610088</v>
      </c>
      <c r="AB196" s="9">
        <f t="shared" si="152"/>
        <v>4.2139295674265588E-3</v>
      </c>
      <c r="AD196" s="2">
        <v>195</v>
      </c>
      <c r="AE196" s="20">
        <v>531.78997800000002</v>
      </c>
      <c r="AF196" s="8">
        <f t="shared" ref="AF196:AF254" si="174">$AF$1*AE195+(1-$AF$1)*AF195</f>
        <v>515.33264623687796</v>
      </c>
      <c r="AG196" s="1">
        <f t="shared" ref="AG196:AG253" si="175">ABS(AE196-AF196)</f>
        <v>16.457331763122056</v>
      </c>
      <c r="AH196" s="9">
        <f t="shared" si="153"/>
        <v>3.0947051362299378E-2</v>
      </c>
      <c r="AI196" s="8">
        <f t="shared" ref="AI196:AI254" si="176">$AI$1*AE195+(1-$AI$1)*AI195</f>
        <v>520.90393213972732</v>
      </c>
      <c r="AJ196" s="1">
        <f t="shared" ref="AJ196:AJ253" si="177">ABS(AE196-AI196)</f>
        <v>10.886045860272702</v>
      </c>
      <c r="AK196" s="9">
        <f t="shared" si="154"/>
        <v>2.0470573554646234E-2</v>
      </c>
      <c r="AL196" s="8">
        <f t="shared" ref="AL196:AL254" si="178">$AL$1*AE195+(1-$AL$1)*AL195</f>
        <v>524.68886359166311</v>
      </c>
      <c r="AM196" s="1">
        <f t="shared" ref="AM196:AM253" si="179">ABS(AE196-AL196)</f>
        <v>7.1011144083369118</v>
      </c>
      <c r="AN196" s="9">
        <f t="shared" si="155"/>
        <v>1.3353230978596801E-2</v>
      </c>
      <c r="AO196" s="8">
        <f t="shared" ref="AO196:AO254" si="180">$AO$1*AE195+(1-$AO$1)*AO195</f>
        <v>528.17813245592197</v>
      </c>
      <c r="AP196" s="1">
        <f t="shared" ref="AP196:AP253" si="181">ABS(AE196-AO196)</f>
        <v>3.6118455440780508</v>
      </c>
      <c r="AQ196" s="9">
        <f t="shared" si="156"/>
        <v>6.7918646335942247E-3</v>
      </c>
      <c r="AU196" s="2">
        <v>195</v>
      </c>
      <c r="AV196" s="20">
        <v>159.5274963</v>
      </c>
      <c r="AW196" s="10">
        <f t="shared" ref="AW196:AW254" si="182">0.6*AV195+(1-0.6)*AW195</f>
        <v>158.51052142433929</v>
      </c>
      <c r="AX196" s="2">
        <f t="shared" si="149"/>
        <v>0.37344643966631402</v>
      </c>
      <c r="AY196" s="27">
        <f t="shared" si="157"/>
        <v>158.8839678640056</v>
      </c>
      <c r="AZ196" s="11">
        <f t="shared" ref="AZ196:AZ253" si="183">ABS((AV196-AY196)/AV196)</f>
        <v>4.0339656229808063E-3</v>
      </c>
      <c r="BA196" s="2">
        <f t="shared" si="150"/>
        <v>0.4486290317588803</v>
      </c>
      <c r="BB196" s="27">
        <f t="shared" si="158"/>
        <v>158.95915045609817</v>
      </c>
      <c r="BC196" s="11">
        <f t="shared" ref="BC196:BC253" si="184">ABS((AV196-BB196)/AV196)</f>
        <v>3.5626826539859879E-3</v>
      </c>
      <c r="BD196" s="2">
        <f t="shared" ref="BD196:BD254" si="185">$BD$1*(AW196-AW195)+(1-$BD$1)*BD195</f>
        <v>0.6741824286904663</v>
      </c>
      <c r="BE196" s="27">
        <f t="shared" si="159"/>
        <v>159.18470385302976</v>
      </c>
      <c r="BF196" s="11">
        <f t="shared" ref="BF196:BF253" si="186">ABS(AV196-BE196)/AV196</f>
        <v>2.1487985138662026E-3</v>
      </c>
      <c r="BG196" s="2">
        <f t="shared" ref="BG196:BG254" si="187">$BG$1*(AW196-AW195)+(1-$BG$1)*BG195</f>
        <v>1.0342117265538799</v>
      </c>
      <c r="BH196" s="27">
        <f t="shared" si="160"/>
        <v>159.54473315089317</v>
      </c>
      <c r="BI196" s="11">
        <f t="shared" ref="BI196:BI253" si="188">ABS(AV196-BH196)/AV196</f>
        <v>1.0804940397707307E-4</v>
      </c>
      <c r="BK196" s="2">
        <v>195</v>
      </c>
      <c r="BL196" s="20">
        <v>531.78997800000002</v>
      </c>
      <c r="BM196" s="10">
        <f t="shared" ref="BM196:BM254" si="189">0.6*BL195+(1-0.6)*BM195</f>
        <v>524.68886359166311</v>
      </c>
      <c r="BN196" s="2">
        <f t="shared" ref="BN196:BN254" si="190">$BN$1*(BM196-BM195)+(1-$BN$1)*BN195</f>
        <v>5.6137304128709777</v>
      </c>
      <c r="BO196" s="27">
        <f t="shared" si="161"/>
        <v>530.30259400453406</v>
      </c>
      <c r="BP196" s="11">
        <f t="shared" ref="BP196:BP253" si="191">ABS((BL196-BO196)/BL196)</f>
        <v>2.7969387483755127E-3</v>
      </c>
      <c r="BQ196" s="2">
        <f t="shared" ref="BQ196:BQ254" si="192">$BQ$1*(BM196-BM195)+(1-$BQ$1)*BQ195</f>
        <v>6.8128766134844758</v>
      </c>
      <c r="BR196" s="27">
        <f t="shared" si="162"/>
        <v>531.5017402051476</v>
      </c>
      <c r="BS196" s="11">
        <f t="shared" ref="BS196:BS253" si="193">ABS(BL196-BR196)/BL196</f>
        <v>5.4201434170769735E-4</v>
      </c>
      <c r="BT196" s="2">
        <f t="shared" ref="BT196:BT254" si="194">$BT$1*(BM196-BM195)+(1-$BT$1)*BT195</f>
        <v>8.3874361517110607</v>
      </c>
      <c r="BU196" s="27">
        <f t="shared" si="163"/>
        <v>533.07629974337419</v>
      </c>
      <c r="BV196" s="11">
        <f t="shared" ref="BV196:BV253" si="195">ABS((BL196-BU196)/BL196)</f>
        <v>2.4188529242538184E-3</v>
      </c>
      <c r="BW196" s="2">
        <f t="shared" ref="BW196:BW254" si="196">$BW$1*(BM196-BM195)+(1-$BW$1)*BW195</f>
        <v>10.467806592776601</v>
      </c>
      <c r="BX196" s="27">
        <f t="shared" si="164"/>
        <v>535.15667018443969</v>
      </c>
      <c r="BY196" s="11">
        <f t="shared" ref="BY196:BY253" si="197">ABS((BL196-BX196)/BL196)</f>
        <v>6.3308680564109297E-3</v>
      </c>
      <c r="CB196" s="2"/>
      <c r="CD196" s="22"/>
    </row>
    <row r="197" spans="1:82" x14ac:dyDescent="0.2">
      <c r="A197" s="19">
        <v>44084</v>
      </c>
      <c r="B197" s="20">
        <v>196</v>
      </c>
      <c r="C197" s="20">
        <v>164.33250430000001</v>
      </c>
      <c r="D197" s="20">
        <v>539.44000240000003</v>
      </c>
      <c r="O197" s="2">
        <v>196</v>
      </c>
      <c r="P197" s="20">
        <v>164.33250430000001</v>
      </c>
      <c r="Q197" s="27">
        <f t="shared" si="165"/>
        <v>158.37992637409343</v>
      </c>
      <c r="R197" s="1">
        <f t="shared" si="166"/>
        <v>5.9525779259065814</v>
      </c>
      <c r="S197" s="7">
        <f t="shared" si="167"/>
        <v>3.6222766465237768E-2</v>
      </c>
      <c r="T197" s="27">
        <f t="shared" si="168"/>
        <v>158.8310790253492</v>
      </c>
      <c r="U197" s="1">
        <f t="shared" ref="U197:U253" si="198">ABS(P197-T197)</f>
        <v>5.5014252746508134</v>
      </c>
      <c r="V197" s="11">
        <f t="shared" si="169"/>
        <v>3.3477401796345736E-2</v>
      </c>
      <c r="W197" s="27">
        <f t="shared" si="170"/>
        <v>159.12070634973571</v>
      </c>
      <c r="X197" s="1">
        <f t="shared" si="171"/>
        <v>5.2117979502642982</v>
      </c>
      <c r="Y197" s="9">
        <f t="shared" si="151"/>
        <v>3.1714954825673512E-2</v>
      </c>
      <c r="Z197" s="27">
        <f t="shared" si="172"/>
        <v>159.35943689163096</v>
      </c>
      <c r="AA197" s="1">
        <f t="shared" si="173"/>
        <v>4.9730674083690474</v>
      </c>
      <c r="AB197" s="9">
        <f t="shared" si="152"/>
        <v>3.0262226146632435E-2</v>
      </c>
      <c r="AD197" s="2">
        <v>196</v>
      </c>
      <c r="AE197" s="20">
        <v>539.44000240000003</v>
      </c>
      <c r="AF197" s="8">
        <f t="shared" si="174"/>
        <v>520.26984576581458</v>
      </c>
      <c r="AG197" s="1">
        <f t="shared" si="175"/>
        <v>19.170156634185446</v>
      </c>
      <c r="AH197" s="9">
        <f t="shared" si="153"/>
        <v>3.5537143239092954E-2</v>
      </c>
      <c r="AI197" s="8">
        <f t="shared" si="176"/>
        <v>525.8026527768501</v>
      </c>
      <c r="AJ197" s="1">
        <f t="shared" si="177"/>
        <v>13.63734962314993</v>
      </c>
      <c r="AK197" s="9">
        <f t="shared" si="154"/>
        <v>2.5280567926880777E-2</v>
      </c>
      <c r="AL197" s="8">
        <f t="shared" si="178"/>
        <v>528.94953223666528</v>
      </c>
      <c r="AM197" s="1">
        <f t="shared" si="179"/>
        <v>10.490470163334749</v>
      </c>
      <c r="AN197" s="9">
        <f t="shared" si="155"/>
        <v>1.9446963733987164E-2</v>
      </c>
      <c r="AO197" s="8">
        <f t="shared" si="180"/>
        <v>530.88701661398045</v>
      </c>
      <c r="AP197" s="1">
        <f t="shared" si="181"/>
        <v>8.5529857860195762</v>
      </c>
      <c r="AQ197" s="9">
        <f t="shared" si="156"/>
        <v>1.5855305034789491E-2</v>
      </c>
      <c r="AU197" s="2">
        <v>196</v>
      </c>
      <c r="AV197" s="20">
        <v>164.33250430000001</v>
      </c>
      <c r="AW197" s="10">
        <f t="shared" si="182"/>
        <v>159.12070634973571</v>
      </c>
      <c r="AX197" s="2">
        <f t="shared" si="149"/>
        <v>0.44446798538534715</v>
      </c>
      <c r="AY197" s="27">
        <f t="shared" si="157"/>
        <v>159.56517433512107</v>
      </c>
      <c r="AZ197" s="11">
        <f t="shared" si="183"/>
        <v>2.9010267841935024E-2</v>
      </c>
      <c r="BA197" s="2">
        <f t="shared" si="150"/>
        <v>0.52132918389577532</v>
      </c>
      <c r="BB197" s="27">
        <f t="shared" si="158"/>
        <v>159.64203553363149</v>
      </c>
      <c r="BC197" s="11">
        <f t="shared" si="184"/>
        <v>2.8542550278463228E-2</v>
      </c>
      <c r="BD197" s="2">
        <f t="shared" si="185"/>
        <v>0.63578392671404127</v>
      </c>
      <c r="BE197" s="27">
        <f t="shared" si="159"/>
        <v>159.75649027644977</v>
      </c>
      <c r="BF197" s="11">
        <f t="shared" si="186"/>
        <v>2.7846067599605388E-2</v>
      </c>
      <c r="BG197" s="2">
        <f t="shared" si="187"/>
        <v>0.71619162568578854</v>
      </c>
      <c r="BH197" s="27">
        <f t="shared" si="160"/>
        <v>159.83689797542149</v>
      </c>
      <c r="BI197" s="11">
        <f t="shared" si="188"/>
        <v>2.7356768788550111E-2</v>
      </c>
      <c r="BK197" s="2">
        <v>196</v>
      </c>
      <c r="BL197" s="20">
        <v>539.44000240000003</v>
      </c>
      <c r="BM197" s="10">
        <f t="shared" si="189"/>
        <v>528.94953223666528</v>
      </c>
      <c r="BN197" s="2">
        <f t="shared" si="190"/>
        <v>5.2078118825103346</v>
      </c>
      <c r="BO197" s="27">
        <f t="shared" si="161"/>
        <v>534.1573441191756</v>
      </c>
      <c r="BP197" s="11">
        <f t="shared" si="191"/>
        <v>9.792856030923858E-3</v>
      </c>
      <c r="BQ197" s="2">
        <f t="shared" si="192"/>
        <v>5.664383027667439</v>
      </c>
      <c r="BR197" s="27">
        <f t="shared" si="162"/>
        <v>534.61391526433272</v>
      </c>
      <c r="BS197" s="11">
        <f t="shared" si="193"/>
        <v>8.9464761867784452E-3</v>
      </c>
      <c r="BT197" s="2">
        <f t="shared" si="194"/>
        <v>5.911375647685726</v>
      </c>
      <c r="BU197" s="27">
        <f t="shared" si="163"/>
        <v>534.86090788435104</v>
      </c>
      <c r="BV197" s="11">
        <f t="shared" si="195"/>
        <v>8.4886076213783399E-3</v>
      </c>
      <c r="BW197" s="2">
        <f t="shared" si="196"/>
        <v>5.8124531319457775</v>
      </c>
      <c r="BX197" s="27">
        <f t="shared" si="164"/>
        <v>534.76198536861102</v>
      </c>
      <c r="BY197" s="11">
        <f t="shared" si="197"/>
        <v>8.6719876363937302E-3</v>
      </c>
      <c r="CB197" s="2"/>
      <c r="CD197" s="22"/>
    </row>
    <row r="198" spans="1:82" x14ac:dyDescent="0.2">
      <c r="A198" s="19">
        <v>44175</v>
      </c>
      <c r="B198" s="20">
        <v>197</v>
      </c>
      <c r="C198" s="20">
        <v>172.1464996</v>
      </c>
      <c r="D198" s="20">
        <v>539.80999759999997</v>
      </c>
      <c r="O198" s="2">
        <v>197</v>
      </c>
      <c r="P198" s="20">
        <v>172.1464996</v>
      </c>
      <c r="Q198" s="27">
        <f t="shared" si="165"/>
        <v>160.16569975186542</v>
      </c>
      <c r="R198" s="1">
        <f t="shared" si="166"/>
        <v>11.980799848134581</v>
      </c>
      <c r="S198" s="7">
        <f t="shared" si="167"/>
        <v>6.9596534788527176E-2</v>
      </c>
      <c r="T198" s="27">
        <f t="shared" si="168"/>
        <v>161.30672039894208</v>
      </c>
      <c r="U198" s="1">
        <f t="shared" si="198"/>
        <v>10.839779201057922</v>
      </c>
      <c r="V198" s="11">
        <f t="shared" si="169"/>
        <v>6.2968339328683759E-2</v>
      </c>
      <c r="W198" s="27">
        <f t="shared" si="170"/>
        <v>162.2477851198943</v>
      </c>
      <c r="X198" s="1">
        <f t="shared" si="171"/>
        <v>9.8987144801056957</v>
      </c>
      <c r="Y198" s="9">
        <f t="shared" si="151"/>
        <v>5.7501688986452651E-2</v>
      </c>
      <c r="Z198" s="27">
        <f t="shared" si="172"/>
        <v>163.08923744790775</v>
      </c>
      <c r="AA198" s="1">
        <f t="shared" si="173"/>
        <v>9.0572621520922496</v>
      </c>
      <c r="AB198" s="9">
        <f t="shared" si="152"/>
        <v>5.2613687604091429E-2</v>
      </c>
      <c r="AD198" s="2">
        <v>197</v>
      </c>
      <c r="AE198" s="20">
        <v>539.80999759999997</v>
      </c>
      <c r="AF198" s="8">
        <f t="shared" si="174"/>
        <v>526.02089275607023</v>
      </c>
      <c r="AG198" s="1">
        <f t="shared" si="175"/>
        <v>13.789104843929749</v>
      </c>
      <c r="AH198" s="9">
        <f t="shared" si="153"/>
        <v>2.5544367287075511E-2</v>
      </c>
      <c r="AI198" s="8">
        <f t="shared" si="176"/>
        <v>531.93946010726756</v>
      </c>
      <c r="AJ198" s="1">
        <f t="shared" si="177"/>
        <v>7.8705374927324101</v>
      </c>
      <c r="AK198" s="9">
        <f t="shared" si="154"/>
        <v>1.45801995660045E-2</v>
      </c>
      <c r="AL198" s="8">
        <f t="shared" si="178"/>
        <v>535.24381433466613</v>
      </c>
      <c r="AM198" s="1">
        <f t="shared" si="179"/>
        <v>4.5661832653338479</v>
      </c>
      <c r="AN198" s="9">
        <f t="shared" si="155"/>
        <v>8.4588712429097997E-3</v>
      </c>
      <c r="AO198" s="8">
        <f t="shared" si="180"/>
        <v>537.3017559534951</v>
      </c>
      <c r="AP198" s="1">
        <f t="shared" si="181"/>
        <v>2.5082416465048709</v>
      </c>
      <c r="AQ198" s="9">
        <f t="shared" si="156"/>
        <v>4.6465268476992561E-3</v>
      </c>
      <c r="AU198" s="2">
        <v>197</v>
      </c>
      <c r="AV198" s="20">
        <v>172.1464996</v>
      </c>
      <c r="AW198" s="10">
        <f t="shared" si="182"/>
        <v>162.2477851198943</v>
      </c>
      <c r="AX198" s="2">
        <f t="shared" ref="AX198:AX254" si="199">$AX$1*(AW198-AW197)+(1-$AX$1)*AX197</f>
        <v>1.2492512208173201</v>
      </c>
      <c r="AY198" s="27">
        <f t="shared" si="157"/>
        <v>163.49703634071162</v>
      </c>
      <c r="AZ198" s="11">
        <f t="shared" si="183"/>
        <v>5.024478150520803E-2</v>
      </c>
      <c r="BA198" s="2">
        <f t="shared" si="150"/>
        <v>1.693916497714042</v>
      </c>
      <c r="BB198" s="27">
        <f t="shared" si="158"/>
        <v>163.94170161760835</v>
      </c>
      <c r="BC198" s="11">
        <f t="shared" si="184"/>
        <v>4.7661718370436465E-2</v>
      </c>
      <c r="BD198" s="2">
        <f t="shared" si="185"/>
        <v>2.1305608327807706</v>
      </c>
      <c r="BE198" s="27">
        <f t="shared" si="159"/>
        <v>164.37834595267506</v>
      </c>
      <c r="BF198" s="11">
        <f t="shared" si="186"/>
        <v>4.512524893259541E-2</v>
      </c>
      <c r="BG198" s="2">
        <f t="shared" si="187"/>
        <v>2.5243569840403897</v>
      </c>
      <c r="BH198" s="27">
        <f t="shared" si="160"/>
        <v>164.7721421039347</v>
      </c>
      <c r="BI198" s="11">
        <f t="shared" si="188"/>
        <v>4.2837684839368645E-2</v>
      </c>
      <c r="BK198" s="2">
        <v>197</v>
      </c>
      <c r="BL198" s="20">
        <v>539.80999759999997</v>
      </c>
      <c r="BM198" s="10">
        <f t="shared" si="189"/>
        <v>535.24381433466613</v>
      </c>
      <c r="BN198" s="2">
        <f t="shared" si="190"/>
        <v>5.5337529471574882</v>
      </c>
      <c r="BO198" s="27">
        <f t="shared" si="161"/>
        <v>540.77756728182362</v>
      </c>
      <c r="BP198" s="11">
        <f t="shared" si="191"/>
        <v>1.7924263835895422E-3</v>
      </c>
      <c r="BQ198" s="2">
        <f t="shared" si="192"/>
        <v>5.9478376093174745</v>
      </c>
      <c r="BR198" s="27">
        <f t="shared" si="162"/>
        <v>541.19165194398363</v>
      </c>
      <c r="BS198" s="11">
        <f t="shared" si="193"/>
        <v>2.5595197386608297E-3</v>
      </c>
      <c r="BT198" s="2">
        <f t="shared" si="194"/>
        <v>6.1411195178747997</v>
      </c>
      <c r="BU198" s="27">
        <f t="shared" si="163"/>
        <v>541.38493385254094</v>
      </c>
      <c r="BV198" s="11">
        <f t="shared" si="195"/>
        <v>2.9175751830146637E-3</v>
      </c>
      <c r="BW198" s="2">
        <f t="shared" si="196"/>
        <v>6.173824856487081</v>
      </c>
      <c r="BX198" s="27">
        <f t="shared" si="164"/>
        <v>541.41763919115317</v>
      </c>
      <c r="BY198" s="11">
        <f t="shared" si="197"/>
        <v>2.9781619427220419E-3</v>
      </c>
      <c r="CB198" s="2"/>
      <c r="CD198" s="22"/>
    </row>
    <row r="199" spans="1:82" x14ac:dyDescent="0.2">
      <c r="A199" s="18" t="s">
        <v>125</v>
      </c>
      <c r="B199" s="20">
        <v>198</v>
      </c>
      <c r="C199" s="20">
        <v>172.1815033</v>
      </c>
      <c r="D199" s="20">
        <v>554.0900269</v>
      </c>
      <c r="O199" s="2">
        <v>198</v>
      </c>
      <c r="P199" s="20">
        <v>172.1815033</v>
      </c>
      <c r="Q199" s="27">
        <f t="shared" si="165"/>
        <v>163.75993970630577</v>
      </c>
      <c r="R199" s="1">
        <f t="shared" si="166"/>
        <v>8.4215635936942306</v>
      </c>
      <c r="S199" s="7">
        <f t="shared" si="167"/>
        <v>4.8910965651292639E-2</v>
      </c>
      <c r="T199" s="27">
        <f t="shared" si="168"/>
        <v>166.18462103941815</v>
      </c>
      <c r="U199" s="1">
        <f t="shared" si="198"/>
        <v>5.9968822605818559</v>
      </c>
      <c r="V199" s="11">
        <f t="shared" si="169"/>
        <v>3.4828841342691749E-2</v>
      </c>
      <c r="W199" s="27">
        <f t="shared" si="170"/>
        <v>168.18701380795773</v>
      </c>
      <c r="X199" s="1">
        <f t="shared" si="171"/>
        <v>3.9944894920422769</v>
      </c>
      <c r="Y199" s="9">
        <f t="shared" si="151"/>
        <v>2.3199295019991132E-2</v>
      </c>
      <c r="Z199" s="27">
        <f t="shared" si="172"/>
        <v>169.88218406197694</v>
      </c>
      <c r="AA199" s="1">
        <f t="shared" si="173"/>
        <v>2.2993192380230596</v>
      </c>
      <c r="AB199" s="9">
        <f t="shared" si="152"/>
        <v>1.3354043227377604E-2</v>
      </c>
      <c r="AD199" s="2">
        <v>198</v>
      </c>
      <c r="AE199" s="20">
        <v>554.0900269</v>
      </c>
      <c r="AF199" s="8">
        <f t="shared" si="174"/>
        <v>530.15762420924909</v>
      </c>
      <c r="AG199" s="1">
        <f t="shared" si="175"/>
        <v>23.932402690750905</v>
      </c>
      <c r="AH199" s="9">
        <f t="shared" si="153"/>
        <v>4.3192263944267187E-2</v>
      </c>
      <c r="AI199" s="8">
        <f t="shared" si="176"/>
        <v>535.48120197899721</v>
      </c>
      <c r="AJ199" s="1">
        <f t="shared" si="177"/>
        <v>18.608824921002793</v>
      </c>
      <c r="AK199" s="9">
        <f t="shared" si="154"/>
        <v>3.3584479087477317E-2</v>
      </c>
      <c r="AL199" s="8">
        <f t="shared" si="178"/>
        <v>537.98352429386637</v>
      </c>
      <c r="AM199" s="1">
        <f t="shared" si="179"/>
        <v>16.106502606133631</v>
      </c>
      <c r="AN199" s="9">
        <f t="shared" si="155"/>
        <v>2.9068385684986296E-2</v>
      </c>
      <c r="AO199" s="8">
        <f t="shared" si="180"/>
        <v>539.18293718837378</v>
      </c>
      <c r="AP199" s="1">
        <f t="shared" si="181"/>
        <v>14.907089711626213</v>
      </c>
      <c r="AQ199" s="9">
        <f t="shared" si="156"/>
        <v>2.6903732223855E-2</v>
      </c>
      <c r="AU199" s="2">
        <v>198</v>
      </c>
      <c r="AV199" s="20">
        <v>172.1815033</v>
      </c>
      <c r="AW199" s="10">
        <f t="shared" si="182"/>
        <v>168.18701380795773</v>
      </c>
      <c r="AX199" s="2">
        <f t="shared" si="199"/>
        <v>2.6562444609911511</v>
      </c>
      <c r="AY199" s="27">
        <f t="shared" si="157"/>
        <v>170.84325826894889</v>
      </c>
      <c r="AZ199" s="11">
        <f t="shared" si="183"/>
        <v>7.7722926412102942E-3</v>
      </c>
      <c r="BA199" s="2">
        <f t="shared" ref="BA199:BA254" si="200">$BA$1*(AW199-AW198)+(1-$BA$1)*BA198</f>
        <v>3.6043069833712633</v>
      </c>
      <c r="BB199" s="27">
        <f t="shared" si="158"/>
        <v>171.79132079132899</v>
      </c>
      <c r="BC199" s="11">
        <f t="shared" si="184"/>
        <v>2.2661116391299247E-3</v>
      </c>
      <c r="BD199" s="2">
        <f t="shared" si="185"/>
        <v>4.4157615459503621</v>
      </c>
      <c r="BE199" s="27">
        <f t="shared" si="159"/>
        <v>172.6027753539081</v>
      </c>
      <c r="BF199" s="11">
        <f t="shared" si="186"/>
        <v>2.4466742700817016E-3</v>
      </c>
      <c r="BG199" s="2">
        <f t="shared" si="187"/>
        <v>5.0855107620576643</v>
      </c>
      <c r="BH199" s="27">
        <f t="shared" si="160"/>
        <v>173.27252457001538</v>
      </c>
      <c r="BI199" s="11">
        <f t="shared" si="188"/>
        <v>6.3364603578494544E-3</v>
      </c>
      <c r="BK199" s="2">
        <v>198</v>
      </c>
      <c r="BL199" s="20">
        <v>554.0900269</v>
      </c>
      <c r="BM199" s="10">
        <f t="shared" si="189"/>
        <v>537.98352429386637</v>
      </c>
      <c r="BN199" s="2">
        <f t="shared" si="190"/>
        <v>4.6955400507703136</v>
      </c>
      <c r="BO199" s="27">
        <f t="shared" si="161"/>
        <v>542.67906434463669</v>
      </c>
      <c r="BP199" s="11">
        <f t="shared" si="191"/>
        <v>2.0594058729417844E-2</v>
      </c>
      <c r="BQ199" s="2">
        <f t="shared" si="192"/>
        <v>4.5041801667647192</v>
      </c>
      <c r="BR199" s="27">
        <f t="shared" si="162"/>
        <v>542.48770446063111</v>
      </c>
      <c r="BS199" s="11">
        <f t="shared" si="193"/>
        <v>2.0939417560502008E-2</v>
      </c>
      <c r="BT199" s="2">
        <f t="shared" si="194"/>
        <v>4.1002737826700644</v>
      </c>
      <c r="BU199" s="27">
        <f t="shared" si="163"/>
        <v>542.08379807653648</v>
      </c>
      <c r="BV199" s="11">
        <f t="shared" si="195"/>
        <v>2.1668371998383493E-2</v>
      </c>
      <c r="BW199" s="2">
        <f t="shared" si="196"/>
        <v>3.5982386835219504</v>
      </c>
      <c r="BX199" s="27">
        <f t="shared" si="164"/>
        <v>541.58176297738828</v>
      </c>
      <c r="BY199" s="11">
        <f t="shared" si="197"/>
        <v>2.2574425301593024E-2</v>
      </c>
      <c r="CB199" s="2"/>
      <c r="CD199" s="22"/>
    </row>
    <row r="200" spans="1:82" x14ac:dyDescent="0.2">
      <c r="A200" s="18" t="s">
        <v>126</v>
      </c>
      <c r="B200" s="20">
        <v>199</v>
      </c>
      <c r="C200" s="20">
        <v>168.18550110000001</v>
      </c>
      <c r="D200" s="20">
        <v>541.45001219999995</v>
      </c>
      <c r="O200" s="2">
        <v>199</v>
      </c>
      <c r="P200" s="20">
        <v>168.18550110000001</v>
      </c>
      <c r="Q200" s="27">
        <f t="shared" si="165"/>
        <v>166.28640878441405</v>
      </c>
      <c r="R200" s="1">
        <f t="shared" si="166"/>
        <v>1.8990923155859605</v>
      </c>
      <c r="S200" s="7">
        <f t="shared" si="167"/>
        <v>1.129165298533549E-2</v>
      </c>
      <c r="T200" s="27">
        <f t="shared" si="168"/>
        <v>168.88321805667999</v>
      </c>
      <c r="U200" s="1">
        <f t="shared" si="198"/>
        <v>0.69771695667998301</v>
      </c>
      <c r="V200" s="11">
        <f t="shared" si="169"/>
        <v>4.148496464419566E-3</v>
      </c>
      <c r="W200" s="27">
        <f t="shared" si="170"/>
        <v>170.58370750318309</v>
      </c>
      <c r="X200" s="1">
        <f t="shared" si="171"/>
        <v>2.3982064031830816</v>
      </c>
      <c r="Y200" s="9">
        <f t="shared" si="151"/>
        <v>1.425929338437534E-2</v>
      </c>
      <c r="Z200" s="27">
        <f t="shared" si="172"/>
        <v>171.60667349049425</v>
      </c>
      <c r="AA200" s="1">
        <f t="shared" si="173"/>
        <v>3.4211723904942346</v>
      </c>
      <c r="AB200" s="9">
        <f t="shared" si="152"/>
        <v>2.0341660655159972E-2</v>
      </c>
      <c r="AD200" s="2">
        <v>199</v>
      </c>
      <c r="AE200" s="20">
        <v>541.45001219999995</v>
      </c>
      <c r="AF200" s="8">
        <f t="shared" si="174"/>
        <v>537.33734501647427</v>
      </c>
      <c r="AG200" s="1">
        <f t="shared" si="175"/>
        <v>4.112667183525673</v>
      </c>
      <c r="AH200" s="9">
        <f t="shared" si="153"/>
        <v>7.5956544295109228E-3</v>
      </c>
      <c r="AI200" s="8">
        <f t="shared" si="176"/>
        <v>543.85517319344854</v>
      </c>
      <c r="AJ200" s="1">
        <f t="shared" si="177"/>
        <v>2.4051609934485896</v>
      </c>
      <c r="AK200" s="9">
        <f t="shared" si="154"/>
        <v>4.4420739482044285E-3</v>
      </c>
      <c r="AL200" s="8">
        <f t="shared" si="178"/>
        <v>547.64742585754652</v>
      </c>
      <c r="AM200" s="1">
        <f t="shared" si="179"/>
        <v>6.1974136575465764</v>
      </c>
      <c r="AN200" s="9">
        <f t="shared" si="155"/>
        <v>1.1445957185161879E-2</v>
      </c>
      <c r="AO200" s="8">
        <f t="shared" si="180"/>
        <v>550.36325447209344</v>
      </c>
      <c r="AP200" s="1">
        <f t="shared" si="181"/>
        <v>8.9132422720934983</v>
      </c>
      <c r="AQ200" s="9">
        <f t="shared" si="156"/>
        <v>1.6461800851896812E-2</v>
      </c>
      <c r="AU200" s="2">
        <v>199</v>
      </c>
      <c r="AV200" s="20">
        <v>168.18550110000001</v>
      </c>
      <c r="AW200" s="10">
        <f t="shared" si="182"/>
        <v>170.58370750318309</v>
      </c>
      <c r="AX200" s="2">
        <f t="shared" si="199"/>
        <v>2.5783792312614153</v>
      </c>
      <c r="AY200" s="27">
        <f t="shared" si="157"/>
        <v>173.1620867344445</v>
      </c>
      <c r="AZ200" s="11">
        <f t="shared" si="183"/>
        <v>2.9589861206201738E-2</v>
      </c>
      <c r="BA200" s="2">
        <f t="shared" si="200"/>
        <v>3.0608810037056098</v>
      </c>
      <c r="BB200" s="27">
        <f t="shared" si="158"/>
        <v>173.64458850688871</v>
      </c>
      <c r="BC200" s="11">
        <f t="shared" si="184"/>
        <v>3.2458727840295971E-2</v>
      </c>
      <c r="BD200" s="2">
        <f t="shared" si="185"/>
        <v>3.2043208355153645</v>
      </c>
      <c r="BE200" s="27">
        <f t="shared" si="159"/>
        <v>173.78802833869847</v>
      </c>
      <c r="BF200" s="11">
        <f t="shared" si="186"/>
        <v>3.3311594650286158E-2</v>
      </c>
      <c r="BG200" s="2">
        <f t="shared" si="187"/>
        <v>3.0688979619334407</v>
      </c>
      <c r="BH200" s="27">
        <f t="shared" si="160"/>
        <v>173.65260546511652</v>
      </c>
      <c r="BI200" s="11">
        <f t="shared" si="188"/>
        <v>3.2506395196729071E-2</v>
      </c>
      <c r="BK200" s="2">
        <v>199</v>
      </c>
      <c r="BL200" s="20">
        <v>541.45001219999995</v>
      </c>
      <c r="BM200" s="10">
        <f t="shared" si="189"/>
        <v>547.64742585754652</v>
      </c>
      <c r="BN200" s="2">
        <f t="shared" si="190"/>
        <v>6.1860485046432654</v>
      </c>
      <c r="BO200" s="27">
        <f t="shared" si="161"/>
        <v>553.8334743621898</v>
      </c>
      <c r="BP200" s="11">
        <f t="shared" si="191"/>
        <v>2.2870924153965435E-2</v>
      </c>
      <c r="BQ200" s="2">
        <f t="shared" si="192"/>
        <v>6.8260547953766659</v>
      </c>
      <c r="BR200" s="27">
        <f t="shared" si="162"/>
        <v>554.47348065292317</v>
      </c>
      <c r="BS200" s="11">
        <f t="shared" si="193"/>
        <v>2.4052947011685793E-2</v>
      </c>
      <c r="BT200" s="2">
        <f t="shared" si="194"/>
        <v>7.4384504512761191</v>
      </c>
      <c r="BU200" s="27">
        <f t="shared" si="163"/>
        <v>555.08587630882266</v>
      </c>
      <c r="BV200" s="11">
        <f t="shared" si="195"/>
        <v>2.5183975993310945E-2</v>
      </c>
      <c r="BW200" s="2">
        <f t="shared" si="196"/>
        <v>8.1474858436406041</v>
      </c>
      <c r="BX200" s="27">
        <f t="shared" si="164"/>
        <v>555.79491170118717</v>
      </c>
      <c r="BY200" s="11">
        <f t="shared" si="197"/>
        <v>2.6493488185366468E-2</v>
      </c>
      <c r="CB200" s="2"/>
      <c r="CD200" s="22"/>
    </row>
    <row r="201" spans="1:82" x14ac:dyDescent="0.2">
      <c r="A201" s="18" t="s">
        <v>127</v>
      </c>
      <c r="B201" s="20">
        <v>200</v>
      </c>
      <c r="C201" s="20">
        <v>166.93249510000001</v>
      </c>
      <c r="D201" s="20">
        <v>541.94000240000003</v>
      </c>
      <c r="O201" s="2">
        <v>200</v>
      </c>
      <c r="P201" s="20">
        <v>166.93249510000001</v>
      </c>
      <c r="Q201" s="27">
        <f t="shared" si="165"/>
        <v>166.85613647908983</v>
      </c>
      <c r="R201" s="1">
        <f t="shared" si="166"/>
        <v>7.6358620910184527E-2</v>
      </c>
      <c r="S201" s="7">
        <f t="shared" si="167"/>
        <v>4.5742215057914461E-4</v>
      </c>
      <c r="T201" s="27">
        <f t="shared" si="168"/>
        <v>168.56924542617401</v>
      </c>
      <c r="U201" s="1">
        <f t="shared" si="198"/>
        <v>1.6367503261739955</v>
      </c>
      <c r="V201" s="11">
        <f t="shared" si="169"/>
        <v>9.8048634880435297E-3</v>
      </c>
      <c r="W201" s="27">
        <f t="shared" si="170"/>
        <v>169.14478366127327</v>
      </c>
      <c r="X201" s="1">
        <f t="shared" si="171"/>
        <v>2.2122885612732546</v>
      </c>
      <c r="Y201" s="9">
        <f t="shared" si="151"/>
        <v>1.3252593870043067E-2</v>
      </c>
      <c r="Z201" s="27">
        <f t="shared" si="172"/>
        <v>169.04079419762357</v>
      </c>
      <c r="AA201" s="1">
        <f t="shared" si="173"/>
        <v>2.1082990976235578</v>
      </c>
      <c r="AB201" s="9">
        <f t="shared" si="152"/>
        <v>1.2629650664243607E-2</v>
      </c>
      <c r="AD201" s="2">
        <v>200</v>
      </c>
      <c r="AE201" s="20">
        <v>541.94000240000003</v>
      </c>
      <c r="AF201" s="8">
        <f t="shared" si="174"/>
        <v>538.57114517153195</v>
      </c>
      <c r="AG201" s="1">
        <f t="shared" si="175"/>
        <v>3.3688572284680731</v>
      </c>
      <c r="AH201" s="9">
        <f t="shared" si="153"/>
        <v>6.2162918654260109E-3</v>
      </c>
      <c r="AI201" s="8">
        <f t="shared" si="176"/>
        <v>542.77285074639667</v>
      </c>
      <c r="AJ201" s="1">
        <f t="shared" si="177"/>
        <v>0.83284834639664496</v>
      </c>
      <c r="AK201" s="9">
        <f t="shared" si="154"/>
        <v>1.5367906829323306E-3</v>
      </c>
      <c r="AL201" s="8">
        <f t="shared" si="178"/>
        <v>543.9289776630186</v>
      </c>
      <c r="AM201" s="1">
        <f t="shared" si="179"/>
        <v>1.988975263018574</v>
      </c>
      <c r="AN201" s="9">
        <f t="shared" si="155"/>
        <v>3.6701023253687278E-3</v>
      </c>
      <c r="AO201" s="8">
        <f t="shared" si="180"/>
        <v>543.67832276802335</v>
      </c>
      <c r="AP201" s="1">
        <f t="shared" si="181"/>
        <v>1.7383203680233237</v>
      </c>
      <c r="AQ201" s="9">
        <f t="shared" si="156"/>
        <v>3.2075882206980696E-3</v>
      </c>
      <c r="AU201" s="2">
        <v>200</v>
      </c>
      <c r="AV201" s="20">
        <v>166.93249510000001</v>
      </c>
      <c r="AW201" s="10">
        <f t="shared" si="182"/>
        <v>169.14478366127327</v>
      </c>
      <c r="AX201" s="2">
        <f t="shared" si="199"/>
        <v>1.3731883093100428</v>
      </c>
      <c r="AY201" s="27">
        <f t="shared" si="157"/>
        <v>170.51797197058332</v>
      </c>
      <c r="AZ201" s="11">
        <f t="shared" si="183"/>
        <v>2.1478603482416328E-2</v>
      </c>
      <c r="BA201" s="2">
        <f t="shared" si="200"/>
        <v>1.0359688231786635</v>
      </c>
      <c r="BB201" s="27">
        <f t="shared" si="158"/>
        <v>170.18075248445194</v>
      </c>
      <c r="BC201" s="11">
        <f t="shared" si="184"/>
        <v>1.9458508557642303E-2</v>
      </c>
      <c r="BD201" s="2">
        <f t="shared" si="185"/>
        <v>0.41837402906025012</v>
      </c>
      <c r="BE201" s="27">
        <f t="shared" si="159"/>
        <v>169.56315769033353</v>
      </c>
      <c r="BF201" s="11">
        <f t="shared" si="186"/>
        <v>1.5758840654467126E-2</v>
      </c>
      <c r="BG201" s="2">
        <f t="shared" si="187"/>
        <v>-0.31196839094900952</v>
      </c>
      <c r="BH201" s="27">
        <f t="shared" si="160"/>
        <v>168.83281527032426</v>
      </c>
      <c r="BI201" s="11">
        <f t="shared" si="188"/>
        <v>1.1383764252645198E-2</v>
      </c>
      <c r="BK201" s="2">
        <v>200</v>
      </c>
      <c r="BL201" s="20">
        <v>541.94000240000003</v>
      </c>
      <c r="BM201" s="10">
        <f t="shared" si="189"/>
        <v>543.9289776630186</v>
      </c>
      <c r="BN201" s="2">
        <f t="shared" si="190"/>
        <v>3.2146994948919088</v>
      </c>
      <c r="BO201" s="27">
        <f t="shared" si="161"/>
        <v>547.14367715791047</v>
      </c>
      <c r="BP201" s="11">
        <f t="shared" si="191"/>
        <v>9.6019388398453608E-3</v>
      </c>
      <c r="BQ201" s="2">
        <f t="shared" si="192"/>
        <v>2.081028449919601</v>
      </c>
      <c r="BR201" s="27">
        <f t="shared" si="162"/>
        <v>546.01000611293819</v>
      </c>
      <c r="BS201" s="11">
        <f t="shared" si="193"/>
        <v>7.5100632817544522E-3</v>
      </c>
      <c r="BT201" s="2">
        <f t="shared" si="194"/>
        <v>0.74431126379369417</v>
      </c>
      <c r="BU201" s="27">
        <f t="shared" si="163"/>
        <v>544.67328892681235</v>
      </c>
      <c r="BV201" s="11">
        <f t="shared" si="195"/>
        <v>5.0435223727864111E-3</v>
      </c>
      <c r="BW201" s="2">
        <f t="shared" si="196"/>
        <v>-0.75196468498579128</v>
      </c>
      <c r="BX201" s="27">
        <f t="shared" si="164"/>
        <v>543.17701297803285</v>
      </c>
      <c r="BY201" s="11">
        <f t="shared" si="197"/>
        <v>2.2825600113567535E-3</v>
      </c>
      <c r="CB201" s="2"/>
      <c r="CD201" s="22"/>
    </row>
    <row r="202" spans="1:82" x14ac:dyDescent="0.2">
      <c r="A202" s="18" t="s">
        <v>128</v>
      </c>
      <c r="B202" s="20">
        <v>201</v>
      </c>
      <c r="C202" s="20">
        <v>163.63549800000001</v>
      </c>
      <c r="D202" s="20">
        <v>530.78997800000002</v>
      </c>
      <c r="O202" s="2">
        <v>201</v>
      </c>
      <c r="P202" s="20">
        <v>163.63549800000001</v>
      </c>
      <c r="Q202" s="27">
        <f t="shared" si="165"/>
        <v>166.87904406536288</v>
      </c>
      <c r="R202" s="1">
        <f t="shared" si="166"/>
        <v>3.2435460653628638</v>
      </c>
      <c r="S202" s="7">
        <f t="shared" si="167"/>
        <v>1.9821775256630831E-2</v>
      </c>
      <c r="T202" s="27">
        <f t="shared" si="168"/>
        <v>167.83270777939572</v>
      </c>
      <c r="U202" s="1">
        <f t="shared" si="198"/>
        <v>4.1972097793957062</v>
      </c>
      <c r="V202" s="11">
        <f t="shared" si="169"/>
        <v>2.5649751005712134E-2</v>
      </c>
      <c r="W202" s="27">
        <f t="shared" si="170"/>
        <v>167.81741052450931</v>
      </c>
      <c r="X202" s="1">
        <f t="shared" si="171"/>
        <v>4.1819125245093005</v>
      </c>
      <c r="Y202" s="9">
        <f t="shared" si="151"/>
        <v>2.5556267286877449E-2</v>
      </c>
      <c r="Z202" s="27">
        <f t="shared" si="172"/>
        <v>167.4595698744059</v>
      </c>
      <c r="AA202" s="1">
        <f t="shared" si="173"/>
        <v>3.8240718744058881</v>
      </c>
      <c r="AB202" s="9">
        <f t="shared" si="152"/>
        <v>2.336945174576905E-2</v>
      </c>
      <c r="AD202" s="2">
        <v>201</v>
      </c>
      <c r="AE202" s="20">
        <v>530.78997800000002</v>
      </c>
      <c r="AF202" s="8">
        <f t="shared" si="174"/>
        <v>539.58180234007227</v>
      </c>
      <c r="AG202" s="1">
        <f t="shared" si="175"/>
        <v>8.7918243400722531</v>
      </c>
      <c r="AH202" s="9">
        <f t="shared" si="153"/>
        <v>1.6563659271035168E-2</v>
      </c>
      <c r="AI202" s="8">
        <f t="shared" si="176"/>
        <v>542.39806899051825</v>
      </c>
      <c r="AJ202" s="1">
        <f t="shared" si="177"/>
        <v>11.608090990518235</v>
      </c>
      <c r="AK202" s="9">
        <f t="shared" si="154"/>
        <v>2.1869461503883622E-2</v>
      </c>
      <c r="AL202" s="8">
        <f t="shared" si="178"/>
        <v>542.73559250520748</v>
      </c>
      <c r="AM202" s="1">
        <f t="shared" si="179"/>
        <v>11.945614505207459</v>
      </c>
      <c r="AN202" s="9">
        <f t="shared" si="155"/>
        <v>2.2505350515882306E-2</v>
      </c>
      <c r="AO202" s="8">
        <f t="shared" si="180"/>
        <v>542.37458249200586</v>
      </c>
      <c r="AP202" s="1">
        <f t="shared" si="181"/>
        <v>11.584604492005838</v>
      </c>
      <c r="AQ202" s="9">
        <f t="shared" si="156"/>
        <v>2.1825213308767178E-2</v>
      </c>
      <c r="AU202" s="2">
        <v>201</v>
      </c>
      <c r="AV202" s="20">
        <v>163.63549800000001</v>
      </c>
      <c r="AW202" s="10">
        <f t="shared" si="182"/>
        <v>167.81741052450931</v>
      </c>
      <c r="AX202" s="2">
        <f t="shared" si="199"/>
        <v>0.56301987548784393</v>
      </c>
      <c r="AY202" s="27">
        <f t="shared" si="157"/>
        <v>168.38043039999715</v>
      </c>
      <c r="AZ202" s="11">
        <f t="shared" si="183"/>
        <v>2.899696250502528E-2</v>
      </c>
      <c r="BA202" s="2">
        <f t="shared" si="200"/>
        <v>-2.7535058795513878E-2</v>
      </c>
      <c r="BB202" s="27">
        <f t="shared" si="158"/>
        <v>167.78987546571381</v>
      </c>
      <c r="BC202" s="11">
        <f t="shared" si="184"/>
        <v>2.5387996592975155E-2</v>
      </c>
      <c r="BD202" s="2">
        <f t="shared" si="185"/>
        <v>-0.62907427043427155</v>
      </c>
      <c r="BE202" s="27">
        <f t="shared" si="159"/>
        <v>167.18833625407504</v>
      </c>
      <c r="BF202" s="11">
        <f t="shared" si="186"/>
        <v>2.1711904186431645E-2</v>
      </c>
      <c r="BG202" s="2">
        <f t="shared" si="187"/>
        <v>-1.0735219503102169</v>
      </c>
      <c r="BH202" s="27">
        <f t="shared" si="160"/>
        <v>166.7438885741991</v>
      </c>
      <c r="BI202" s="11">
        <f t="shared" si="188"/>
        <v>1.8995820663552425E-2</v>
      </c>
      <c r="BK202" s="2">
        <v>201</v>
      </c>
      <c r="BL202" s="20">
        <v>530.78997800000002</v>
      </c>
      <c r="BM202" s="10">
        <f t="shared" si="189"/>
        <v>542.73559250520748</v>
      </c>
      <c r="BN202" s="2">
        <f t="shared" si="190"/>
        <v>1.8922740990809994</v>
      </c>
      <c r="BO202" s="27">
        <f t="shared" si="161"/>
        <v>544.62786660428844</v>
      </c>
      <c r="BP202" s="11">
        <f t="shared" si="191"/>
        <v>2.6070365262790291E-2</v>
      </c>
      <c r="BQ202" s="2">
        <f t="shared" si="192"/>
        <v>0.60754232644077588</v>
      </c>
      <c r="BR202" s="27">
        <f t="shared" si="162"/>
        <v>543.34313483164829</v>
      </c>
      <c r="BS202" s="11">
        <f t="shared" si="193"/>
        <v>2.3649950737480326E-2</v>
      </c>
      <c r="BT202" s="2">
        <f t="shared" si="194"/>
        <v>-0.41830658916919522</v>
      </c>
      <c r="BU202" s="27">
        <f t="shared" si="163"/>
        <v>542.31728591603826</v>
      </c>
      <c r="BV202" s="11">
        <f t="shared" si="195"/>
        <v>2.1717267457597399E-2</v>
      </c>
      <c r="BW202" s="2">
        <f t="shared" si="196"/>
        <v>-1.0830300396047892</v>
      </c>
      <c r="BX202" s="27">
        <f t="shared" si="164"/>
        <v>541.65256246560273</v>
      </c>
      <c r="BY202" s="11">
        <f t="shared" si="197"/>
        <v>2.046493889453713E-2</v>
      </c>
      <c r="CB202" s="2"/>
      <c r="CD202" s="22"/>
    </row>
    <row r="203" spans="1:82" x14ac:dyDescent="0.2">
      <c r="A203" s="18" t="s">
        <v>129</v>
      </c>
      <c r="B203" s="20">
        <v>202</v>
      </c>
      <c r="C203" s="20">
        <v>160.36050420000001</v>
      </c>
      <c r="D203" s="20">
        <v>530.71997069999998</v>
      </c>
      <c r="O203" s="2">
        <v>202</v>
      </c>
      <c r="P203" s="20">
        <v>160.36050420000001</v>
      </c>
      <c r="Q203" s="27">
        <f t="shared" si="165"/>
        <v>165.90598024575399</v>
      </c>
      <c r="R203" s="1">
        <f t="shared" si="166"/>
        <v>5.5454760457539862</v>
      </c>
      <c r="S203" s="7">
        <f t="shared" si="167"/>
        <v>3.4581308367786896E-2</v>
      </c>
      <c r="T203" s="27">
        <f t="shared" si="168"/>
        <v>165.94396337866766</v>
      </c>
      <c r="U203" s="1">
        <f t="shared" si="198"/>
        <v>5.5834591786676526</v>
      </c>
      <c r="V203" s="11">
        <f t="shared" si="169"/>
        <v>3.4818169265070524E-2</v>
      </c>
      <c r="W203" s="27">
        <f t="shared" si="170"/>
        <v>165.30826300980374</v>
      </c>
      <c r="X203" s="1">
        <f t="shared" si="171"/>
        <v>4.9477588098037302</v>
      </c>
      <c r="Y203" s="9">
        <f t="shared" si="151"/>
        <v>3.0853973891432365E-2</v>
      </c>
      <c r="Z203" s="27">
        <f t="shared" si="172"/>
        <v>164.5915159686015</v>
      </c>
      <c r="AA203" s="1">
        <f t="shared" si="173"/>
        <v>4.2310117686014905</v>
      </c>
      <c r="AB203" s="9">
        <f t="shared" si="152"/>
        <v>2.6384375564974621E-2</v>
      </c>
      <c r="AD203" s="2">
        <v>202</v>
      </c>
      <c r="AE203" s="20">
        <v>530.71997069999998</v>
      </c>
      <c r="AF203" s="8">
        <f t="shared" si="174"/>
        <v>536.94425503805053</v>
      </c>
      <c r="AG203" s="1">
        <f t="shared" si="175"/>
        <v>6.2242843380505519</v>
      </c>
      <c r="AH203" s="9">
        <f t="shared" si="153"/>
        <v>1.1728000982968384E-2</v>
      </c>
      <c r="AI203" s="8">
        <f t="shared" si="176"/>
        <v>537.17442804478515</v>
      </c>
      <c r="AJ203" s="1">
        <f t="shared" si="177"/>
        <v>6.454457344785169</v>
      </c>
      <c r="AK203" s="9">
        <f t="shared" si="154"/>
        <v>1.2161700522164219E-2</v>
      </c>
      <c r="AL203" s="8">
        <f t="shared" si="178"/>
        <v>535.56822380208291</v>
      </c>
      <c r="AM203" s="1">
        <f t="shared" si="179"/>
        <v>4.8482531020829356</v>
      </c>
      <c r="AN203" s="9">
        <f t="shared" si="155"/>
        <v>9.1352377331651372E-3</v>
      </c>
      <c r="AO203" s="8">
        <f t="shared" si="180"/>
        <v>533.68612912300148</v>
      </c>
      <c r="AP203" s="1">
        <f t="shared" si="181"/>
        <v>2.9661584230015023</v>
      </c>
      <c r="AQ203" s="9">
        <f t="shared" si="156"/>
        <v>5.5889331224699334E-3</v>
      </c>
      <c r="AU203" s="2">
        <v>202</v>
      </c>
      <c r="AV203" s="20">
        <v>160.36050420000001</v>
      </c>
      <c r="AW203" s="10">
        <f t="shared" si="182"/>
        <v>165.30826300980374</v>
      </c>
      <c r="AX203" s="2">
        <f t="shared" si="199"/>
        <v>-0.35863034157018164</v>
      </c>
      <c r="AY203" s="27">
        <f t="shared" si="157"/>
        <v>164.94963266823356</v>
      </c>
      <c r="AZ203" s="11">
        <f t="shared" si="183"/>
        <v>2.8617573205619501E-2</v>
      </c>
      <c r="BA203" s="2">
        <f t="shared" si="200"/>
        <v>-1.1442606639550414</v>
      </c>
      <c r="BB203" s="27">
        <f t="shared" si="158"/>
        <v>164.1640023458487</v>
      </c>
      <c r="BC203" s="11">
        <f t="shared" si="184"/>
        <v>2.371842221888382E-2</v>
      </c>
      <c r="BD203" s="2">
        <f t="shared" si="185"/>
        <v>-1.7571182169970534</v>
      </c>
      <c r="BE203" s="27">
        <f t="shared" si="159"/>
        <v>163.5511447928067</v>
      </c>
      <c r="BF203" s="11">
        <f t="shared" si="186"/>
        <v>1.9896673490296293E-2</v>
      </c>
      <c r="BG203" s="2">
        <f t="shared" si="187"/>
        <v>-2.1502411236067354</v>
      </c>
      <c r="BH203" s="27">
        <f t="shared" si="160"/>
        <v>163.15802188619699</v>
      </c>
      <c r="BI203" s="11">
        <f t="shared" si="188"/>
        <v>1.7445178912058962E-2</v>
      </c>
      <c r="BK203" s="2">
        <v>202</v>
      </c>
      <c r="BL203" s="20">
        <v>530.71997069999998</v>
      </c>
      <c r="BM203" s="10">
        <f t="shared" si="189"/>
        <v>535.56822380208291</v>
      </c>
      <c r="BN203" s="2">
        <f t="shared" si="190"/>
        <v>-0.82561874158067039</v>
      </c>
      <c r="BO203" s="27">
        <f t="shared" si="161"/>
        <v>534.74260506050223</v>
      </c>
      <c r="BP203" s="11">
        <f t="shared" si="191"/>
        <v>7.5795797832829736E-3</v>
      </c>
      <c r="BQ203" s="2">
        <f t="shared" si="192"/>
        <v>-2.8911676368636279</v>
      </c>
      <c r="BR203" s="27">
        <f t="shared" si="162"/>
        <v>532.67705616521926</v>
      </c>
      <c r="BS203" s="11">
        <f t="shared" si="193"/>
        <v>3.6876047129674734E-3</v>
      </c>
      <c r="BT203" s="2">
        <f t="shared" si="194"/>
        <v>-4.467743857542418</v>
      </c>
      <c r="BU203" s="27">
        <f t="shared" si="163"/>
        <v>531.10047994454044</v>
      </c>
      <c r="BV203" s="11">
        <f t="shared" si="195"/>
        <v>7.1696801618108502E-4</v>
      </c>
      <c r="BW203" s="2">
        <f t="shared" si="196"/>
        <v>-5.6462840372446221</v>
      </c>
      <c r="BX203" s="27">
        <f t="shared" si="164"/>
        <v>529.92193976483827</v>
      </c>
      <c r="BY203" s="11">
        <f t="shared" si="197"/>
        <v>1.5036760989211165E-3</v>
      </c>
      <c r="CB203" s="2"/>
      <c r="CD203" s="22"/>
    </row>
    <row r="204" spans="1:82" x14ac:dyDescent="0.2">
      <c r="A204" s="18" t="s">
        <v>130</v>
      </c>
      <c r="B204" s="20">
        <v>203</v>
      </c>
      <c r="C204" s="20">
        <v>160.8504944</v>
      </c>
      <c r="D204" s="20">
        <v>525.41998290000004</v>
      </c>
      <c r="O204" s="2">
        <v>203</v>
      </c>
      <c r="P204" s="20">
        <v>160.8504944</v>
      </c>
      <c r="Q204" s="27">
        <f t="shared" si="165"/>
        <v>164.2423374320278</v>
      </c>
      <c r="R204" s="1">
        <f t="shared" si="166"/>
        <v>3.3918430320277935</v>
      </c>
      <c r="S204" s="7">
        <f t="shared" si="167"/>
        <v>2.1086929478705996E-2</v>
      </c>
      <c r="T204" s="27">
        <f t="shared" si="168"/>
        <v>163.43140674826722</v>
      </c>
      <c r="U204" s="1">
        <f t="shared" si="198"/>
        <v>2.5809123482672192</v>
      </c>
      <c r="V204" s="11">
        <f t="shared" si="169"/>
        <v>1.6045411348559829E-2</v>
      </c>
      <c r="W204" s="27">
        <f t="shared" si="170"/>
        <v>162.33960772392152</v>
      </c>
      <c r="X204" s="1">
        <f t="shared" si="171"/>
        <v>1.4891133239215151</v>
      </c>
      <c r="Y204" s="9">
        <f t="shared" si="151"/>
        <v>9.2577478824430338E-3</v>
      </c>
      <c r="Z204" s="27">
        <f t="shared" si="172"/>
        <v>161.41825714215037</v>
      </c>
      <c r="AA204" s="1">
        <f t="shared" si="173"/>
        <v>0.56776274215036437</v>
      </c>
      <c r="AB204" s="9">
        <f t="shared" si="152"/>
        <v>3.5297544111892042E-3</v>
      </c>
      <c r="AD204" s="2">
        <v>203</v>
      </c>
      <c r="AE204" s="20">
        <v>525.41998290000004</v>
      </c>
      <c r="AF204" s="8">
        <f t="shared" si="174"/>
        <v>535.07696973663531</v>
      </c>
      <c r="AG204" s="1">
        <f t="shared" si="175"/>
        <v>9.6569868366352694</v>
      </c>
      <c r="AH204" s="9">
        <f t="shared" si="153"/>
        <v>1.8379557593783458E-2</v>
      </c>
      <c r="AI204" s="8">
        <f t="shared" si="176"/>
        <v>534.2699222396318</v>
      </c>
      <c r="AJ204" s="1">
        <f t="shared" si="177"/>
        <v>8.84993933963176</v>
      </c>
      <c r="AK204" s="9">
        <f t="shared" si="154"/>
        <v>1.6843553019787058E-2</v>
      </c>
      <c r="AL204" s="8">
        <f t="shared" si="178"/>
        <v>532.65927194083315</v>
      </c>
      <c r="AM204" s="1">
        <f t="shared" si="179"/>
        <v>7.2392890408331141</v>
      </c>
      <c r="AN204" s="9">
        <f t="shared" si="155"/>
        <v>1.3778099951350582E-2</v>
      </c>
      <c r="AO204" s="8">
        <f t="shared" si="180"/>
        <v>531.46151030575038</v>
      </c>
      <c r="AP204" s="1">
        <f t="shared" si="181"/>
        <v>6.0415274057503439</v>
      </c>
      <c r="AQ204" s="9">
        <f t="shared" si="156"/>
        <v>1.1498472845293725E-2</v>
      </c>
      <c r="AU204" s="2">
        <v>203</v>
      </c>
      <c r="AV204" s="20">
        <v>160.8504944</v>
      </c>
      <c r="AW204" s="10">
        <f t="shared" si="182"/>
        <v>162.33960772392152</v>
      </c>
      <c r="AX204" s="2">
        <f t="shared" si="199"/>
        <v>-1.1416378248637935</v>
      </c>
      <c r="AY204" s="27">
        <f t="shared" si="157"/>
        <v>161.19796989905771</v>
      </c>
      <c r="AZ204" s="11">
        <f t="shared" si="183"/>
        <v>2.1602389246850101E-3</v>
      </c>
      <c r="BA204" s="2">
        <f t="shared" si="200"/>
        <v>-1.9652382438222724</v>
      </c>
      <c r="BB204" s="27">
        <f t="shared" si="158"/>
        <v>160.37436948009923</v>
      </c>
      <c r="BC204" s="11">
        <f t="shared" si="184"/>
        <v>2.9600463565673026E-3</v>
      </c>
      <c r="BD204" s="2">
        <f t="shared" si="185"/>
        <v>-2.4840404583281539</v>
      </c>
      <c r="BE204" s="27">
        <f t="shared" si="159"/>
        <v>159.85556726559335</v>
      </c>
      <c r="BF204" s="11">
        <f t="shared" si="186"/>
        <v>6.1854154574898946E-3</v>
      </c>
      <c r="BG204" s="2">
        <f t="shared" si="187"/>
        <v>-2.7640517453133495</v>
      </c>
      <c r="BH204" s="27">
        <f t="shared" si="160"/>
        <v>159.57555597860818</v>
      </c>
      <c r="BI204" s="11">
        <f t="shared" si="188"/>
        <v>7.9262325313177485E-3</v>
      </c>
      <c r="BK204" s="2">
        <v>203</v>
      </c>
      <c r="BL204" s="20">
        <v>525.41998290000004</v>
      </c>
      <c r="BM204" s="10">
        <f t="shared" si="189"/>
        <v>532.65927194083315</v>
      </c>
      <c r="BN204" s="2">
        <f t="shared" si="190"/>
        <v>-1.4506186774813976</v>
      </c>
      <c r="BO204" s="27">
        <f t="shared" si="161"/>
        <v>531.20865326335172</v>
      </c>
      <c r="BP204" s="11">
        <f t="shared" si="191"/>
        <v>1.1017225365890598E-2</v>
      </c>
      <c r="BQ204" s="2">
        <f t="shared" si="192"/>
        <v>-2.8991705378373878</v>
      </c>
      <c r="BR204" s="27">
        <f t="shared" si="162"/>
        <v>529.76010140299582</v>
      </c>
      <c r="BS204" s="11">
        <f t="shared" si="193"/>
        <v>8.260284428165357E-3</v>
      </c>
      <c r="BT204" s="2">
        <f t="shared" si="194"/>
        <v>-3.532468659766824</v>
      </c>
      <c r="BU204" s="27">
        <f t="shared" si="163"/>
        <v>529.12680328106637</v>
      </c>
      <c r="BV204" s="11">
        <f t="shared" si="195"/>
        <v>7.0549665062355129E-3</v>
      </c>
      <c r="BW204" s="2">
        <f t="shared" si="196"/>
        <v>-3.5932849052484768</v>
      </c>
      <c r="BX204" s="27">
        <f t="shared" si="164"/>
        <v>529.06598703558473</v>
      </c>
      <c r="BY204" s="11">
        <f t="shared" si="197"/>
        <v>6.9392186331797955E-3</v>
      </c>
      <c r="CB204" s="2"/>
      <c r="CD204" s="22"/>
    </row>
    <row r="205" spans="1:82" x14ac:dyDescent="0.2">
      <c r="A205" s="18" t="s">
        <v>131</v>
      </c>
      <c r="B205" s="20">
        <v>204</v>
      </c>
      <c r="C205" s="20">
        <v>159.246994</v>
      </c>
      <c r="D205" s="20">
        <v>489.0499878</v>
      </c>
      <c r="O205" s="2">
        <v>204</v>
      </c>
      <c r="P205" s="20">
        <v>159.246994</v>
      </c>
      <c r="Q205" s="27">
        <f t="shared" si="165"/>
        <v>163.22478452241944</v>
      </c>
      <c r="R205" s="1">
        <f t="shared" si="166"/>
        <v>3.9777905224194399</v>
      </c>
      <c r="S205" s="7">
        <f t="shared" si="167"/>
        <v>2.49787479342903E-2</v>
      </c>
      <c r="T205" s="27">
        <f t="shared" si="168"/>
        <v>162.26999619154697</v>
      </c>
      <c r="U205" s="1">
        <f t="shared" si="198"/>
        <v>3.0230021915469649</v>
      </c>
      <c r="V205" s="11">
        <f t="shared" si="169"/>
        <v>1.8983103640543224E-2</v>
      </c>
      <c r="W205" s="27">
        <f t="shared" si="170"/>
        <v>161.44613972956859</v>
      </c>
      <c r="X205" s="1">
        <f t="shared" si="171"/>
        <v>2.1991457295685848</v>
      </c>
      <c r="Y205" s="9">
        <f t="shared" si="151"/>
        <v>1.3809653007130451E-2</v>
      </c>
      <c r="Z205" s="27">
        <f t="shared" si="172"/>
        <v>160.99243508553758</v>
      </c>
      <c r="AA205" s="1">
        <f t="shared" si="173"/>
        <v>1.7454410855375784</v>
      </c>
      <c r="AB205" s="9">
        <f t="shared" si="152"/>
        <v>1.0960590474552872E-2</v>
      </c>
      <c r="AD205" s="2">
        <v>204</v>
      </c>
      <c r="AE205" s="20">
        <v>489.0499878</v>
      </c>
      <c r="AF205" s="8">
        <f t="shared" si="174"/>
        <v>532.17987368564468</v>
      </c>
      <c r="AG205" s="1">
        <f t="shared" si="175"/>
        <v>43.129885885644683</v>
      </c>
      <c r="AH205" s="9">
        <f t="shared" si="153"/>
        <v>8.8191160334478769E-2</v>
      </c>
      <c r="AI205" s="8">
        <f t="shared" si="176"/>
        <v>530.28744953679757</v>
      </c>
      <c r="AJ205" s="1">
        <f t="shared" si="177"/>
        <v>41.23746173679757</v>
      </c>
      <c r="AK205" s="9">
        <f t="shared" si="154"/>
        <v>8.432156786733605E-2</v>
      </c>
      <c r="AL205" s="8">
        <f t="shared" si="178"/>
        <v>528.31569851633321</v>
      </c>
      <c r="AM205" s="1">
        <f t="shared" si="179"/>
        <v>39.265710716333217</v>
      </c>
      <c r="AN205" s="9">
        <f t="shared" si="155"/>
        <v>8.0289769340289141E-2</v>
      </c>
      <c r="AO205" s="8">
        <f t="shared" si="180"/>
        <v>526.93036475143765</v>
      </c>
      <c r="AP205" s="1">
        <f t="shared" si="181"/>
        <v>37.880376951437654</v>
      </c>
      <c r="AQ205" s="9">
        <f t="shared" si="156"/>
        <v>7.7457065527888461E-2</v>
      </c>
      <c r="AU205" s="2">
        <v>204</v>
      </c>
      <c r="AV205" s="20">
        <v>159.246994</v>
      </c>
      <c r="AW205" s="10">
        <f t="shared" si="182"/>
        <v>161.44613972956859</v>
      </c>
      <c r="AX205" s="2">
        <f t="shared" si="199"/>
        <v>-1.0671868757105349</v>
      </c>
      <c r="AY205" s="27">
        <f t="shared" si="157"/>
        <v>160.37895285385804</v>
      </c>
      <c r="AZ205" s="11">
        <f t="shared" si="183"/>
        <v>7.1081960508343261E-3</v>
      </c>
      <c r="BA205" s="2">
        <f t="shared" si="200"/>
        <v>-1.4829416315610693</v>
      </c>
      <c r="BB205" s="27">
        <f t="shared" si="158"/>
        <v>159.96319809800752</v>
      </c>
      <c r="BC205" s="11">
        <f t="shared" si="184"/>
        <v>4.4974418669876011E-3</v>
      </c>
      <c r="BD205" s="2">
        <f t="shared" si="185"/>
        <v>-1.5296969799430205</v>
      </c>
      <c r="BE205" s="27">
        <f t="shared" si="159"/>
        <v>159.91644274962556</v>
      </c>
      <c r="BF205" s="11">
        <f t="shared" si="186"/>
        <v>4.2038391608544834E-3</v>
      </c>
      <c r="BG205" s="2">
        <f t="shared" si="187"/>
        <v>-1.3611139320930361</v>
      </c>
      <c r="BH205" s="27">
        <f t="shared" si="160"/>
        <v>160.08502579747554</v>
      </c>
      <c r="BI205" s="11">
        <f t="shared" si="188"/>
        <v>5.2624654093975367E-3</v>
      </c>
      <c r="BK205" s="2">
        <v>204</v>
      </c>
      <c r="BL205" s="20">
        <v>489.0499878</v>
      </c>
      <c r="BM205" s="10">
        <f t="shared" si="189"/>
        <v>528.31569851633321</v>
      </c>
      <c r="BN205" s="2">
        <f t="shared" si="190"/>
        <v>-2.3185051015869593</v>
      </c>
      <c r="BO205" s="27">
        <f t="shared" si="161"/>
        <v>525.99719341474622</v>
      </c>
      <c r="BP205" s="11">
        <f t="shared" si="191"/>
        <v>7.5548934743775137E-2</v>
      </c>
      <c r="BQ205" s="2">
        <f t="shared" si="192"/>
        <v>-3.5491518368355353</v>
      </c>
      <c r="BR205" s="27">
        <f t="shared" si="162"/>
        <v>524.76654667949765</v>
      </c>
      <c r="BS205" s="11">
        <f t="shared" si="193"/>
        <v>7.303253199160524E-2</v>
      </c>
      <c r="BT205" s="2">
        <f t="shared" si="194"/>
        <v>-4.0191315186066916</v>
      </c>
      <c r="BU205" s="27">
        <f t="shared" si="163"/>
        <v>524.29656699772647</v>
      </c>
      <c r="BV205" s="11">
        <f t="shared" si="195"/>
        <v>7.2071526586236792E-2</v>
      </c>
      <c r="BW205" s="2">
        <f t="shared" si="196"/>
        <v>-4.1560012946870719</v>
      </c>
      <c r="BX205" s="27">
        <f t="shared" si="164"/>
        <v>524.15969722164618</v>
      </c>
      <c r="BY205" s="11">
        <f t="shared" si="197"/>
        <v>7.179165790308642E-2</v>
      </c>
      <c r="CB205" s="2"/>
      <c r="CD205" s="22"/>
    </row>
    <row r="206" spans="1:82" x14ac:dyDescent="0.2">
      <c r="A206" s="18" t="s">
        <v>132</v>
      </c>
      <c r="B206" s="20">
        <v>205</v>
      </c>
      <c r="C206" s="20">
        <v>158.82000729999999</v>
      </c>
      <c r="D206" s="20">
        <v>485.23001099999999</v>
      </c>
      <c r="O206" s="2">
        <v>205</v>
      </c>
      <c r="P206" s="20">
        <v>158.82000729999999</v>
      </c>
      <c r="Q206" s="27">
        <f t="shared" si="165"/>
        <v>162.03144736569359</v>
      </c>
      <c r="R206" s="1">
        <f t="shared" si="166"/>
        <v>3.2114400656936084</v>
      </c>
      <c r="S206" s="7">
        <f t="shared" si="167"/>
        <v>2.0220626609262275E-2</v>
      </c>
      <c r="T206" s="27">
        <f t="shared" si="168"/>
        <v>160.90964520535084</v>
      </c>
      <c r="U206" s="1">
        <f t="shared" si="198"/>
        <v>2.0896379053508554</v>
      </c>
      <c r="V206" s="11">
        <f t="shared" si="169"/>
        <v>1.3157271183117844E-2</v>
      </c>
      <c r="W206" s="27">
        <f t="shared" si="170"/>
        <v>160.12665229182744</v>
      </c>
      <c r="X206" s="1">
        <f t="shared" si="171"/>
        <v>1.3066449918274543</v>
      </c>
      <c r="Y206" s="9">
        <f t="shared" si="151"/>
        <v>8.2272064712809925E-3</v>
      </c>
      <c r="Z206" s="27">
        <f t="shared" si="172"/>
        <v>159.68335427138442</v>
      </c>
      <c r="AA206" s="1">
        <f t="shared" si="173"/>
        <v>0.86334697138443062</v>
      </c>
      <c r="AB206" s="9">
        <f t="shared" si="152"/>
        <v>5.4360088886888664E-3</v>
      </c>
      <c r="AD206" s="2">
        <v>205</v>
      </c>
      <c r="AE206" s="20">
        <v>485.23001099999999</v>
      </c>
      <c r="AF206" s="8">
        <f t="shared" si="174"/>
        <v>519.24090791995127</v>
      </c>
      <c r="AG206" s="1">
        <f t="shared" si="175"/>
        <v>34.010896919951279</v>
      </c>
      <c r="AH206" s="9">
        <f t="shared" si="153"/>
        <v>7.0092319413341639E-2</v>
      </c>
      <c r="AI206" s="8">
        <f t="shared" si="176"/>
        <v>511.73059175523872</v>
      </c>
      <c r="AJ206" s="1">
        <f t="shared" si="177"/>
        <v>26.50058075523873</v>
      </c>
      <c r="AK206" s="9">
        <f t="shared" si="154"/>
        <v>5.461447180611162E-2</v>
      </c>
      <c r="AL206" s="8">
        <f t="shared" si="178"/>
        <v>504.75627208653327</v>
      </c>
      <c r="AM206" s="1">
        <f t="shared" si="179"/>
        <v>19.526261086533282</v>
      </c>
      <c r="AN206" s="9">
        <f t="shared" si="155"/>
        <v>4.0241247746181312E-2</v>
      </c>
      <c r="AO206" s="8">
        <f t="shared" si="180"/>
        <v>498.52008203785942</v>
      </c>
      <c r="AP206" s="1">
        <f t="shared" si="181"/>
        <v>13.290071037859434</v>
      </c>
      <c r="AQ206" s="9">
        <f t="shared" si="156"/>
        <v>2.7389219002489595E-2</v>
      </c>
      <c r="AU206" s="2">
        <v>205</v>
      </c>
      <c r="AV206" s="20">
        <v>158.82000729999999</v>
      </c>
      <c r="AW206" s="10">
        <f t="shared" si="182"/>
        <v>160.12665229182744</v>
      </c>
      <c r="AX206" s="2">
        <f t="shared" si="199"/>
        <v>-1.142877044319718</v>
      </c>
      <c r="AY206" s="27">
        <f t="shared" si="157"/>
        <v>158.98377524750771</v>
      </c>
      <c r="AZ206" s="11">
        <f t="shared" si="183"/>
        <v>1.0311543884919722E-3</v>
      </c>
      <c r="BA206" s="2">
        <f t="shared" si="200"/>
        <v>-1.4093872443421036</v>
      </c>
      <c r="BB206" s="27">
        <f t="shared" si="158"/>
        <v>158.71726504748534</v>
      </c>
      <c r="BC206" s="11">
        <f t="shared" si="184"/>
        <v>6.4691001002519703E-4</v>
      </c>
      <c r="BD206" s="2">
        <f t="shared" si="185"/>
        <v>-1.4035712546218952</v>
      </c>
      <c r="BE206" s="27">
        <f t="shared" si="159"/>
        <v>158.72308103720553</v>
      </c>
      <c r="BF206" s="11">
        <f t="shared" si="186"/>
        <v>6.1029000339590399E-4</v>
      </c>
      <c r="BG206" s="2">
        <f t="shared" si="187"/>
        <v>-1.3298940613291179</v>
      </c>
      <c r="BH206" s="27">
        <f t="shared" si="160"/>
        <v>158.79675823049831</v>
      </c>
      <c r="BI206" s="11">
        <f t="shared" si="188"/>
        <v>1.4638627649574227E-4</v>
      </c>
      <c r="BK206" s="2">
        <v>205</v>
      </c>
      <c r="BL206" s="20">
        <v>485.23001099999999</v>
      </c>
      <c r="BM206" s="10">
        <f t="shared" si="189"/>
        <v>504.75627208653327</v>
      </c>
      <c r="BN206" s="2">
        <f t="shared" si="190"/>
        <v>-8.6907815000508535</v>
      </c>
      <c r="BO206" s="27">
        <f t="shared" si="161"/>
        <v>496.06549058648244</v>
      </c>
      <c r="BP206" s="11">
        <f t="shared" si="191"/>
        <v>2.2330604745885038E-2</v>
      </c>
      <c r="BQ206" s="2">
        <f t="shared" si="192"/>
        <v>-12.553775403669519</v>
      </c>
      <c r="BR206" s="27">
        <f t="shared" si="162"/>
        <v>492.20249668286374</v>
      </c>
      <c r="BS206" s="11">
        <f t="shared" si="193"/>
        <v>1.4369444438307318E-2</v>
      </c>
      <c r="BT206" s="2">
        <f t="shared" si="194"/>
        <v>-15.743308465322642</v>
      </c>
      <c r="BU206" s="27">
        <f t="shared" si="163"/>
        <v>489.01296362121064</v>
      </c>
      <c r="BV206" s="11">
        <f t="shared" si="195"/>
        <v>7.796204965588277E-3</v>
      </c>
      <c r="BW206" s="2">
        <f t="shared" si="196"/>
        <v>-18.708570146021724</v>
      </c>
      <c r="BX206" s="27">
        <f t="shared" si="164"/>
        <v>486.04770194051156</v>
      </c>
      <c r="BY206" s="11">
        <f t="shared" si="197"/>
        <v>1.6851615151058082E-3</v>
      </c>
      <c r="CB206" s="2"/>
      <c r="CD206" s="22"/>
    </row>
    <row r="207" spans="1:82" x14ac:dyDescent="0.2">
      <c r="A207" s="18" t="s">
        <v>133</v>
      </c>
      <c r="B207" s="20">
        <v>206</v>
      </c>
      <c r="C207" s="20">
        <v>160.22000120000001</v>
      </c>
      <c r="D207" s="20">
        <v>488.27999879999999</v>
      </c>
      <c r="O207" s="2">
        <v>206</v>
      </c>
      <c r="P207" s="20">
        <v>160.22000120000001</v>
      </c>
      <c r="Q207" s="27">
        <f t="shared" si="165"/>
        <v>161.06801534598551</v>
      </c>
      <c r="R207" s="1">
        <f t="shared" si="166"/>
        <v>0.84801414598550195</v>
      </c>
      <c r="S207" s="7">
        <f t="shared" si="167"/>
        <v>5.2928107579211644E-3</v>
      </c>
      <c r="T207" s="27">
        <f t="shared" si="168"/>
        <v>159.96930814794297</v>
      </c>
      <c r="U207" s="1">
        <f t="shared" si="198"/>
        <v>0.25069305205704495</v>
      </c>
      <c r="V207" s="11">
        <f t="shared" si="169"/>
        <v>1.5646801284448183E-3</v>
      </c>
      <c r="W207" s="27">
        <f t="shared" si="170"/>
        <v>159.34266529673096</v>
      </c>
      <c r="X207" s="1">
        <f t="shared" si="171"/>
        <v>0.87733590326905642</v>
      </c>
      <c r="Y207" s="9">
        <f t="shared" si="151"/>
        <v>5.4758201017230824E-3</v>
      </c>
      <c r="Z207" s="27">
        <f t="shared" si="172"/>
        <v>159.03584404284609</v>
      </c>
      <c r="AA207" s="1">
        <f t="shared" si="173"/>
        <v>1.1841571571539191</v>
      </c>
      <c r="AB207" s="9">
        <f t="shared" si="152"/>
        <v>7.3908197995564556E-3</v>
      </c>
      <c r="AD207" s="2">
        <v>206</v>
      </c>
      <c r="AE207" s="20">
        <v>488.27999879999999</v>
      </c>
      <c r="AF207" s="8">
        <f t="shared" si="174"/>
        <v>509.03763884396585</v>
      </c>
      <c r="AG207" s="1">
        <f t="shared" si="175"/>
        <v>20.757640043965864</v>
      </c>
      <c r="AH207" s="9">
        <f t="shared" si="153"/>
        <v>4.2511755744613688E-2</v>
      </c>
      <c r="AI207" s="8">
        <f t="shared" si="176"/>
        <v>499.80533041538132</v>
      </c>
      <c r="AJ207" s="1">
        <f t="shared" si="177"/>
        <v>11.525331615381333</v>
      </c>
      <c r="AK207" s="9">
        <f t="shared" si="154"/>
        <v>2.360393963239547E-2</v>
      </c>
      <c r="AL207" s="8">
        <f t="shared" si="178"/>
        <v>493.04051543461333</v>
      </c>
      <c r="AM207" s="1">
        <f t="shared" si="179"/>
        <v>4.7605166346133387</v>
      </c>
      <c r="AN207" s="9">
        <f t="shared" si="155"/>
        <v>9.7495630505300534E-3</v>
      </c>
      <c r="AO207" s="8">
        <f t="shared" si="180"/>
        <v>488.55252875946485</v>
      </c>
      <c r="AP207" s="1">
        <f t="shared" si="181"/>
        <v>0.2725299594648618</v>
      </c>
      <c r="AQ207" s="9">
        <f t="shared" si="156"/>
        <v>5.5814278720126389E-4</v>
      </c>
      <c r="AU207" s="2">
        <v>206</v>
      </c>
      <c r="AV207" s="20">
        <v>160.22000120000001</v>
      </c>
      <c r="AW207" s="10">
        <f t="shared" si="182"/>
        <v>159.34266529673096</v>
      </c>
      <c r="AX207" s="2">
        <f t="shared" si="199"/>
        <v>-1.0352100295527478</v>
      </c>
      <c r="AY207" s="27">
        <f t="shared" si="157"/>
        <v>158.3074552671782</v>
      </c>
      <c r="AZ207" s="11">
        <f t="shared" si="183"/>
        <v>1.1936998617509771E-2</v>
      </c>
      <c r="BA207" s="2">
        <f t="shared" si="200"/>
        <v>-1.1279571321815749</v>
      </c>
      <c r="BB207" s="27">
        <f t="shared" si="158"/>
        <v>158.21470816454939</v>
      </c>
      <c r="BC207" s="11">
        <f t="shared" si="184"/>
        <v>1.2515872053623603E-2</v>
      </c>
      <c r="BD207" s="2">
        <f t="shared" si="185"/>
        <v>-1.0318206989066485</v>
      </c>
      <c r="BE207" s="27">
        <f t="shared" si="159"/>
        <v>158.31084459782431</v>
      </c>
      <c r="BF207" s="11">
        <f t="shared" si="186"/>
        <v>1.1915844388195516E-2</v>
      </c>
      <c r="BG207" s="2">
        <f t="shared" si="187"/>
        <v>-0.9204637616546425</v>
      </c>
      <c r="BH207" s="27">
        <f t="shared" si="160"/>
        <v>158.42220153507631</v>
      </c>
      <c r="BI207" s="11">
        <f t="shared" si="188"/>
        <v>1.1220819195223556E-2</v>
      </c>
      <c r="BK207" s="2">
        <v>206</v>
      </c>
      <c r="BL207" s="20">
        <v>488.27999879999999</v>
      </c>
      <c r="BM207" s="10">
        <f t="shared" si="189"/>
        <v>493.04051543461333</v>
      </c>
      <c r="BN207" s="2">
        <f t="shared" si="190"/>
        <v>-9.598274045611582</v>
      </c>
      <c r="BO207" s="27">
        <f t="shared" si="161"/>
        <v>483.44224138900177</v>
      </c>
      <c r="BP207" s="11">
        <f t="shared" si="191"/>
        <v>9.907752565920221E-3</v>
      </c>
      <c r="BQ207" s="2">
        <f t="shared" si="192"/>
        <v>-12.176666965382211</v>
      </c>
      <c r="BR207" s="27">
        <f t="shared" si="162"/>
        <v>480.86384846923113</v>
      </c>
      <c r="BS207" s="11">
        <f t="shared" si="193"/>
        <v>1.5188314796827303E-2</v>
      </c>
      <c r="BT207" s="2">
        <f t="shared" si="194"/>
        <v>-13.326777377281026</v>
      </c>
      <c r="BU207" s="27">
        <f t="shared" si="163"/>
        <v>479.71373805733231</v>
      </c>
      <c r="BV207" s="11">
        <f t="shared" si="195"/>
        <v>1.7543746956091129E-2</v>
      </c>
      <c r="BW207" s="2">
        <f t="shared" si="196"/>
        <v>-13.463960025445392</v>
      </c>
      <c r="BX207" s="27">
        <f t="shared" si="164"/>
        <v>479.57655540916795</v>
      </c>
      <c r="BY207" s="11">
        <f t="shared" si="197"/>
        <v>1.7824697739456198E-2</v>
      </c>
      <c r="CB207" s="2"/>
      <c r="CD207" s="22"/>
    </row>
    <row r="208" spans="1:82" x14ac:dyDescent="0.2">
      <c r="A208" s="18" t="s">
        <v>134</v>
      </c>
      <c r="B208" s="20">
        <v>207</v>
      </c>
      <c r="C208" s="20">
        <v>160.35200499999999</v>
      </c>
      <c r="D208" s="20">
        <v>488.23999020000002</v>
      </c>
      <c r="O208" s="2">
        <v>207</v>
      </c>
      <c r="P208" s="20">
        <v>160.35200499999999</v>
      </c>
      <c r="Q208" s="27">
        <f t="shared" si="165"/>
        <v>160.81361110218984</v>
      </c>
      <c r="R208" s="1">
        <f t="shared" si="166"/>
        <v>0.46160610218984743</v>
      </c>
      <c r="S208" s="7">
        <f t="shared" si="167"/>
        <v>2.8787048979515254E-3</v>
      </c>
      <c r="T208" s="27">
        <f t="shared" si="168"/>
        <v>160.08212002136864</v>
      </c>
      <c r="U208" s="1">
        <f t="shared" si="198"/>
        <v>0.26988497863135308</v>
      </c>
      <c r="V208" s="11">
        <f t="shared" si="169"/>
        <v>1.6830782916082221E-3</v>
      </c>
      <c r="W208" s="27">
        <f t="shared" si="170"/>
        <v>159.86906683869239</v>
      </c>
      <c r="X208" s="1">
        <f t="shared" si="171"/>
        <v>0.48293816130760092</v>
      </c>
      <c r="Y208" s="9">
        <f t="shared" si="151"/>
        <v>3.0117375913547256E-3</v>
      </c>
      <c r="Z208" s="27">
        <f t="shared" si="172"/>
        <v>159.92396191071154</v>
      </c>
      <c r="AA208" s="1">
        <f t="shared" si="173"/>
        <v>0.42804308928845103</v>
      </c>
      <c r="AB208" s="9">
        <f t="shared" si="152"/>
        <v>2.6693965522192943E-3</v>
      </c>
      <c r="AD208" s="2">
        <v>207</v>
      </c>
      <c r="AE208" s="20">
        <v>488.23999020000002</v>
      </c>
      <c r="AF208" s="8">
        <f t="shared" si="174"/>
        <v>502.81034683077604</v>
      </c>
      <c r="AG208" s="1">
        <f t="shared" si="175"/>
        <v>14.570356630776018</v>
      </c>
      <c r="AH208" s="9">
        <f t="shared" si="153"/>
        <v>2.9842612082651189E-2</v>
      </c>
      <c r="AI208" s="8">
        <f t="shared" si="176"/>
        <v>494.61893118845978</v>
      </c>
      <c r="AJ208" s="1">
        <f t="shared" si="177"/>
        <v>6.3789409884597603</v>
      </c>
      <c r="AK208" s="9">
        <f t="shared" si="154"/>
        <v>1.306517515258577E-2</v>
      </c>
      <c r="AL208" s="8">
        <f t="shared" si="178"/>
        <v>490.18420545384527</v>
      </c>
      <c r="AM208" s="1">
        <f t="shared" si="179"/>
        <v>1.9442152538452433</v>
      </c>
      <c r="AN208" s="9">
        <f t="shared" si="155"/>
        <v>3.9820893267035039E-3</v>
      </c>
      <c r="AO208" s="8">
        <f t="shared" si="180"/>
        <v>488.34813128986622</v>
      </c>
      <c r="AP208" s="1">
        <f t="shared" si="181"/>
        <v>0.10814108986619431</v>
      </c>
      <c r="AQ208" s="9">
        <f t="shared" si="156"/>
        <v>2.2149166810751404E-4</v>
      </c>
      <c r="AU208" s="2">
        <v>207</v>
      </c>
      <c r="AV208" s="20">
        <v>160.35200499999999</v>
      </c>
      <c r="AW208" s="10">
        <f t="shared" si="182"/>
        <v>159.86906683869239</v>
      </c>
      <c r="AX208" s="2">
        <f t="shared" si="199"/>
        <v>-0.56672655809849326</v>
      </c>
      <c r="AY208" s="27">
        <f t="shared" si="157"/>
        <v>159.30234028059391</v>
      </c>
      <c r="AZ208" s="11">
        <f t="shared" si="183"/>
        <v>6.5460030849385474E-3</v>
      </c>
      <c r="BA208" s="2">
        <f t="shared" si="200"/>
        <v>-0.38349572881722105</v>
      </c>
      <c r="BB208" s="27">
        <f t="shared" si="158"/>
        <v>159.48557110987517</v>
      </c>
      <c r="BC208" s="11">
        <f t="shared" si="184"/>
        <v>5.4033243308982907E-3</v>
      </c>
      <c r="BD208" s="2">
        <f t="shared" si="185"/>
        <v>-9.6887354385799151E-2</v>
      </c>
      <c r="BE208" s="27">
        <f t="shared" si="159"/>
        <v>159.7721794843066</v>
      </c>
      <c r="BF208" s="11">
        <f t="shared" si="186"/>
        <v>3.6159542607115281E-3</v>
      </c>
      <c r="BG208" s="2">
        <f t="shared" si="187"/>
        <v>0.16468521605741476</v>
      </c>
      <c r="BH208" s="27">
        <f t="shared" si="160"/>
        <v>160.03375205474981</v>
      </c>
      <c r="BI208" s="11">
        <f t="shared" si="188"/>
        <v>1.9847144739486089E-3</v>
      </c>
      <c r="BK208" s="2">
        <v>207</v>
      </c>
      <c r="BL208" s="20">
        <v>488.23999020000002</v>
      </c>
      <c r="BM208" s="10">
        <f t="shared" si="189"/>
        <v>490.18420545384527</v>
      </c>
      <c r="BN208" s="2">
        <f t="shared" si="190"/>
        <v>-7.5756848261585255</v>
      </c>
      <c r="BO208" s="27">
        <f t="shared" si="161"/>
        <v>482.60852062768674</v>
      </c>
      <c r="BP208" s="11">
        <f t="shared" si="191"/>
        <v>1.1534224326865223E-2</v>
      </c>
      <c r="BQ208" s="2">
        <f t="shared" si="192"/>
        <v>-7.9825063223058432</v>
      </c>
      <c r="BR208" s="27">
        <f t="shared" si="162"/>
        <v>482.20169913153944</v>
      </c>
      <c r="BS208" s="11">
        <f t="shared" si="193"/>
        <v>1.2367465159883947E-2</v>
      </c>
      <c r="BT208" s="2">
        <f t="shared" si="194"/>
        <v>-7.0444969393732464</v>
      </c>
      <c r="BU208" s="27">
        <f t="shared" si="163"/>
        <v>483.13970851447203</v>
      </c>
      <c r="BV208" s="11">
        <f t="shared" si="195"/>
        <v>1.0446259601633076E-2</v>
      </c>
      <c r="BW208" s="2">
        <f t="shared" si="196"/>
        <v>-5.508222491937393</v>
      </c>
      <c r="BX208" s="27">
        <f t="shared" si="164"/>
        <v>484.67598296190789</v>
      </c>
      <c r="BY208" s="11">
        <f t="shared" si="197"/>
        <v>7.299703649084931E-3</v>
      </c>
      <c r="CB208" s="2"/>
      <c r="CD208" s="22"/>
    </row>
    <row r="209" spans="1:82" x14ac:dyDescent="0.2">
      <c r="A209" s="18" t="s">
        <v>135</v>
      </c>
      <c r="B209" s="20">
        <v>208</v>
      </c>
      <c r="C209" s="20">
        <v>164.31649780000001</v>
      </c>
      <c r="D209" s="20">
        <v>488.92999270000001</v>
      </c>
      <c r="O209" s="2">
        <v>208</v>
      </c>
      <c r="P209" s="20">
        <v>164.31649780000001</v>
      </c>
      <c r="Q209" s="27">
        <f t="shared" si="165"/>
        <v>160.67512927153288</v>
      </c>
      <c r="R209" s="1">
        <f t="shared" si="166"/>
        <v>3.641368528467126</v>
      </c>
      <c r="S209" s="7">
        <f t="shared" si="167"/>
        <v>2.2160699486787176E-2</v>
      </c>
      <c r="T209" s="27">
        <f t="shared" si="168"/>
        <v>160.20356826175276</v>
      </c>
      <c r="U209" s="1">
        <f t="shared" si="198"/>
        <v>4.1129295382472435</v>
      </c>
      <c r="V209" s="11">
        <f t="shared" si="169"/>
        <v>2.5030533107231568E-2</v>
      </c>
      <c r="W209" s="27">
        <f t="shared" si="170"/>
        <v>160.15882973547696</v>
      </c>
      <c r="X209" s="1">
        <f t="shared" si="171"/>
        <v>4.157668064523051</v>
      </c>
      <c r="Y209" s="9">
        <f t="shared" si="151"/>
        <v>2.5302803554050984E-2</v>
      </c>
      <c r="Z209" s="27">
        <f t="shared" si="172"/>
        <v>160.24499422767789</v>
      </c>
      <c r="AA209" s="1">
        <f t="shared" si="173"/>
        <v>4.0715035723221149</v>
      </c>
      <c r="AB209" s="9">
        <f t="shared" si="152"/>
        <v>2.4778422293772348E-2</v>
      </c>
      <c r="AD209" s="2">
        <v>208</v>
      </c>
      <c r="AE209" s="20">
        <v>488.92999270000001</v>
      </c>
      <c r="AF209" s="8">
        <f t="shared" si="174"/>
        <v>498.43923984154321</v>
      </c>
      <c r="AG209" s="1">
        <f t="shared" si="175"/>
        <v>9.5092471415431987</v>
      </c>
      <c r="AH209" s="9">
        <f t="shared" si="153"/>
        <v>1.9449097587633427E-2</v>
      </c>
      <c r="AI209" s="8">
        <f t="shared" si="176"/>
        <v>491.74840774365293</v>
      </c>
      <c r="AJ209" s="1">
        <f t="shared" si="177"/>
        <v>2.8184150436529194</v>
      </c>
      <c r="AK209" s="9">
        <f t="shared" si="154"/>
        <v>5.7644552098121251E-3</v>
      </c>
      <c r="AL209" s="8">
        <f t="shared" si="178"/>
        <v>489.01767630153813</v>
      </c>
      <c r="AM209" s="1">
        <f t="shared" si="179"/>
        <v>8.7683601538117273E-2</v>
      </c>
      <c r="AN209" s="9">
        <f t="shared" si="155"/>
        <v>1.7933774333193461E-4</v>
      </c>
      <c r="AO209" s="8">
        <f t="shared" si="180"/>
        <v>488.26702547246657</v>
      </c>
      <c r="AP209" s="1">
        <f t="shared" si="181"/>
        <v>0.66296722753344284</v>
      </c>
      <c r="AQ209" s="9">
        <f t="shared" si="156"/>
        <v>1.3559553257765256E-3</v>
      </c>
      <c r="AU209" s="2">
        <v>208</v>
      </c>
      <c r="AV209" s="20">
        <v>164.31649780000001</v>
      </c>
      <c r="AW209" s="10">
        <f t="shared" si="182"/>
        <v>160.15882973547696</v>
      </c>
      <c r="AX209" s="2">
        <f t="shared" si="199"/>
        <v>-0.30977972163357537</v>
      </c>
      <c r="AY209" s="27">
        <f t="shared" si="157"/>
        <v>159.84905001384337</v>
      </c>
      <c r="AZ209" s="11">
        <f t="shared" si="183"/>
        <v>2.7188065994409479E-2</v>
      </c>
      <c r="BA209" s="2">
        <f t="shared" si="200"/>
        <v>-8.0529347296416781E-2</v>
      </c>
      <c r="BB209" s="27">
        <f t="shared" si="158"/>
        <v>160.07830038818054</v>
      </c>
      <c r="BC209" s="11">
        <f t="shared" si="184"/>
        <v>2.5792890358325726E-2</v>
      </c>
      <c r="BD209" s="2">
        <f t="shared" si="185"/>
        <v>0.13510279631642008</v>
      </c>
      <c r="BE209" s="27">
        <f t="shared" si="159"/>
        <v>160.29393253179339</v>
      </c>
      <c r="BF209" s="11">
        <f t="shared" si="186"/>
        <v>2.4480592771048092E-2</v>
      </c>
      <c r="BG209" s="2">
        <f t="shared" si="187"/>
        <v>0.25849347660277838</v>
      </c>
      <c r="BH209" s="27">
        <f t="shared" si="160"/>
        <v>160.41732321207974</v>
      </c>
      <c r="BI209" s="11">
        <f t="shared" si="188"/>
        <v>2.3729659773215242E-2</v>
      </c>
      <c r="BK209" s="2">
        <v>208</v>
      </c>
      <c r="BL209" s="20">
        <v>488.92999270000001</v>
      </c>
      <c r="BM209" s="10">
        <f t="shared" si="189"/>
        <v>489.01767630153813</v>
      </c>
      <c r="BN209" s="2">
        <f t="shared" si="190"/>
        <v>-5.6529381240031071</v>
      </c>
      <c r="BO209" s="27">
        <f t="shared" si="161"/>
        <v>483.364738177535</v>
      </c>
      <c r="BP209" s="11">
        <f t="shared" si="191"/>
        <v>1.1382518163249122E-2</v>
      </c>
      <c r="BQ209" s="2">
        <f t="shared" si="192"/>
        <v>-4.9153165958064253</v>
      </c>
      <c r="BR209" s="27">
        <f t="shared" si="162"/>
        <v>484.10235970573171</v>
      </c>
      <c r="BS209" s="11">
        <f t="shared" si="193"/>
        <v>9.8738736963319435E-3</v>
      </c>
      <c r="BT209" s="2">
        <f t="shared" si="194"/>
        <v>-3.5177162671335793</v>
      </c>
      <c r="BU209" s="27">
        <f t="shared" si="163"/>
        <v>485.49996003440458</v>
      </c>
      <c r="BV209" s="11">
        <f t="shared" si="195"/>
        <v>7.0153860814590064E-3</v>
      </c>
      <c r="BW209" s="2">
        <f t="shared" si="196"/>
        <v>-2.251952487214699</v>
      </c>
      <c r="BX209" s="27">
        <f t="shared" si="164"/>
        <v>486.76572381432345</v>
      </c>
      <c r="BY209" s="11">
        <f t="shared" si="197"/>
        <v>4.4265414639934461E-3</v>
      </c>
      <c r="CB209" s="2"/>
      <c r="CD209" s="22"/>
    </row>
    <row r="210" spans="1:82" x14ac:dyDescent="0.2">
      <c r="A210" s="18" t="s">
        <v>136</v>
      </c>
      <c r="B210" s="20">
        <v>209</v>
      </c>
      <c r="C210" s="20">
        <v>158.13900760000001</v>
      </c>
      <c r="D210" s="20">
        <v>486.23999020000002</v>
      </c>
      <c r="O210" s="2">
        <v>209</v>
      </c>
      <c r="P210" s="20">
        <v>158.13900760000001</v>
      </c>
      <c r="Q210" s="27">
        <f t="shared" si="165"/>
        <v>161.76753983007302</v>
      </c>
      <c r="R210" s="1">
        <f t="shared" si="166"/>
        <v>3.6285322300730058</v>
      </c>
      <c r="S210" s="7">
        <f t="shared" si="167"/>
        <v>2.2945206784470838E-2</v>
      </c>
      <c r="T210" s="27">
        <f t="shared" si="168"/>
        <v>162.05438655396404</v>
      </c>
      <c r="U210" s="1">
        <f t="shared" si="198"/>
        <v>3.9153789539640229</v>
      </c>
      <c r="V210" s="11">
        <f t="shared" si="169"/>
        <v>2.4759096527705936E-2</v>
      </c>
      <c r="W210" s="27">
        <f t="shared" si="170"/>
        <v>162.65343057419079</v>
      </c>
      <c r="X210" s="1">
        <f t="shared" si="171"/>
        <v>4.5144229741907793</v>
      </c>
      <c r="Y210" s="9">
        <f t="shared" si="151"/>
        <v>2.8547181639141505E-2</v>
      </c>
      <c r="Z210" s="27">
        <f t="shared" si="172"/>
        <v>163.29862190691949</v>
      </c>
      <c r="AA210" s="1">
        <f t="shared" si="173"/>
        <v>5.1596143069194795</v>
      </c>
      <c r="AB210" s="9">
        <f t="shared" si="152"/>
        <v>3.2627081611453584E-2</v>
      </c>
      <c r="AD210" s="2">
        <v>209</v>
      </c>
      <c r="AE210" s="20">
        <v>486.23999020000002</v>
      </c>
      <c r="AF210" s="8">
        <f t="shared" si="174"/>
        <v>495.58646569908024</v>
      </c>
      <c r="AG210" s="1">
        <f t="shared" si="175"/>
        <v>9.3464754990802135</v>
      </c>
      <c r="AH210" s="9">
        <f t="shared" si="153"/>
        <v>1.9221939140044456E-2</v>
      </c>
      <c r="AI210" s="8">
        <f t="shared" si="176"/>
        <v>490.48012097400908</v>
      </c>
      <c r="AJ210" s="1">
        <f t="shared" si="177"/>
        <v>4.2401307740090601</v>
      </c>
      <c r="AK210" s="9">
        <f t="shared" si="154"/>
        <v>8.720242800813259E-3</v>
      </c>
      <c r="AL210" s="8">
        <f t="shared" si="178"/>
        <v>488.96506614061525</v>
      </c>
      <c r="AM210" s="1">
        <f t="shared" si="179"/>
        <v>2.725075940615227</v>
      </c>
      <c r="AN210" s="9">
        <f t="shared" si="155"/>
        <v>5.6043846568324214E-3</v>
      </c>
      <c r="AO210" s="8">
        <f t="shared" si="180"/>
        <v>488.7642508931167</v>
      </c>
      <c r="AP210" s="1">
        <f t="shared" si="181"/>
        <v>2.5242606931166733</v>
      </c>
      <c r="AQ210" s="9">
        <f t="shared" si="156"/>
        <v>5.1913884994905408E-3</v>
      </c>
      <c r="AU210" s="2">
        <v>209</v>
      </c>
      <c r="AV210" s="20">
        <v>158.13900760000001</v>
      </c>
      <c r="AW210" s="10">
        <f t="shared" si="182"/>
        <v>162.65343057419079</v>
      </c>
      <c r="AX210" s="2">
        <f t="shared" si="199"/>
        <v>0.53153444647064818</v>
      </c>
      <c r="AY210" s="27">
        <f t="shared" si="157"/>
        <v>163.18496502066145</v>
      </c>
      <c r="AZ210" s="11">
        <f t="shared" si="183"/>
        <v>3.1908366551943866E-2</v>
      </c>
      <c r="BA210" s="2">
        <f t="shared" si="200"/>
        <v>1.078279236408197</v>
      </c>
      <c r="BB210" s="27">
        <f t="shared" si="158"/>
        <v>163.731709810599</v>
      </c>
      <c r="BC210" s="11">
        <f t="shared" si="184"/>
        <v>3.5365734839725819E-2</v>
      </c>
      <c r="BD210" s="2">
        <f t="shared" si="185"/>
        <v>1.5508016217548699</v>
      </c>
      <c r="BE210" s="27">
        <f t="shared" si="159"/>
        <v>164.20423219594565</v>
      </c>
      <c r="BF210" s="11">
        <f t="shared" si="186"/>
        <v>3.8353754004117301E-2</v>
      </c>
      <c r="BG210" s="2">
        <f t="shared" si="187"/>
        <v>1.9355739981860718</v>
      </c>
      <c r="BH210" s="27">
        <f t="shared" si="160"/>
        <v>164.58900457237687</v>
      </c>
      <c r="BI210" s="11">
        <f t="shared" si="188"/>
        <v>4.078688155607757E-2</v>
      </c>
      <c r="BK210" s="2">
        <v>209</v>
      </c>
      <c r="BL210" s="20">
        <v>486.23999020000002</v>
      </c>
      <c r="BM210" s="10">
        <f t="shared" si="189"/>
        <v>488.96506614061525</v>
      </c>
      <c r="BN210" s="2">
        <f t="shared" si="190"/>
        <v>-3.9728397350790394</v>
      </c>
      <c r="BO210" s="27">
        <f t="shared" si="161"/>
        <v>484.9922264055362</v>
      </c>
      <c r="BP210" s="11">
        <f t="shared" si="191"/>
        <v>2.5661480330949169E-3</v>
      </c>
      <c r="BQ210" s="2">
        <f t="shared" si="192"/>
        <v>-2.7270987001088307</v>
      </c>
      <c r="BR210" s="27">
        <f t="shared" si="162"/>
        <v>486.2379674405064</v>
      </c>
      <c r="BS210" s="11">
        <f t="shared" si="193"/>
        <v>4.1600023329946398E-6</v>
      </c>
      <c r="BT210" s="2">
        <f t="shared" si="194"/>
        <v>-1.4386526034071607</v>
      </c>
      <c r="BU210" s="27">
        <f t="shared" si="163"/>
        <v>487.5264135372081</v>
      </c>
      <c r="BV210" s="11">
        <f t="shared" si="195"/>
        <v>2.6456551561687604E-3</v>
      </c>
      <c r="BW210" s="2">
        <f t="shared" si="196"/>
        <v>-0.60244574249583605</v>
      </c>
      <c r="BX210" s="27">
        <f t="shared" si="164"/>
        <v>488.36262039811942</v>
      </c>
      <c r="BY210" s="11">
        <f t="shared" si="197"/>
        <v>4.3653961848064294E-3</v>
      </c>
      <c r="CB210" s="2"/>
      <c r="CD210" s="22"/>
    </row>
    <row r="211" spans="1:82" x14ac:dyDescent="0.2">
      <c r="A211" s="18" t="s">
        <v>137</v>
      </c>
      <c r="B211" s="20">
        <v>210</v>
      </c>
      <c r="C211" s="20">
        <v>160.55050660000001</v>
      </c>
      <c r="D211" s="20">
        <v>504.2099915</v>
      </c>
      <c r="O211" s="2">
        <v>210</v>
      </c>
      <c r="P211" s="20">
        <v>160.55050660000001</v>
      </c>
      <c r="Q211" s="27">
        <f t="shared" si="165"/>
        <v>160.6789801610511</v>
      </c>
      <c r="R211" s="1">
        <f t="shared" si="166"/>
        <v>0.12847356105109498</v>
      </c>
      <c r="S211" s="7">
        <f t="shared" si="167"/>
        <v>8.002065130269416E-4</v>
      </c>
      <c r="T211" s="27">
        <f t="shared" si="168"/>
        <v>160.29246602468024</v>
      </c>
      <c r="U211" s="1">
        <f t="shared" si="198"/>
        <v>0.2580405753197681</v>
      </c>
      <c r="V211" s="11">
        <f t="shared" si="169"/>
        <v>1.607223675492084E-3</v>
      </c>
      <c r="W211" s="27">
        <f t="shared" si="170"/>
        <v>159.94477678967633</v>
      </c>
      <c r="X211" s="1">
        <f t="shared" si="171"/>
        <v>0.60572981032368034</v>
      </c>
      <c r="Y211" s="9">
        <f t="shared" si="151"/>
        <v>3.7728302647640497E-3</v>
      </c>
      <c r="Z211" s="27">
        <f t="shared" si="172"/>
        <v>159.42891117672988</v>
      </c>
      <c r="AA211" s="1">
        <f t="shared" si="173"/>
        <v>1.1215954232701222</v>
      </c>
      <c r="AB211" s="9">
        <f t="shared" si="152"/>
        <v>6.9859351242316297E-3</v>
      </c>
      <c r="AD211" s="2">
        <v>210</v>
      </c>
      <c r="AE211" s="20">
        <v>504.2099915</v>
      </c>
      <c r="AF211" s="8">
        <f t="shared" si="174"/>
        <v>492.78252304935614</v>
      </c>
      <c r="AG211" s="1">
        <f t="shared" si="175"/>
        <v>11.427468450643858</v>
      </c>
      <c r="AH211" s="9">
        <f t="shared" si="153"/>
        <v>2.2664105518114982E-2</v>
      </c>
      <c r="AI211" s="8">
        <f t="shared" si="176"/>
        <v>488.57206212570503</v>
      </c>
      <c r="AJ211" s="1">
        <f t="shared" si="177"/>
        <v>15.63792937429497</v>
      </c>
      <c r="AK211" s="9">
        <f t="shared" si="154"/>
        <v>3.1014715372404456E-2</v>
      </c>
      <c r="AL211" s="8">
        <f t="shared" si="178"/>
        <v>487.33002057624617</v>
      </c>
      <c r="AM211" s="1">
        <f t="shared" si="179"/>
        <v>16.879970923753831</v>
      </c>
      <c r="AN211" s="9">
        <f t="shared" si="155"/>
        <v>3.3478057175219289E-2</v>
      </c>
      <c r="AO211" s="8">
        <f t="shared" si="180"/>
        <v>486.87105537327921</v>
      </c>
      <c r="AP211" s="1">
        <f t="shared" si="181"/>
        <v>17.338936126720796</v>
      </c>
      <c r="AQ211" s="9">
        <f t="shared" si="156"/>
        <v>3.4388323157060634E-2</v>
      </c>
      <c r="AU211" s="2">
        <v>210</v>
      </c>
      <c r="AV211" s="20">
        <v>160.55050660000001</v>
      </c>
      <c r="AW211" s="10">
        <f t="shared" si="182"/>
        <v>159.94477678967633</v>
      </c>
      <c r="AX211" s="2">
        <f t="shared" si="199"/>
        <v>-0.44052202282488656</v>
      </c>
      <c r="AY211" s="27">
        <f t="shared" si="157"/>
        <v>159.50425476685143</v>
      </c>
      <c r="AZ211" s="11">
        <f t="shared" si="183"/>
        <v>6.5166523314388212E-3</v>
      </c>
      <c r="BA211" s="2">
        <f t="shared" si="200"/>
        <v>-0.62584062300700205</v>
      </c>
      <c r="BB211" s="27">
        <f t="shared" si="158"/>
        <v>159.31893616666932</v>
      </c>
      <c r="BC211" s="11">
        <f t="shared" si="184"/>
        <v>7.6709221254533761E-3</v>
      </c>
      <c r="BD211" s="2">
        <f t="shared" si="185"/>
        <v>-1.0048716220067324</v>
      </c>
      <c r="BE211" s="27">
        <f t="shared" si="159"/>
        <v>158.93990516766959</v>
      </c>
      <c r="BF211" s="11">
        <f t="shared" si="186"/>
        <v>1.0031743072247723E-2</v>
      </c>
      <c r="BG211" s="2">
        <f t="shared" si="187"/>
        <v>-1.5475968388393326</v>
      </c>
      <c r="BH211" s="27">
        <f t="shared" si="160"/>
        <v>158.397179950837</v>
      </c>
      <c r="BI211" s="11">
        <f t="shared" si="188"/>
        <v>1.3412144843166791E-2</v>
      </c>
      <c r="BK211" s="2">
        <v>210</v>
      </c>
      <c r="BL211" s="20">
        <v>504.2099915</v>
      </c>
      <c r="BM211" s="10">
        <f t="shared" si="189"/>
        <v>487.33002057624617</v>
      </c>
      <c r="BN211" s="2">
        <f t="shared" si="190"/>
        <v>-3.271501483866051</v>
      </c>
      <c r="BO211" s="27">
        <f t="shared" si="161"/>
        <v>484.0585190923801</v>
      </c>
      <c r="BP211" s="11">
        <f t="shared" si="191"/>
        <v>3.9966428169482052E-2</v>
      </c>
      <c r="BQ211" s="2">
        <f t="shared" si="192"/>
        <v>-2.2356747890259427</v>
      </c>
      <c r="BR211" s="27">
        <f t="shared" si="162"/>
        <v>485.09434578722022</v>
      </c>
      <c r="BS211" s="11">
        <f t="shared" si="193"/>
        <v>3.7912072420285985E-2</v>
      </c>
      <c r="BT211" s="2">
        <f t="shared" si="194"/>
        <v>-1.5564883799843119</v>
      </c>
      <c r="BU211" s="27">
        <f t="shared" si="163"/>
        <v>485.77353219626184</v>
      </c>
      <c r="BV211" s="11">
        <f t="shared" si="195"/>
        <v>3.6565041578986955E-2</v>
      </c>
      <c r="BW211" s="2">
        <f t="shared" si="196"/>
        <v>-1.3768956089007685</v>
      </c>
      <c r="BX211" s="27">
        <f t="shared" si="164"/>
        <v>485.95312496734539</v>
      </c>
      <c r="BY211" s="11">
        <f t="shared" si="197"/>
        <v>3.6208855120743108E-2</v>
      </c>
      <c r="CB211" s="2"/>
      <c r="CD211" s="22"/>
    </row>
    <row r="212" spans="1:82" x14ac:dyDescent="0.2">
      <c r="A212" s="18" t="s">
        <v>138</v>
      </c>
      <c r="B212" s="20">
        <v>211</v>
      </c>
      <c r="C212" s="20">
        <v>151.80749510000001</v>
      </c>
      <c r="D212" s="20">
        <v>475.73999020000002</v>
      </c>
      <c r="O212" s="2">
        <v>211</v>
      </c>
      <c r="P212" s="20">
        <v>151.80749510000001</v>
      </c>
      <c r="Q212" s="27">
        <f t="shared" si="165"/>
        <v>160.64043809273576</v>
      </c>
      <c r="R212" s="1">
        <f t="shared" si="166"/>
        <v>8.8329429927357523</v>
      </c>
      <c r="S212" s="7">
        <f t="shared" si="167"/>
        <v>5.818515737261349E-2</v>
      </c>
      <c r="T212" s="27">
        <f t="shared" si="168"/>
        <v>160.40858428357416</v>
      </c>
      <c r="U212" s="1">
        <f t="shared" si="198"/>
        <v>8.6010891835741461</v>
      </c>
      <c r="V212" s="11">
        <f t="shared" si="169"/>
        <v>5.6657869085504367E-2</v>
      </c>
      <c r="W212" s="27">
        <f t="shared" si="170"/>
        <v>160.30821467587054</v>
      </c>
      <c r="X212" s="1">
        <f t="shared" si="171"/>
        <v>8.5007195758705336</v>
      </c>
      <c r="Y212" s="9">
        <f t="shared" si="151"/>
        <v>5.5996705368670123E-2</v>
      </c>
      <c r="Z212" s="27">
        <f t="shared" si="172"/>
        <v>160.27010774418247</v>
      </c>
      <c r="AA212" s="1">
        <f t="shared" si="173"/>
        <v>8.4626126441824567</v>
      </c>
      <c r="AB212" s="9">
        <f t="shared" si="152"/>
        <v>5.5745683957224165E-2</v>
      </c>
      <c r="AD212" s="2">
        <v>211</v>
      </c>
      <c r="AE212" s="20">
        <v>475.73999020000002</v>
      </c>
      <c r="AF212" s="8">
        <f t="shared" si="174"/>
        <v>496.21076358454928</v>
      </c>
      <c r="AG212" s="1">
        <f t="shared" si="175"/>
        <v>20.470773384549261</v>
      </c>
      <c r="AH212" s="9">
        <f t="shared" si="153"/>
        <v>4.3029330739977091E-2</v>
      </c>
      <c r="AI212" s="8">
        <f t="shared" si="176"/>
        <v>495.60913034413784</v>
      </c>
      <c r="AJ212" s="1">
        <f t="shared" si="177"/>
        <v>19.869140144137816</v>
      </c>
      <c r="AK212" s="9">
        <f t="shared" si="154"/>
        <v>4.176470457273284E-2</v>
      </c>
      <c r="AL212" s="8">
        <f t="shared" si="178"/>
        <v>497.45800313049847</v>
      </c>
      <c r="AM212" s="1">
        <f t="shared" si="179"/>
        <v>21.718012930498446</v>
      </c>
      <c r="AN212" s="9">
        <f t="shared" si="155"/>
        <v>4.5651013952743895E-2</v>
      </c>
      <c r="AO212" s="8">
        <f t="shared" si="180"/>
        <v>499.87525746831983</v>
      </c>
      <c r="AP212" s="1">
        <f t="shared" si="181"/>
        <v>24.135267268319808</v>
      </c>
      <c r="AQ212" s="9">
        <f t="shared" si="156"/>
        <v>5.0732054831407795E-2</v>
      </c>
      <c r="AU212" s="2">
        <v>211</v>
      </c>
      <c r="AV212" s="20">
        <v>151.80749510000001</v>
      </c>
      <c r="AW212" s="10">
        <f t="shared" si="182"/>
        <v>160.30821467587054</v>
      </c>
      <c r="AX212" s="2">
        <f t="shared" si="199"/>
        <v>-0.1993340501191547</v>
      </c>
      <c r="AY212" s="27">
        <f t="shared" si="157"/>
        <v>160.1088806257514</v>
      </c>
      <c r="AZ212" s="11">
        <f t="shared" si="183"/>
        <v>5.4683634166303986E-2</v>
      </c>
      <c r="BA212" s="2">
        <f t="shared" si="200"/>
        <v>-0.18066529386645233</v>
      </c>
      <c r="BB212" s="27">
        <f t="shared" si="158"/>
        <v>160.1275493820041</v>
      </c>
      <c r="BC212" s="11">
        <f t="shared" si="184"/>
        <v>5.4806610678368888E-2</v>
      </c>
      <c r="BD212" s="2">
        <f t="shared" si="185"/>
        <v>-0.18388591708616125</v>
      </c>
      <c r="BE212" s="27">
        <f t="shared" si="159"/>
        <v>160.12432875878437</v>
      </c>
      <c r="BF212" s="11">
        <f t="shared" si="186"/>
        <v>5.4785395499120919E-2</v>
      </c>
      <c r="BG212" s="2">
        <f t="shared" si="187"/>
        <v>-0.11432079506416848</v>
      </c>
      <c r="BH212" s="27">
        <f t="shared" si="160"/>
        <v>160.19389388080637</v>
      </c>
      <c r="BI212" s="11">
        <f t="shared" si="188"/>
        <v>5.5243641134332631E-2</v>
      </c>
      <c r="BK212" s="2">
        <v>211</v>
      </c>
      <c r="BL212" s="20">
        <v>475.73999020000002</v>
      </c>
      <c r="BM212" s="10">
        <f t="shared" si="189"/>
        <v>497.45800313049847</v>
      </c>
      <c r="BN212" s="2">
        <f t="shared" si="190"/>
        <v>0.74834372756945378</v>
      </c>
      <c r="BO212" s="27">
        <f t="shared" si="161"/>
        <v>498.20634685806795</v>
      </c>
      <c r="BP212" s="11">
        <f t="shared" si="191"/>
        <v>4.7224023880403906E-2</v>
      </c>
      <c r="BQ212" s="2">
        <f t="shared" si="192"/>
        <v>3.3279710154492657</v>
      </c>
      <c r="BR212" s="27">
        <f t="shared" si="162"/>
        <v>500.78597414594776</v>
      </c>
      <c r="BS212" s="11">
        <f t="shared" si="193"/>
        <v>5.2646370836764142E-2</v>
      </c>
      <c r="BT212" s="2">
        <f t="shared" si="194"/>
        <v>5.4541941805576535</v>
      </c>
      <c r="BU212" s="27">
        <f t="shared" si="163"/>
        <v>502.9121973110561</v>
      </c>
      <c r="BV212" s="11">
        <f t="shared" si="195"/>
        <v>5.7115667530141724E-2</v>
      </c>
      <c r="BW212" s="2">
        <f t="shared" si="196"/>
        <v>7.2517630134640321</v>
      </c>
      <c r="BX212" s="27">
        <f t="shared" si="164"/>
        <v>504.7097661439625</v>
      </c>
      <c r="BY212" s="11">
        <f t="shared" si="197"/>
        <v>6.0894136588735472E-2</v>
      </c>
      <c r="CB212" s="2"/>
      <c r="CD212" s="22"/>
    </row>
    <row r="213" spans="1:82" x14ac:dyDescent="0.2">
      <c r="A213" s="19">
        <v>43872</v>
      </c>
      <c r="B213" s="20">
        <v>212</v>
      </c>
      <c r="C213" s="20">
        <v>150.22399899999999</v>
      </c>
      <c r="D213" s="20">
        <v>484.11999509999998</v>
      </c>
      <c r="O213" s="2">
        <v>212</v>
      </c>
      <c r="P213" s="20">
        <v>150.22399899999999</v>
      </c>
      <c r="Q213" s="27">
        <f t="shared" si="165"/>
        <v>157.99055519491503</v>
      </c>
      <c r="R213" s="1">
        <f t="shared" si="166"/>
        <v>7.7665561949150401</v>
      </c>
      <c r="S213" s="7">
        <f t="shared" si="167"/>
        <v>5.1699836554843948E-2</v>
      </c>
      <c r="T213" s="27">
        <f t="shared" si="168"/>
        <v>156.5380941509658</v>
      </c>
      <c r="U213" s="1">
        <f t="shared" si="198"/>
        <v>6.3140951509658123</v>
      </c>
      <c r="V213" s="11">
        <f t="shared" si="169"/>
        <v>4.2031201359283565E-2</v>
      </c>
      <c r="W213" s="27">
        <f t="shared" si="170"/>
        <v>155.20778293034823</v>
      </c>
      <c r="X213" s="1">
        <f t="shared" si="171"/>
        <v>4.9837839303482383</v>
      </c>
      <c r="Y213" s="9">
        <f t="shared" si="151"/>
        <v>3.3175684068617019E-2</v>
      </c>
      <c r="Z213" s="27">
        <f t="shared" si="172"/>
        <v>153.92314826104564</v>
      </c>
      <c r="AA213" s="1">
        <f t="shared" si="173"/>
        <v>3.6991492610456476</v>
      </c>
      <c r="AB213" s="9">
        <f t="shared" si="152"/>
        <v>2.4624223064689203E-2</v>
      </c>
      <c r="AD213" s="2">
        <v>212</v>
      </c>
      <c r="AE213" s="20">
        <v>484.11999509999998</v>
      </c>
      <c r="AF213" s="8">
        <f t="shared" si="174"/>
        <v>490.06953156918451</v>
      </c>
      <c r="AG213" s="1">
        <f t="shared" si="175"/>
        <v>5.9495364691845225</v>
      </c>
      <c r="AH213" s="9">
        <f t="shared" si="153"/>
        <v>1.2289383891189175E-2</v>
      </c>
      <c r="AI213" s="8">
        <f t="shared" si="176"/>
        <v>486.66801727927589</v>
      </c>
      <c r="AJ213" s="1">
        <f t="shared" si="177"/>
        <v>2.5480221792759039</v>
      </c>
      <c r="AK213" s="9">
        <f t="shared" si="154"/>
        <v>5.2632037615996082E-3</v>
      </c>
      <c r="AL213" s="8">
        <f t="shared" si="178"/>
        <v>484.42719537219944</v>
      </c>
      <c r="AM213" s="1">
        <f t="shared" si="179"/>
        <v>0.30720027219945223</v>
      </c>
      <c r="AN213" s="9">
        <f t="shared" si="155"/>
        <v>6.3455398518707509E-4</v>
      </c>
      <c r="AO213" s="8">
        <f t="shared" si="180"/>
        <v>481.77380701708</v>
      </c>
      <c r="AP213" s="1">
        <f t="shared" si="181"/>
        <v>2.3461880829199799</v>
      </c>
      <c r="AQ213" s="9">
        <f t="shared" si="156"/>
        <v>4.8462945275279338E-3</v>
      </c>
      <c r="AU213" s="2">
        <v>212</v>
      </c>
      <c r="AV213" s="20">
        <v>150.22399899999999</v>
      </c>
      <c r="AW213" s="10">
        <f t="shared" si="182"/>
        <v>155.20778293034823</v>
      </c>
      <c r="AX213" s="2">
        <f t="shared" si="199"/>
        <v>-1.6696633587401026</v>
      </c>
      <c r="AY213" s="27">
        <f t="shared" si="157"/>
        <v>153.53811957160812</v>
      </c>
      <c r="AZ213" s="11">
        <f t="shared" si="183"/>
        <v>2.2061192576880669E-2</v>
      </c>
      <c r="BA213" s="2">
        <f t="shared" si="200"/>
        <v>-2.3945601971115904</v>
      </c>
      <c r="BB213" s="27">
        <f t="shared" si="158"/>
        <v>152.81322273323664</v>
      </c>
      <c r="BC213" s="11">
        <f t="shared" si="184"/>
        <v>1.7235752945417532E-2</v>
      </c>
      <c r="BD213" s="2">
        <f t="shared" si="185"/>
        <v>-3.1338134141478533</v>
      </c>
      <c r="BE213" s="27">
        <f t="shared" si="159"/>
        <v>152.07396951620038</v>
      </c>
      <c r="BF213" s="11">
        <f t="shared" si="186"/>
        <v>1.2314746834827545E-2</v>
      </c>
      <c r="BG213" s="2">
        <f t="shared" si="187"/>
        <v>-3.853904007907778</v>
      </c>
      <c r="BH213" s="27">
        <f t="shared" si="160"/>
        <v>151.35387892244046</v>
      </c>
      <c r="BI213" s="11">
        <f t="shared" si="188"/>
        <v>7.5213010568335762E-3</v>
      </c>
      <c r="BK213" s="2">
        <v>212</v>
      </c>
      <c r="BL213" s="20">
        <v>484.11999509999998</v>
      </c>
      <c r="BM213" s="10">
        <f t="shared" si="189"/>
        <v>484.42719537219944</v>
      </c>
      <c r="BN213" s="2">
        <f t="shared" si="190"/>
        <v>-3.3854017181910923</v>
      </c>
      <c r="BO213" s="27">
        <f t="shared" si="161"/>
        <v>481.04179365400836</v>
      </c>
      <c r="BP213" s="11">
        <f t="shared" si="191"/>
        <v>6.3583439584142558E-3</v>
      </c>
      <c r="BQ213" s="2">
        <f t="shared" si="192"/>
        <v>-4.0334794327374688</v>
      </c>
      <c r="BR213" s="27">
        <f t="shared" si="162"/>
        <v>480.39371593946197</v>
      </c>
      <c r="BS213" s="11">
        <f t="shared" si="193"/>
        <v>7.6970156123551802E-3</v>
      </c>
      <c r="BT213" s="2">
        <f t="shared" si="194"/>
        <v>-5.6368069827563581</v>
      </c>
      <c r="BU213" s="27">
        <f t="shared" si="163"/>
        <v>478.79038838944308</v>
      </c>
      <c r="BV213" s="11">
        <f t="shared" si="195"/>
        <v>1.100885475605282E-2</v>
      </c>
      <c r="BW213" s="2">
        <f t="shared" si="196"/>
        <v>-7.9601650653582672</v>
      </c>
      <c r="BX213" s="27">
        <f t="shared" si="164"/>
        <v>476.4670303068412</v>
      </c>
      <c r="BY213" s="11">
        <f t="shared" si="197"/>
        <v>1.5807991552957833E-2</v>
      </c>
      <c r="CB213" s="2"/>
      <c r="CD213" s="22"/>
    </row>
    <row r="214" spans="1:82" x14ac:dyDescent="0.2">
      <c r="A214" s="19">
        <v>43901</v>
      </c>
      <c r="B214" s="20">
        <v>213</v>
      </c>
      <c r="C214" s="20">
        <v>152.42050169999999</v>
      </c>
      <c r="D214" s="20">
        <v>487.22000120000001</v>
      </c>
      <c r="O214" s="2">
        <v>213</v>
      </c>
      <c r="P214" s="20">
        <v>152.42050169999999</v>
      </c>
      <c r="Q214" s="27">
        <f t="shared" si="165"/>
        <v>155.66058833644053</v>
      </c>
      <c r="R214" s="1">
        <f t="shared" si="166"/>
        <v>3.2400866364405374</v>
      </c>
      <c r="S214" s="7">
        <f t="shared" si="167"/>
        <v>2.1257551315621587E-2</v>
      </c>
      <c r="T214" s="27">
        <f t="shared" si="168"/>
        <v>153.69675133303122</v>
      </c>
      <c r="U214" s="1">
        <f t="shared" si="198"/>
        <v>1.2762496330312274</v>
      </c>
      <c r="V214" s="11">
        <f t="shared" si="169"/>
        <v>8.3732150123950657E-3</v>
      </c>
      <c r="W214" s="27">
        <f t="shared" si="170"/>
        <v>152.2175125721393</v>
      </c>
      <c r="X214" s="1">
        <f t="shared" si="171"/>
        <v>0.20298912786068968</v>
      </c>
      <c r="Y214" s="9">
        <f t="shared" si="151"/>
        <v>1.3317705006654606E-3</v>
      </c>
      <c r="Z214" s="27">
        <f t="shared" si="172"/>
        <v>151.14878631526142</v>
      </c>
      <c r="AA214" s="1">
        <f t="shared" si="173"/>
        <v>1.2717153847385703</v>
      </c>
      <c r="AB214" s="9">
        <f t="shared" si="152"/>
        <v>8.343466728915578E-3</v>
      </c>
      <c r="AD214" s="2">
        <v>213</v>
      </c>
      <c r="AE214" s="20">
        <v>487.22000120000001</v>
      </c>
      <c r="AF214" s="8">
        <f t="shared" si="174"/>
        <v>488.28467062842913</v>
      </c>
      <c r="AG214" s="1">
        <f t="shared" si="175"/>
        <v>1.0646694284291129</v>
      </c>
      <c r="AH214" s="9">
        <f t="shared" si="153"/>
        <v>2.1851923685540045E-3</v>
      </c>
      <c r="AI214" s="8">
        <f t="shared" si="176"/>
        <v>485.52140729860173</v>
      </c>
      <c r="AJ214" s="1">
        <f t="shared" si="177"/>
        <v>1.6985939013982829</v>
      </c>
      <c r="AK214" s="9">
        <f t="shared" si="154"/>
        <v>3.4862975600647053E-3</v>
      </c>
      <c r="AL214" s="8">
        <f t="shared" si="178"/>
        <v>484.24287520887975</v>
      </c>
      <c r="AM214" s="1">
        <f t="shared" si="179"/>
        <v>2.9771259911202606</v>
      </c>
      <c r="AN214" s="9">
        <f t="shared" si="155"/>
        <v>6.110434677943719E-3</v>
      </c>
      <c r="AO214" s="8">
        <f t="shared" si="180"/>
        <v>483.53344807926999</v>
      </c>
      <c r="AP214" s="1">
        <f t="shared" si="181"/>
        <v>3.6865531207300251</v>
      </c>
      <c r="AQ214" s="9">
        <f t="shared" si="156"/>
        <v>7.5665061197204911E-3</v>
      </c>
      <c r="AU214" s="2">
        <v>213</v>
      </c>
      <c r="AV214" s="20">
        <v>152.42050169999999</v>
      </c>
      <c r="AW214" s="10">
        <f t="shared" si="182"/>
        <v>152.2175125721393</v>
      </c>
      <c r="AX214" s="2">
        <f t="shared" si="199"/>
        <v>-2.0658454585807515</v>
      </c>
      <c r="AY214" s="27">
        <f t="shared" si="157"/>
        <v>150.15166711355855</v>
      </c>
      <c r="AZ214" s="11">
        <f t="shared" si="183"/>
        <v>1.4885363590437801E-2</v>
      </c>
      <c r="BA214" s="2">
        <f t="shared" si="200"/>
        <v>-2.662629769605394</v>
      </c>
      <c r="BB214" s="27">
        <f t="shared" si="158"/>
        <v>149.55488280253391</v>
      </c>
      <c r="BC214" s="11">
        <f t="shared" si="184"/>
        <v>1.8800744424173996E-2</v>
      </c>
      <c r="BD214" s="2">
        <f t="shared" si="185"/>
        <v>-3.0476875805845003</v>
      </c>
      <c r="BE214" s="27">
        <f t="shared" si="159"/>
        <v>149.1698249915548</v>
      </c>
      <c r="BF214" s="11">
        <f t="shared" si="186"/>
        <v>2.1327030630323558E-2</v>
      </c>
      <c r="BG214" s="2">
        <f t="shared" si="187"/>
        <v>-3.2061787706336431</v>
      </c>
      <c r="BH214" s="27">
        <f t="shared" si="160"/>
        <v>149.01133380150566</v>
      </c>
      <c r="BI214" s="11">
        <f t="shared" si="188"/>
        <v>2.2366859185415814E-2</v>
      </c>
      <c r="BK214" s="2">
        <v>213</v>
      </c>
      <c r="BL214" s="20">
        <v>487.22000120000001</v>
      </c>
      <c r="BM214" s="10">
        <f t="shared" si="189"/>
        <v>484.24287520887975</v>
      </c>
      <c r="BN214" s="2">
        <f t="shared" si="190"/>
        <v>-2.4250772517296695</v>
      </c>
      <c r="BO214" s="27">
        <f t="shared" si="161"/>
        <v>481.81779795715011</v>
      </c>
      <c r="BP214" s="11">
        <f t="shared" si="191"/>
        <v>1.1087810905842399E-2</v>
      </c>
      <c r="BQ214" s="2">
        <f t="shared" si="192"/>
        <v>-2.3013577614994651</v>
      </c>
      <c r="BR214" s="27">
        <f t="shared" si="162"/>
        <v>481.94151744738031</v>
      </c>
      <c r="BS214" s="11">
        <f t="shared" si="193"/>
        <v>1.0833881490125711E-2</v>
      </c>
      <c r="BT214" s="2">
        <f t="shared" si="194"/>
        <v>-2.3653148910943531</v>
      </c>
      <c r="BU214" s="27">
        <f t="shared" si="163"/>
        <v>481.87756031778542</v>
      </c>
      <c r="BV214" s="11">
        <f t="shared" si="195"/>
        <v>1.0965150997611773E-2</v>
      </c>
      <c r="BW214" s="2">
        <f t="shared" si="196"/>
        <v>-2.128281388829329</v>
      </c>
      <c r="BX214" s="27">
        <f t="shared" si="164"/>
        <v>482.1145938200504</v>
      </c>
      <c r="BY214" s="11">
        <f t="shared" si="197"/>
        <v>1.0478649003274151E-2</v>
      </c>
      <c r="CB214" s="2"/>
      <c r="CD214" s="22"/>
    </row>
    <row r="215" spans="1:82" x14ac:dyDescent="0.2">
      <c r="A215" s="19">
        <v>43932</v>
      </c>
      <c r="B215" s="20">
        <v>214</v>
      </c>
      <c r="C215" s="20">
        <v>162.05799870000001</v>
      </c>
      <c r="D215" s="20">
        <v>496.9500122</v>
      </c>
      <c r="O215" s="2">
        <v>214</v>
      </c>
      <c r="P215" s="20">
        <v>162.05799870000001</v>
      </c>
      <c r="Q215" s="27">
        <f t="shared" si="165"/>
        <v>154.68856234550836</v>
      </c>
      <c r="R215" s="1">
        <f t="shared" si="166"/>
        <v>7.3694363544916541</v>
      </c>
      <c r="S215" s="7">
        <f t="shared" si="167"/>
        <v>4.5474067393204538E-2</v>
      </c>
      <c r="T215" s="27">
        <f t="shared" si="168"/>
        <v>153.12243899816718</v>
      </c>
      <c r="U215" s="1">
        <f t="shared" si="198"/>
        <v>8.9355597018328297</v>
      </c>
      <c r="V215" s="11">
        <f t="shared" si="169"/>
        <v>5.513803560152708E-2</v>
      </c>
      <c r="W215" s="27">
        <f t="shared" si="170"/>
        <v>152.33930604885572</v>
      </c>
      <c r="X215" s="1">
        <f t="shared" si="171"/>
        <v>9.7186926511442948</v>
      </c>
      <c r="Y215" s="9">
        <f t="shared" si="151"/>
        <v>5.997045952131886E-2</v>
      </c>
      <c r="Z215" s="27">
        <f t="shared" si="172"/>
        <v>152.10257285381533</v>
      </c>
      <c r="AA215" s="1">
        <f t="shared" si="173"/>
        <v>9.9554258461846814</v>
      </c>
      <c r="AB215" s="9">
        <f t="shared" si="152"/>
        <v>6.1431252551835201E-2</v>
      </c>
      <c r="AD215" s="2">
        <v>214</v>
      </c>
      <c r="AE215" s="20">
        <v>496.9500122</v>
      </c>
      <c r="AF215" s="8">
        <f t="shared" si="174"/>
        <v>487.96526979990034</v>
      </c>
      <c r="AG215" s="1">
        <f t="shared" si="175"/>
        <v>8.9847424000996625</v>
      </c>
      <c r="AH215" s="9">
        <f t="shared" si="153"/>
        <v>1.8079770961920628E-2</v>
      </c>
      <c r="AI215" s="8">
        <f t="shared" si="176"/>
        <v>486.28577455423095</v>
      </c>
      <c r="AJ215" s="1">
        <f t="shared" si="177"/>
        <v>10.664237645769049</v>
      </c>
      <c r="AK215" s="9">
        <f t="shared" si="154"/>
        <v>2.1459376967430627E-2</v>
      </c>
      <c r="AL215" s="8">
        <f t="shared" si="178"/>
        <v>486.02915080355194</v>
      </c>
      <c r="AM215" s="1">
        <f t="shared" si="179"/>
        <v>10.920861396448061</v>
      </c>
      <c r="AN215" s="9">
        <f t="shared" si="155"/>
        <v>2.1975774481021455E-2</v>
      </c>
      <c r="AO215" s="8">
        <f t="shared" si="180"/>
        <v>486.29836291981746</v>
      </c>
      <c r="AP215" s="1">
        <f t="shared" si="181"/>
        <v>10.651649280182539</v>
      </c>
      <c r="AQ215" s="9">
        <f t="shared" si="156"/>
        <v>2.1434045716243449E-2</v>
      </c>
      <c r="AU215" s="2">
        <v>214</v>
      </c>
      <c r="AV215" s="20">
        <v>162.05799870000001</v>
      </c>
      <c r="AW215" s="10">
        <f t="shared" si="182"/>
        <v>152.33930604885572</v>
      </c>
      <c r="AX215" s="2">
        <f t="shared" si="199"/>
        <v>-1.4095537779916001</v>
      </c>
      <c r="AY215" s="27">
        <f t="shared" si="157"/>
        <v>150.92975227086413</v>
      </c>
      <c r="AZ215" s="11">
        <f t="shared" si="183"/>
        <v>6.8668294798187479E-2</v>
      </c>
      <c r="BA215" s="2">
        <f t="shared" si="200"/>
        <v>-1.4096393087605781</v>
      </c>
      <c r="BB215" s="27">
        <f t="shared" si="158"/>
        <v>150.92966674009514</v>
      </c>
      <c r="BC215" s="11">
        <f t="shared" si="184"/>
        <v>6.8668822576943678E-2</v>
      </c>
      <c r="BD215" s="2">
        <f t="shared" si="185"/>
        <v>-1.1459989462039486</v>
      </c>
      <c r="BE215" s="27">
        <f t="shared" si="159"/>
        <v>151.19330710265177</v>
      </c>
      <c r="BF215" s="11">
        <f t="shared" si="186"/>
        <v>6.7041995362788834E-2</v>
      </c>
      <c r="BG215" s="2">
        <f t="shared" si="187"/>
        <v>-0.71019958512109616</v>
      </c>
      <c r="BH215" s="27">
        <f t="shared" si="160"/>
        <v>151.62910646373462</v>
      </c>
      <c r="BI215" s="11">
        <f t="shared" si="188"/>
        <v>6.435283861286753E-2</v>
      </c>
      <c r="BK215" s="2">
        <v>214</v>
      </c>
      <c r="BL215" s="20">
        <v>496.9500122</v>
      </c>
      <c r="BM215" s="10">
        <f t="shared" si="189"/>
        <v>486.02915080355194</v>
      </c>
      <c r="BN215" s="2">
        <f t="shared" si="190"/>
        <v>-1.1616713978091116</v>
      </c>
      <c r="BO215" s="27">
        <f t="shared" si="161"/>
        <v>484.86747940574281</v>
      </c>
      <c r="BP215" s="11">
        <f t="shared" si="191"/>
        <v>2.4313376592482134E-2</v>
      </c>
      <c r="BQ215" s="2">
        <f t="shared" si="192"/>
        <v>-0.46192275122222026</v>
      </c>
      <c r="BR215" s="27">
        <f t="shared" si="162"/>
        <v>485.56722805232971</v>
      </c>
      <c r="BS215" s="11">
        <f t="shared" si="193"/>
        <v>2.2905290005484968E-2</v>
      </c>
      <c r="BT215" s="2">
        <f t="shared" si="194"/>
        <v>0.12563940036557297</v>
      </c>
      <c r="BU215" s="27">
        <f t="shared" si="163"/>
        <v>486.15479020391751</v>
      </c>
      <c r="BV215" s="11">
        <f t="shared" si="195"/>
        <v>2.1722953478342806E-2</v>
      </c>
      <c r="BW215" s="2">
        <f t="shared" si="196"/>
        <v>0.80763634879681057</v>
      </c>
      <c r="BX215" s="27">
        <f t="shared" si="164"/>
        <v>486.83678715234873</v>
      </c>
      <c r="BY215" s="11">
        <f t="shared" si="197"/>
        <v>2.0350588186686978E-2</v>
      </c>
      <c r="CB215" s="2"/>
      <c r="CD215" s="22"/>
    </row>
    <row r="216" spans="1:82" x14ac:dyDescent="0.2">
      <c r="A216" s="19">
        <v>43962</v>
      </c>
      <c r="B216" s="20">
        <v>215</v>
      </c>
      <c r="C216" s="20">
        <v>166.1000061</v>
      </c>
      <c r="D216" s="20">
        <v>513.76000980000003</v>
      </c>
      <c r="O216" s="2">
        <v>215</v>
      </c>
      <c r="P216" s="20">
        <v>166.1000061</v>
      </c>
      <c r="Q216" s="27">
        <f t="shared" si="165"/>
        <v>156.89939325185586</v>
      </c>
      <c r="R216" s="1">
        <f t="shared" si="166"/>
        <v>9.2006128481441465</v>
      </c>
      <c r="S216" s="7">
        <f t="shared" si="167"/>
        <v>5.5392007888337737E-2</v>
      </c>
      <c r="T216" s="27">
        <f t="shared" si="168"/>
        <v>157.14344086399197</v>
      </c>
      <c r="U216" s="1">
        <f t="shared" si="198"/>
        <v>8.9565652360080321</v>
      </c>
      <c r="V216" s="11">
        <f t="shared" si="169"/>
        <v>5.3922726713301623E-2</v>
      </c>
      <c r="W216" s="27">
        <f t="shared" si="170"/>
        <v>158.1705216395423</v>
      </c>
      <c r="X216" s="1">
        <f t="shared" si="171"/>
        <v>7.9294844604577008</v>
      </c>
      <c r="Y216" s="9">
        <f t="shared" si="151"/>
        <v>4.7739218357907696E-2</v>
      </c>
      <c r="Z216" s="27">
        <f t="shared" si="172"/>
        <v>159.56914223845385</v>
      </c>
      <c r="AA216" s="1">
        <f t="shared" si="173"/>
        <v>6.5308638615461518</v>
      </c>
      <c r="AB216" s="9">
        <f t="shared" si="152"/>
        <v>3.9318865874178627E-2</v>
      </c>
      <c r="AD216" s="2">
        <v>215</v>
      </c>
      <c r="AE216" s="20">
        <v>513.76000980000003</v>
      </c>
      <c r="AF216" s="8">
        <f t="shared" si="174"/>
        <v>490.66069251993019</v>
      </c>
      <c r="AG216" s="1">
        <f t="shared" si="175"/>
        <v>23.09931728006984</v>
      </c>
      <c r="AH216" s="9">
        <f t="shared" si="153"/>
        <v>4.4961298737638412E-2</v>
      </c>
      <c r="AI216" s="8">
        <f t="shared" si="176"/>
        <v>491.08468149482701</v>
      </c>
      <c r="AJ216" s="1">
        <f t="shared" si="177"/>
        <v>22.675328305173025</v>
      </c>
      <c r="AK216" s="9">
        <f t="shared" si="154"/>
        <v>4.4136032140765939E-2</v>
      </c>
      <c r="AL216" s="8">
        <f t="shared" si="178"/>
        <v>492.58166764142072</v>
      </c>
      <c r="AM216" s="1">
        <f t="shared" si="179"/>
        <v>21.178342158579312</v>
      </c>
      <c r="AN216" s="9">
        <f t="shared" si="155"/>
        <v>4.1222247264483973E-2</v>
      </c>
      <c r="AO216" s="8">
        <f t="shared" si="180"/>
        <v>494.28709987995438</v>
      </c>
      <c r="AP216" s="1">
        <f t="shared" si="181"/>
        <v>19.472909920045652</v>
      </c>
      <c r="AQ216" s="9">
        <f t="shared" si="156"/>
        <v>3.7902735807767908E-2</v>
      </c>
      <c r="AU216" s="2">
        <v>215</v>
      </c>
      <c r="AV216" s="20">
        <v>166.1000061</v>
      </c>
      <c r="AW216" s="10">
        <f t="shared" si="182"/>
        <v>158.1705216395423</v>
      </c>
      <c r="AX216" s="2">
        <f t="shared" si="199"/>
        <v>0.76267703261185482</v>
      </c>
      <c r="AY216" s="27">
        <f t="shared" si="157"/>
        <v>158.93319867215416</v>
      </c>
      <c r="AZ216" s="11">
        <f t="shared" si="183"/>
        <v>4.3147544639649711E-2</v>
      </c>
      <c r="BA216" s="2">
        <f t="shared" si="200"/>
        <v>1.8487453959906441</v>
      </c>
      <c r="BB216" s="27">
        <f t="shared" si="158"/>
        <v>160.01926703553295</v>
      </c>
      <c r="BC216" s="11">
        <f t="shared" si="184"/>
        <v>3.6608903318198334E-2</v>
      </c>
      <c r="BD216" s="2">
        <f t="shared" si="185"/>
        <v>3.04032977593037</v>
      </c>
      <c r="BE216" s="27">
        <f t="shared" si="159"/>
        <v>161.21085141547266</v>
      </c>
      <c r="BF216" s="11">
        <f t="shared" si="186"/>
        <v>2.9435006050414231E-2</v>
      </c>
      <c r="BG216" s="2">
        <f t="shared" si="187"/>
        <v>4.195861796734663</v>
      </c>
      <c r="BH216" s="27">
        <f t="shared" si="160"/>
        <v>162.36638343627698</v>
      </c>
      <c r="BI216" s="11">
        <f t="shared" si="188"/>
        <v>2.2478160906720314E-2</v>
      </c>
      <c r="BK216" s="2">
        <v>215</v>
      </c>
      <c r="BL216" s="20">
        <v>513.76000980000003</v>
      </c>
      <c r="BM216" s="10">
        <f t="shared" si="189"/>
        <v>492.58166764142072</v>
      </c>
      <c r="BN216" s="2">
        <f t="shared" si="190"/>
        <v>1.1525850728942557</v>
      </c>
      <c r="BO216" s="27">
        <f t="shared" si="161"/>
        <v>493.73425271431501</v>
      </c>
      <c r="BP216" s="11">
        <f t="shared" si="191"/>
        <v>3.8978816380591377E-2</v>
      </c>
      <c r="BQ216" s="2">
        <f t="shared" si="192"/>
        <v>2.6945750638687298</v>
      </c>
      <c r="BR216" s="27">
        <f t="shared" si="162"/>
        <v>495.27624270528946</v>
      </c>
      <c r="BS216" s="11">
        <f t="shared" si="193"/>
        <v>3.5977434487176337E-2</v>
      </c>
      <c r="BT216" s="2">
        <f t="shared" si="194"/>
        <v>3.9817658628674963</v>
      </c>
      <c r="BU216" s="27">
        <f t="shared" si="163"/>
        <v>496.56343350428824</v>
      </c>
      <c r="BV216" s="11">
        <f t="shared" si="195"/>
        <v>3.3472002428538948E-2</v>
      </c>
      <c r="BW216" s="2">
        <f t="shared" si="196"/>
        <v>5.1162967156007877</v>
      </c>
      <c r="BX216" s="27">
        <f t="shared" si="164"/>
        <v>497.69796435702153</v>
      </c>
      <c r="BY216" s="11">
        <f t="shared" si="197"/>
        <v>3.1263712894336097E-2</v>
      </c>
      <c r="CB216" s="2"/>
      <c r="CD216" s="22"/>
    </row>
    <row r="217" spans="1:82" x14ac:dyDescent="0.2">
      <c r="A217" s="19">
        <v>43993</v>
      </c>
      <c r="B217" s="20">
        <v>216</v>
      </c>
      <c r="C217" s="20">
        <v>165.5684967</v>
      </c>
      <c r="D217" s="20">
        <v>514.72998050000001</v>
      </c>
      <c r="O217" s="2">
        <v>216</v>
      </c>
      <c r="P217" s="20">
        <v>165.5684967</v>
      </c>
      <c r="Q217" s="27">
        <f t="shared" si="165"/>
        <v>159.65957710629908</v>
      </c>
      <c r="R217" s="1">
        <f t="shared" si="166"/>
        <v>5.9089195937009151</v>
      </c>
      <c r="S217" s="7">
        <f t="shared" si="167"/>
        <v>3.5688670921543222E-2</v>
      </c>
      <c r="T217" s="27">
        <f t="shared" si="168"/>
        <v>161.17389522019562</v>
      </c>
      <c r="U217" s="1">
        <f t="shared" si="198"/>
        <v>4.3946014798043791</v>
      </c>
      <c r="V217" s="11">
        <f t="shared" si="169"/>
        <v>2.654249792318359E-2</v>
      </c>
      <c r="W217" s="27">
        <f t="shared" si="170"/>
        <v>162.92821231581692</v>
      </c>
      <c r="X217" s="1">
        <f t="shared" si="171"/>
        <v>2.6402843841830759</v>
      </c>
      <c r="Y217" s="9">
        <f t="shared" si="151"/>
        <v>1.5946779953961349E-2</v>
      </c>
      <c r="Z217" s="27">
        <f t="shared" si="172"/>
        <v>164.46729013461348</v>
      </c>
      <c r="AA217" s="1">
        <f t="shared" si="173"/>
        <v>1.1012065653865193</v>
      </c>
      <c r="AB217" s="9">
        <f t="shared" si="152"/>
        <v>6.65106338062511E-3</v>
      </c>
      <c r="AD217" s="2">
        <v>216</v>
      </c>
      <c r="AE217" s="20">
        <v>514.72998050000001</v>
      </c>
      <c r="AF217" s="8">
        <f t="shared" si="174"/>
        <v>497.59048770395111</v>
      </c>
      <c r="AG217" s="1">
        <f t="shared" si="175"/>
        <v>17.139492796048899</v>
      </c>
      <c r="AH217" s="9">
        <f t="shared" si="153"/>
        <v>3.3298027014862987E-2</v>
      </c>
      <c r="AI217" s="8">
        <f t="shared" si="176"/>
        <v>501.28857923215492</v>
      </c>
      <c r="AJ217" s="1">
        <f t="shared" si="177"/>
        <v>13.441401267845094</v>
      </c>
      <c r="AK217" s="9">
        <f t="shared" si="154"/>
        <v>2.6113499848577588E-2</v>
      </c>
      <c r="AL217" s="8">
        <f t="shared" si="178"/>
        <v>505.28867293656833</v>
      </c>
      <c r="AM217" s="1">
        <f t="shared" si="179"/>
        <v>9.4413075634316783</v>
      </c>
      <c r="AN217" s="9">
        <f t="shared" si="155"/>
        <v>1.8342253066861488E-2</v>
      </c>
      <c r="AO217" s="8">
        <f t="shared" si="180"/>
        <v>508.89178231998864</v>
      </c>
      <c r="AP217" s="1">
        <f t="shared" si="181"/>
        <v>5.8381981800113749</v>
      </c>
      <c r="AQ217" s="9">
        <f t="shared" si="156"/>
        <v>1.1342253999544086E-2</v>
      </c>
      <c r="AU217" s="2">
        <v>216</v>
      </c>
      <c r="AV217" s="20">
        <v>165.5684967</v>
      </c>
      <c r="AW217" s="10">
        <f t="shared" si="182"/>
        <v>162.92821231581692</v>
      </c>
      <c r="AX217" s="2">
        <f t="shared" si="199"/>
        <v>1.9611811257106844</v>
      </c>
      <c r="AY217" s="27">
        <f t="shared" si="157"/>
        <v>164.8893934415276</v>
      </c>
      <c r="AZ217" s="11">
        <f t="shared" si="183"/>
        <v>4.1016453734123628E-3</v>
      </c>
      <c r="BA217" s="2">
        <f t="shared" si="200"/>
        <v>3.1577707721184338</v>
      </c>
      <c r="BB217" s="27">
        <f t="shared" si="158"/>
        <v>166.08598308793535</v>
      </c>
      <c r="BC217" s="11">
        <f t="shared" si="184"/>
        <v>3.1255123906391638E-3</v>
      </c>
      <c r="BD217" s="2">
        <f t="shared" si="185"/>
        <v>4.0707463161369208</v>
      </c>
      <c r="BE217" s="27">
        <f t="shared" si="159"/>
        <v>166.99895863195385</v>
      </c>
      <c r="BF217" s="11">
        <f t="shared" si="186"/>
        <v>8.6396987377723618E-3</v>
      </c>
      <c r="BG217" s="2">
        <f t="shared" si="187"/>
        <v>4.6172334563896307</v>
      </c>
      <c r="BH217" s="27">
        <f t="shared" si="160"/>
        <v>167.54544577220656</v>
      </c>
      <c r="BI217" s="11">
        <f t="shared" si="188"/>
        <v>1.1940369766047199E-2</v>
      </c>
      <c r="BK217" s="2">
        <v>216</v>
      </c>
      <c r="BL217" s="20">
        <v>514.72998050000001</v>
      </c>
      <c r="BM217" s="10">
        <f t="shared" si="189"/>
        <v>505.28867293656833</v>
      </c>
      <c r="BN217" s="2">
        <f t="shared" si="190"/>
        <v>4.6189111395702618</v>
      </c>
      <c r="BO217" s="27">
        <f t="shared" si="161"/>
        <v>509.90758407613862</v>
      </c>
      <c r="BP217" s="11">
        <f t="shared" si="191"/>
        <v>9.3687886980606747E-3</v>
      </c>
      <c r="BQ217" s="2">
        <f t="shared" si="192"/>
        <v>7.2001686679442258</v>
      </c>
      <c r="BR217" s="27">
        <f t="shared" si="162"/>
        <v>512.48884160451257</v>
      </c>
      <c r="BS217" s="11">
        <f t="shared" si="193"/>
        <v>4.3540088597723292E-3</v>
      </c>
      <c r="BT217" s="2">
        <f t="shared" si="194"/>
        <v>9.2169095222355644</v>
      </c>
      <c r="BU217" s="27">
        <f t="shared" si="163"/>
        <v>514.50558245880393</v>
      </c>
      <c r="BV217" s="11">
        <f t="shared" si="195"/>
        <v>4.3595292618880586E-4</v>
      </c>
      <c r="BW217" s="2">
        <f t="shared" si="196"/>
        <v>10.809328150260905</v>
      </c>
      <c r="BX217" s="27">
        <f t="shared" si="164"/>
        <v>516.09800108682919</v>
      </c>
      <c r="BY217" s="11">
        <f t="shared" si="197"/>
        <v>2.657744135090602E-3</v>
      </c>
      <c r="CB217" s="2"/>
      <c r="CD217" s="22"/>
    </row>
    <row r="218" spans="1:82" x14ac:dyDescent="0.2">
      <c r="A218" s="19">
        <v>44085</v>
      </c>
      <c r="B218" s="20">
        <v>217</v>
      </c>
      <c r="C218" s="20">
        <v>157.18699649999999</v>
      </c>
      <c r="D218" s="20">
        <v>470.5</v>
      </c>
      <c r="O218" s="2">
        <v>217</v>
      </c>
      <c r="P218" s="20">
        <v>157.18699649999999</v>
      </c>
      <c r="Q218" s="27">
        <f t="shared" si="165"/>
        <v>161.43225298440936</v>
      </c>
      <c r="R218" s="1">
        <f t="shared" si="166"/>
        <v>4.2452564844093672</v>
      </c>
      <c r="S218" s="7">
        <f t="shared" si="167"/>
        <v>2.700768243516484E-2</v>
      </c>
      <c r="T218" s="27">
        <f t="shared" si="168"/>
        <v>163.15146588610759</v>
      </c>
      <c r="U218" s="1">
        <f t="shared" si="198"/>
        <v>5.964469386107595</v>
      </c>
      <c r="V218" s="11">
        <f t="shared" si="169"/>
        <v>3.7945056009182E-2</v>
      </c>
      <c r="W218" s="27">
        <f t="shared" si="170"/>
        <v>164.51238294632677</v>
      </c>
      <c r="X218" s="1">
        <f t="shared" si="171"/>
        <v>7.3253864463267746</v>
      </c>
      <c r="Y218" s="9">
        <f t="shared" si="151"/>
        <v>4.6603005397630175E-2</v>
      </c>
      <c r="Z218" s="27">
        <f t="shared" si="172"/>
        <v>165.29319505865337</v>
      </c>
      <c r="AA218" s="1">
        <f t="shared" si="173"/>
        <v>8.1061985586533751</v>
      </c>
      <c r="AB218" s="9">
        <f t="shared" si="152"/>
        <v>5.1570414469070763E-2</v>
      </c>
      <c r="AD218" s="2">
        <v>217</v>
      </c>
      <c r="AE218" s="20">
        <v>470.5</v>
      </c>
      <c r="AF218" s="8">
        <f t="shared" si="174"/>
        <v>502.73233554276578</v>
      </c>
      <c r="AG218" s="1">
        <f t="shared" si="175"/>
        <v>32.232335542765782</v>
      </c>
      <c r="AH218" s="9">
        <f t="shared" si="153"/>
        <v>6.8506558008003787E-2</v>
      </c>
      <c r="AI218" s="8">
        <f t="shared" si="176"/>
        <v>507.33720980268521</v>
      </c>
      <c r="AJ218" s="1">
        <f t="shared" si="177"/>
        <v>36.837209802685209</v>
      </c>
      <c r="AK218" s="9">
        <f t="shared" si="154"/>
        <v>7.8293750909001508E-2</v>
      </c>
      <c r="AL218" s="8">
        <f t="shared" si="178"/>
        <v>510.95345747462738</v>
      </c>
      <c r="AM218" s="1">
        <f t="shared" si="179"/>
        <v>40.453457474627385</v>
      </c>
      <c r="AN218" s="9">
        <f t="shared" si="155"/>
        <v>8.5979718330770213E-2</v>
      </c>
      <c r="AO218" s="8">
        <f t="shared" si="180"/>
        <v>513.27043095499721</v>
      </c>
      <c r="AP218" s="1">
        <f t="shared" si="181"/>
        <v>42.770430954997209</v>
      </c>
      <c r="AQ218" s="9">
        <f t="shared" si="156"/>
        <v>9.0904210318803844E-2</v>
      </c>
      <c r="AU218" s="2">
        <v>217</v>
      </c>
      <c r="AV218" s="20">
        <v>157.18699649999999</v>
      </c>
      <c r="AW218" s="10">
        <f t="shared" si="182"/>
        <v>164.51238294632677</v>
      </c>
      <c r="AX218" s="2">
        <f t="shared" si="199"/>
        <v>1.8480779771504325</v>
      </c>
      <c r="AY218" s="27">
        <f t="shared" si="157"/>
        <v>166.36046092347721</v>
      </c>
      <c r="AZ218" s="11">
        <f t="shared" si="183"/>
        <v>5.8360199175109331E-2</v>
      </c>
      <c r="BA218" s="2">
        <f t="shared" si="200"/>
        <v>2.4496507083945693</v>
      </c>
      <c r="BB218" s="27">
        <f t="shared" si="158"/>
        <v>166.96203365472132</v>
      </c>
      <c r="BC218" s="11">
        <f t="shared" si="184"/>
        <v>6.2187314296837097E-2</v>
      </c>
      <c r="BD218" s="2">
        <f t="shared" si="185"/>
        <v>2.5788009047606755</v>
      </c>
      <c r="BE218" s="27">
        <f t="shared" si="159"/>
        <v>167.09118385108744</v>
      </c>
      <c r="BF218" s="11">
        <f t="shared" si="186"/>
        <v>6.3008948396615264E-2</v>
      </c>
      <c r="BG218" s="2">
        <f t="shared" si="187"/>
        <v>2.3424363369797918</v>
      </c>
      <c r="BH218" s="27">
        <f t="shared" si="160"/>
        <v>166.85481928330657</v>
      </c>
      <c r="BI218" s="11">
        <f t="shared" si="188"/>
        <v>6.1505232611951947E-2</v>
      </c>
      <c r="BK218" s="2">
        <v>217</v>
      </c>
      <c r="BL218" s="20">
        <v>470.5</v>
      </c>
      <c r="BM218" s="10">
        <f t="shared" si="189"/>
        <v>510.95345747462738</v>
      </c>
      <c r="BN218" s="2">
        <f t="shared" si="190"/>
        <v>4.9326731591168986</v>
      </c>
      <c r="BO218" s="27">
        <f t="shared" si="161"/>
        <v>515.8861306337443</v>
      </c>
      <c r="BP218" s="11">
        <f t="shared" si="191"/>
        <v>9.6463614524429975E-2</v>
      </c>
      <c r="BQ218" s="2">
        <f t="shared" si="192"/>
        <v>6.5092458094958978</v>
      </c>
      <c r="BR218" s="27">
        <f t="shared" si="162"/>
        <v>517.46270328412334</v>
      </c>
      <c r="BS218" s="11">
        <f t="shared" si="193"/>
        <v>9.9814459689953949E-2</v>
      </c>
      <c r="BT218" s="2">
        <f t="shared" si="194"/>
        <v>7.0856345317296574</v>
      </c>
      <c r="BU218" s="27">
        <f t="shared" si="163"/>
        <v>518.03909200635701</v>
      </c>
      <c r="BV218" s="11">
        <f t="shared" si="195"/>
        <v>0.1010395154226504</v>
      </c>
      <c r="BW218" s="2">
        <f t="shared" si="196"/>
        <v>6.9509204411095151</v>
      </c>
      <c r="BX218" s="27">
        <f t="shared" si="164"/>
        <v>517.90437791573686</v>
      </c>
      <c r="BY218" s="11">
        <f t="shared" si="197"/>
        <v>0.10075319429487112</v>
      </c>
      <c r="CB218" s="2"/>
      <c r="CD218" s="22"/>
    </row>
    <row r="219" spans="1:82" x14ac:dyDescent="0.2">
      <c r="A219" s="19">
        <v>44115</v>
      </c>
      <c r="B219" s="20">
        <v>218</v>
      </c>
      <c r="C219" s="20">
        <v>151.75100710000001</v>
      </c>
      <c r="D219" s="20">
        <v>480.23999020000002</v>
      </c>
      <c r="O219" s="2">
        <v>218</v>
      </c>
      <c r="P219" s="20">
        <v>151.75100710000001</v>
      </c>
      <c r="Q219" s="27">
        <f t="shared" si="165"/>
        <v>160.15867603908654</v>
      </c>
      <c r="R219" s="1">
        <f t="shared" si="166"/>
        <v>8.407668939086534</v>
      </c>
      <c r="S219" s="7">
        <f t="shared" si="167"/>
        <v>5.5404369959443478E-2</v>
      </c>
      <c r="T219" s="27">
        <f t="shared" si="168"/>
        <v>160.46745466235919</v>
      </c>
      <c r="U219" s="1">
        <f t="shared" si="198"/>
        <v>8.7164475623591784</v>
      </c>
      <c r="V219" s="11">
        <f t="shared" si="169"/>
        <v>5.743914145238762E-2</v>
      </c>
      <c r="W219" s="27">
        <f t="shared" si="170"/>
        <v>160.1171510785307</v>
      </c>
      <c r="X219" s="1">
        <f t="shared" si="171"/>
        <v>8.3661439785306868</v>
      </c>
      <c r="Y219" s="9">
        <f t="shared" si="151"/>
        <v>5.5130731178723663E-2</v>
      </c>
      <c r="Z219" s="27">
        <f t="shared" si="172"/>
        <v>159.21354613966335</v>
      </c>
      <c r="AA219" s="1">
        <f t="shared" si="173"/>
        <v>7.4625390396633406</v>
      </c>
      <c r="AB219" s="9">
        <f t="shared" si="152"/>
        <v>4.9176207672517909E-2</v>
      </c>
      <c r="AD219" s="2">
        <v>218</v>
      </c>
      <c r="AE219" s="20">
        <v>480.23999020000002</v>
      </c>
      <c r="AF219" s="8">
        <f t="shared" si="174"/>
        <v>493.06263487993601</v>
      </c>
      <c r="AG219" s="1">
        <f t="shared" si="175"/>
        <v>12.822644679935991</v>
      </c>
      <c r="AH219" s="9">
        <f t="shared" si="153"/>
        <v>2.6700493381644229E-2</v>
      </c>
      <c r="AI219" s="8">
        <f t="shared" si="176"/>
        <v>490.76046539147683</v>
      </c>
      <c r="AJ219" s="1">
        <f t="shared" si="177"/>
        <v>10.520475191476805</v>
      </c>
      <c r="AK219" s="9">
        <f t="shared" si="154"/>
        <v>2.1906703744299729E-2</v>
      </c>
      <c r="AL219" s="8">
        <f t="shared" si="178"/>
        <v>486.68138298985099</v>
      </c>
      <c r="AM219" s="1">
        <f t="shared" si="179"/>
        <v>6.4413927898509655</v>
      </c>
      <c r="AN219" s="9">
        <f t="shared" si="155"/>
        <v>1.3412862154957968E-2</v>
      </c>
      <c r="AO219" s="8">
        <f t="shared" si="180"/>
        <v>481.1926077387493</v>
      </c>
      <c r="AP219" s="1">
        <f t="shared" si="181"/>
        <v>0.9526175387492799</v>
      </c>
      <c r="AQ219" s="9">
        <f t="shared" si="156"/>
        <v>1.9836280988439845E-3</v>
      </c>
      <c r="AU219" s="2">
        <v>218</v>
      </c>
      <c r="AV219" s="20">
        <v>151.75100710000001</v>
      </c>
      <c r="AW219" s="10">
        <f t="shared" si="182"/>
        <v>160.1171510785307</v>
      </c>
      <c r="AX219" s="2">
        <f t="shared" si="199"/>
        <v>-2.4914976333518357E-2</v>
      </c>
      <c r="AY219" s="27">
        <f t="shared" si="157"/>
        <v>160.09223610219718</v>
      </c>
      <c r="AZ219" s="11">
        <f t="shared" si="183"/>
        <v>5.4966547910291708E-2</v>
      </c>
      <c r="BA219" s="2">
        <f t="shared" si="200"/>
        <v>-0.63054645089121863</v>
      </c>
      <c r="BB219" s="27">
        <f t="shared" si="158"/>
        <v>159.48660462763948</v>
      </c>
      <c r="BC219" s="11">
        <f t="shared" si="184"/>
        <v>5.0975592686129001E-2</v>
      </c>
      <c r="BD219" s="2">
        <f t="shared" si="185"/>
        <v>-1.6056187587733717</v>
      </c>
      <c r="BE219" s="27">
        <f t="shared" si="159"/>
        <v>158.51153231975732</v>
      </c>
      <c r="BF219" s="11">
        <f t="shared" si="186"/>
        <v>4.4550117649646302E-2</v>
      </c>
      <c r="BG219" s="2">
        <f t="shared" si="187"/>
        <v>-2.7108148166021051</v>
      </c>
      <c r="BH219" s="27">
        <f t="shared" si="160"/>
        <v>157.4063362619286</v>
      </c>
      <c r="BI219" s="11">
        <f t="shared" si="188"/>
        <v>3.7267160660106033E-2</v>
      </c>
      <c r="BK219" s="2">
        <v>218</v>
      </c>
      <c r="BL219" s="20">
        <v>480.23999020000002</v>
      </c>
      <c r="BM219" s="10">
        <f t="shared" si="189"/>
        <v>486.68138298985099</v>
      </c>
      <c r="BN219" s="2">
        <f t="shared" si="190"/>
        <v>-3.8287511340510894</v>
      </c>
      <c r="BO219" s="27">
        <f t="shared" si="161"/>
        <v>482.85263185579987</v>
      </c>
      <c r="BP219" s="11">
        <f t="shared" si="191"/>
        <v>5.4402834189459966E-3</v>
      </c>
      <c r="BQ219" s="2">
        <f t="shared" si="192"/>
        <v>-7.3423483229266351</v>
      </c>
      <c r="BR219" s="27">
        <f t="shared" si="162"/>
        <v>479.33903466692436</v>
      </c>
      <c r="BS219" s="11">
        <f t="shared" si="193"/>
        <v>1.8760527058574385E-3</v>
      </c>
      <c r="BT219" s="2">
        <f t="shared" si="194"/>
        <v>-11.728990878173974</v>
      </c>
      <c r="BU219" s="27">
        <f t="shared" si="163"/>
        <v>474.952392111677</v>
      </c>
      <c r="BV219" s="11">
        <f t="shared" si="195"/>
        <v>1.1010324413260457E-2</v>
      </c>
      <c r="BW219" s="2">
        <f t="shared" si="196"/>
        <v>-16.466325753304918</v>
      </c>
      <c r="BX219" s="27">
        <f t="shared" si="164"/>
        <v>470.21505723654604</v>
      </c>
      <c r="BY219" s="11">
        <f t="shared" si="197"/>
        <v>2.0874840013383744E-2</v>
      </c>
      <c r="CB219" s="2"/>
      <c r="CD219" s="22"/>
    </row>
    <row r="220" spans="1:82" x14ac:dyDescent="0.2">
      <c r="A220" s="19">
        <v>44146</v>
      </c>
      <c r="B220" s="20">
        <v>219</v>
      </c>
      <c r="C220" s="20">
        <v>156.86950680000001</v>
      </c>
      <c r="D220" s="20">
        <v>490.76000979999998</v>
      </c>
      <c r="O220" s="2">
        <v>219</v>
      </c>
      <c r="P220" s="20">
        <v>156.86950680000001</v>
      </c>
      <c r="Q220" s="27">
        <f t="shared" si="165"/>
        <v>157.63637535736058</v>
      </c>
      <c r="R220" s="1">
        <f t="shared" si="166"/>
        <v>0.76686855736056714</v>
      </c>
      <c r="S220" s="7">
        <f t="shared" si="167"/>
        <v>4.8885763269357532E-3</v>
      </c>
      <c r="T220" s="27">
        <f t="shared" si="168"/>
        <v>156.54505325929756</v>
      </c>
      <c r="U220" s="1">
        <f t="shared" si="198"/>
        <v>0.32445354070245003</v>
      </c>
      <c r="V220" s="11">
        <f t="shared" si="169"/>
        <v>2.0683021660551941E-3</v>
      </c>
      <c r="W220" s="27">
        <f t="shared" si="170"/>
        <v>155.09746469141228</v>
      </c>
      <c r="X220" s="1">
        <f t="shared" si="171"/>
        <v>1.7720421085877263</v>
      </c>
      <c r="Y220" s="9">
        <f t="shared" si="151"/>
        <v>1.129628150643058E-2</v>
      </c>
      <c r="Z220" s="27">
        <f t="shared" si="172"/>
        <v>153.61664185991583</v>
      </c>
      <c r="AA220" s="1">
        <f t="shared" si="173"/>
        <v>3.25286494008418</v>
      </c>
      <c r="AB220" s="9">
        <f t="shared" si="152"/>
        <v>2.0736120144952096E-2</v>
      </c>
      <c r="AD220" s="2">
        <v>219</v>
      </c>
      <c r="AE220" s="20">
        <v>490.76000979999998</v>
      </c>
      <c r="AF220" s="8">
        <f t="shared" si="174"/>
        <v>489.21584147595519</v>
      </c>
      <c r="AG220" s="1">
        <f t="shared" si="175"/>
        <v>1.5441683240447901</v>
      </c>
      <c r="AH220" s="9">
        <f t="shared" si="153"/>
        <v>3.1464836034095093E-3</v>
      </c>
      <c r="AI220" s="8">
        <f t="shared" si="176"/>
        <v>486.02625155531223</v>
      </c>
      <c r="AJ220" s="1">
        <f t="shared" si="177"/>
        <v>4.7337582446877491</v>
      </c>
      <c r="AK220" s="9">
        <f t="shared" si="154"/>
        <v>9.6457701323644993E-3</v>
      </c>
      <c r="AL220" s="8">
        <f t="shared" si="178"/>
        <v>482.8165473159404</v>
      </c>
      <c r="AM220" s="1">
        <f t="shared" si="179"/>
        <v>7.9434624840595802</v>
      </c>
      <c r="AN220" s="9">
        <f t="shared" si="155"/>
        <v>1.6186042720344695E-2</v>
      </c>
      <c r="AO220" s="8">
        <f t="shared" si="180"/>
        <v>480.47814458468736</v>
      </c>
      <c r="AP220" s="1">
        <f t="shared" si="181"/>
        <v>10.281865215312621</v>
      </c>
      <c r="AQ220" s="9">
        <f t="shared" si="156"/>
        <v>2.0950902701919013E-2</v>
      </c>
      <c r="AU220" s="2">
        <v>219</v>
      </c>
      <c r="AV220" s="20">
        <v>156.86950680000001</v>
      </c>
      <c r="AW220" s="10">
        <f t="shared" si="182"/>
        <v>155.09746469141228</v>
      </c>
      <c r="AX220" s="2">
        <f t="shared" si="199"/>
        <v>-1.5233463995689864</v>
      </c>
      <c r="AY220" s="27">
        <f t="shared" si="157"/>
        <v>153.57411829184329</v>
      </c>
      <c r="AZ220" s="11">
        <f t="shared" si="183"/>
        <v>2.1007196206450487E-2</v>
      </c>
      <c r="BA220" s="2">
        <f t="shared" si="200"/>
        <v>-2.6056594221934555</v>
      </c>
      <c r="BB220" s="27">
        <f t="shared" si="158"/>
        <v>152.49180526921882</v>
      </c>
      <c r="BC220" s="11">
        <f t="shared" si="184"/>
        <v>2.7906644319106094E-2</v>
      </c>
      <c r="BD220" s="2">
        <f t="shared" si="185"/>
        <v>-3.6540593357803957</v>
      </c>
      <c r="BE220" s="27">
        <f t="shared" si="159"/>
        <v>151.44340535563188</v>
      </c>
      <c r="BF220" s="11">
        <f t="shared" si="186"/>
        <v>3.4589905680561042E-2</v>
      </c>
      <c r="BG220" s="2">
        <f t="shared" si="187"/>
        <v>-4.4424684944893356</v>
      </c>
      <c r="BH220" s="27">
        <f t="shared" si="160"/>
        <v>150.65499619692295</v>
      </c>
      <c r="BI220" s="11">
        <f t="shared" si="188"/>
        <v>3.9615797421994947E-2</v>
      </c>
      <c r="BK220" s="2">
        <v>219</v>
      </c>
      <c r="BL220" s="20">
        <v>490.76000979999998</v>
      </c>
      <c r="BM220" s="10">
        <f t="shared" si="189"/>
        <v>482.8165473159404</v>
      </c>
      <c r="BN220" s="2">
        <f t="shared" si="190"/>
        <v>-3.8395764960089398</v>
      </c>
      <c r="BO220" s="27">
        <f t="shared" si="161"/>
        <v>478.97697081993147</v>
      </c>
      <c r="BP220" s="11">
        <f t="shared" si="191"/>
        <v>2.4009778190505919E-2</v>
      </c>
      <c r="BQ220" s="2">
        <f t="shared" si="192"/>
        <v>-5.7774676308694159</v>
      </c>
      <c r="BR220" s="27">
        <f t="shared" si="162"/>
        <v>477.03907968507099</v>
      </c>
      <c r="BS220" s="11">
        <f t="shared" si="193"/>
        <v>2.7958533378709273E-2</v>
      </c>
      <c r="BT220" s="2">
        <f t="shared" si="194"/>
        <v>-7.010497755615944</v>
      </c>
      <c r="BU220" s="27">
        <f t="shared" si="163"/>
        <v>475.80604956032448</v>
      </c>
      <c r="BV220" s="11">
        <f t="shared" si="195"/>
        <v>3.047102441327626E-2</v>
      </c>
      <c r="BW220" s="2">
        <f t="shared" si="196"/>
        <v>-7.0152081937591726</v>
      </c>
      <c r="BX220" s="27">
        <f t="shared" si="164"/>
        <v>475.80133912218122</v>
      </c>
      <c r="BY220" s="11">
        <f t="shared" si="197"/>
        <v>3.0480622665067767E-2</v>
      </c>
      <c r="CB220" s="2"/>
      <c r="CD220" s="22"/>
    </row>
    <row r="221" spans="1:82" x14ac:dyDescent="0.2">
      <c r="A221" s="19">
        <v>44176</v>
      </c>
      <c r="B221" s="20">
        <v>220</v>
      </c>
      <c r="C221" s="20">
        <v>155.51400760000001</v>
      </c>
      <c r="D221" s="20">
        <v>486.76998900000001</v>
      </c>
      <c r="O221" s="2">
        <v>220</v>
      </c>
      <c r="P221" s="20">
        <v>155.51400760000001</v>
      </c>
      <c r="Q221" s="27">
        <f t="shared" si="165"/>
        <v>157.40631479015241</v>
      </c>
      <c r="R221" s="1">
        <f t="shared" si="166"/>
        <v>1.892307190152394</v>
      </c>
      <c r="S221" s="7">
        <f t="shared" si="167"/>
        <v>1.2168081958376551E-2</v>
      </c>
      <c r="T221" s="27">
        <f t="shared" si="168"/>
        <v>156.69105735261365</v>
      </c>
      <c r="U221" s="1">
        <f t="shared" si="198"/>
        <v>1.177049752613641</v>
      </c>
      <c r="V221" s="11">
        <f t="shared" si="169"/>
        <v>7.5687699827088816E-3</v>
      </c>
      <c r="W221" s="27">
        <f t="shared" si="170"/>
        <v>156.16068995656491</v>
      </c>
      <c r="X221" s="1">
        <f t="shared" si="171"/>
        <v>0.64668235656489514</v>
      </c>
      <c r="Y221" s="9">
        <f t="shared" si="151"/>
        <v>4.158354392282378E-3</v>
      </c>
      <c r="Z221" s="27">
        <f t="shared" si="172"/>
        <v>156.05629056497895</v>
      </c>
      <c r="AA221" s="1">
        <f t="shared" si="173"/>
        <v>0.5422829649789378</v>
      </c>
      <c r="AB221" s="9">
        <f t="shared" si="152"/>
        <v>3.4870361412957232E-3</v>
      </c>
      <c r="AD221" s="2">
        <v>220</v>
      </c>
      <c r="AE221" s="20">
        <v>486.76998900000001</v>
      </c>
      <c r="AF221" s="8">
        <f t="shared" si="174"/>
        <v>489.67909197316862</v>
      </c>
      <c r="AG221" s="1">
        <f t="shared" si="175"/>
        <v>2.9091029731686149</v>
      </c>
      <c r="AH221" s="9">
        <f t="shared" si="153"/>
        <v>5.9763400351466921E-3</v>
      </c>
      <c r="AI221" s="8">
        <f t="shared" si="176"/>
        <v>488.15644276542173</v>
      </c>
      <c r="AJ221" s="1">
        <f t="shared" si="177"/>
        <v>1.3864537654217202</v>
      </c>
      <c r="AK221" s="9">
        <f t="shared" si="154"/>
        <v>2.8482728942883129E-3</v>
      </c>
      <c r="AL221" s="8">
        <f t="shared" si="178"/>
        <v>487.58262480637615</v>
      </c>
      <c r="AM221" s="1">
        <f t="shared" si="179"/>
        <v>0.81263580637613586</v>
      </c>
      <c r="AN221" s="9">
        <f t="shared" si="155"/>
        <v>1.6694451686423417E-3</v>
      </c>
      <c r="AO221" s="8">
        <f t="shared" si="180"/>
        <v>488.18954349617184</v>
      </c>
      <c r="AP221" s="1">
        <f t="shared" si="181"/>
        <v>1.4195544961718269</v>
      </c>
      <c r="AQ221" s="9">
        <f t="shared" si="156"/>
        <v>2.9162736574785569E-3</v>
      </c>
      <c r="AU221" s="2">
        <v>220</v>
      </c>
      <c r="AV221" s="20">
        <v>155.51400760000001</v>
      </c>
      <c r="AW221" s="10">
        <f t="shared" si="182"/>
        <v>156.16068995656491</v>
      </c>
      <c r="AX221" s="2">
        <f t="shared" si="199"/>
        <v>-0.74737490015250296</v>
      </c>
      <c r="AY221" s="27">
        <f t="shared" si="157"/>
        <v>155.41331505641242</v>
      </c>
      <c r="AZ221" s="11">
        <f t="shared" si="183"/>
        <v>6.4748214737408961E-4</v>
      </c>
      <c r="BA221" s="2">
        <f t="shared" si="200"/>
        <v>-0.95466131288771972</v>
      </c>
      <c r="BB221" s="27">
        <f t="shared" si="158"/>
        <v>155.2060286436772</v>
      </c>
      <c r="BC221" s="11">
        <f t="shared" si="184"/>
        <v>1.9803936704851097E-3</v>
      </c>
      <c r="BD221" s="2">
        <f t="shared" si="185"/>
        <v>-0.8236885752205837</v>
      </c>
      <c r="BE221" s="27">
        <f t="shared" si="159"/>
        <v>155.33700138134432</v>
      </c>
      <c r="BF221" s="11">
        <f t="shared" si="186"/>
        <v>1.1382011266211579E-3</v>
      </c>
      <c r="BG221" s="2">
        <f t="shared" si="187"/>
        <v>-0.3131981747578656</v>
      </c>
      <c r="BH221" s="27">
        <f t="shared" si="160"/>
        <v>155.84749178180704</v>
      </c>
      <c r="BI221" s="11">
        <f t="shared" si="188"/>
        <v>2.1443996393224135E-3</v>
      </c>
      <c r="BK221" s="2">
        <v>220</v>
      </c>
      <c r="BL221" s="20">
        <v>486.76998900000001</v>
      </c>
      <c r="BM221" s="10">
        <f t="shared" si="189"/>
        <v>487.58262480637615</v>
      </c>
      <c r="BN221" s="2">
        <f t="shared" si="190"/>
        <v>-1.2578803000755332</v>
      </c>
      <c r="BO221" s="27">
        <f t="shared" si="161"/>
        <v>486.32474450630059</v>
      </c>
      <c r="BP221" s="11">
        <f t="shared" si="191"/>
        <v>9.146917512604084E-4</v>
      </c>
      <c r="BQ221" s="2">
        <f t="shared" si="192"/>
        <v>-1.0328723262820922</v>
      </c>
      <c r="BR221" s="27">
        <f t="shared" si="162"/>
        <v>486.54975248009407</v>
      </c>
      <c r="BS221" s="11">
        <f t="shared" si="193"/>
        <v>4.5244473752045262E-4</v>
      </c>
      <c r="BT221" s="2">
        <f t="shared" si="194"/>
        <v>5.5447392015071095E-2</v>
      </c>
      <c r="BU221" s="27">
        <f t="shared" si="163"/>
        <v>487.63807219839123</v>
      </c>
      <c r="BV221" s="11">
        <f t="shared" si="195"/>
        <v>1.7833539823902712E-3</v>
      </c>
      <c r="BW221" s="2">
        <f t="shared" si="196"/>
        <v>1.820756069387018</v>
      </c>
      <c r="BX221" s="27">
        <f t="shared" si="164"/>
        <v>489.40338087576316</v>
      </c>
      <c r="BY221" s="11">
        <f t="shared" si="197"/>
        <v>5.4099306351508706E-3</v>
      </c>
      <c r="CB221" s="2"/>
      <c r="CD221" s="22"/>
    </row>
    <row r="222" spans="1:82" x14ac:dyDescent="0.2">
      <c r="A222" s="18" t="s">
        <v>139</v>
      </c>
      <c r="B222" s="20">
        <v>221</v>
      </c>
      <c r="C222" s="20">
        <v>156.440506</v>
      </c>
      <c r="D222" s="20">
        <v>482.8399963</v>
      </c>
      <c r="O222" s="2">
        <v>221</v>
      </c>
      <c r="P222" s="20">
        <v>156.440506</v>
      </c>
      <c r="Q222" s="27">
        <f t="shared" si="165"/>
        <v>156.83862263310667</v>
      </c>
      <c r="R222" s="1">
        <f t="shared" si="166"/>
        <v>0.39811663310666745</v>
      </c>
      <c r="S222" s="7">
        <f t="shared" si="167"/>
        <v>2.5448436807451098E-3</v>
      </c>
      <c r="T222" s="27">
        <f t="shared" si="168"/>
        <v>156.16138496393751</v>
      </c>
      <c r="U222" s="1">
        <f t="shared" si="198"/>
        <v>0.27912103606249161</v>
      </c>
      <c r="V222" s="11">
        <f t="shared" si="169"/>
        <v>1.7841992665409278E-3</v>
      </c>
      <c r="W222" s="27">
        <f t="shared" si="170"/>
        <v>155.77268054262595</v>
      </c>
      <c r="X222" s="1">
        <f t="shared" si="171"/>
        <v>0.6678254573740503</v>
      </c>
      <c r="Y222" s="9">
        <f t="shared" si="151"/>
        <v>4.2688781470321393E-3</v>
      </c>
      <c r="Z222" s="27">
        <f t="shared" si="172"/>
        <v>155.64957834124476</v>
      </c>
      <c r="AA222" s="1">
        <f t="shared" si="173"/>
        <v>0.79092765875523696</v>
      </c>
      <c r="AB222" s="9">
        <f t="shared" si="152"/>
        <v>5.0557728236652272E-3</v>
      </c>
      <c r="AD222" s="2">
        <v>221</v>
      </c>
      <c r="AE222" s="20">
        <v>482.8399963</v>
      </c>
      <c r="AF222" s="8">
        <f t="shared" si="174"/>
        <v>488.80636108121803</v>
      </c>
      <c r="AG222" s="1">
        <f t="shared" si="175"/>
        <v>5.9663647812180329</v>
      </c>
      <c r="AH222" s="9">
        <f t="shared" si="153"/>
        <v>1.2356815564034153E-2</v>
      </c>
      <c r="AI222" s="8">
        <f t="shared" si="176"/>
        <v>487.53253857098196</v>
      </c>
      <c r="AJ222" s="1">
        <f t="shared" si="177"/>
        <v>4.69254227098196</v>
      </c>
      <c r="AK222" s="9">
        <f t="shared" si="154"/>
        <v>9.7186279242417427E-3</v>
      </c>
      <c r="AL222" s="8">
        <f t="shared" si="178"/>
        <v>487.09504332255051</v>
      </c>
      <c r="AM222" s="1">
        <f t="shared" si="179"/>
        <v>4.2550470225505137</v>
      </c>
      <c r="AN222" s="9">
        <f t="shared" si="155"/>
        <v>8.8125405002835583E-3</v>
      </c>
      <c r="AO222" s="8">
        <f t="shared" si="180"/>
        <v>487.12487762404299</v>
      </c>
      <c r="AP222" s="1">
        <f t="shared" si="181"/>
        <v>4.284881324042999</v>
      </c>
      <c r="AQ222" s="9">
        <f t="shared" si="156"/>
        <v>8.8743297093820291E-3</v>
      </c>
      <c r="AU222" s="2">
        <v>221</v>
      </c>
      <c r="AV222" s="20">
        <v>156.440506</v>
      </c>
      <c r="AW222" s="10">
        <f t="shared" si="182"/>
        <v>155.77268054262595</v>
      </c>
      <c r="AX222" s="2">
        <f t="shared" si="199"/>
        <v>-0.63956525428843991</v>
      </c>
      <c r="AY222" s="27">
        <f t="shared" si="157"/>
        <v>155.13311528833751</v>
      </c>
      <c r="AZ222" s="11">
        <f t="shared" si="183"/>
        <v>8.3571112436985617E-3</v>
      </c>
      <c r="BA222" s="2">
        <f t="shared" si="200"/>
        <v>-0.69966795836077789</v>
      </c>
      <c r="BB222" s="27">
        <f t="shared" si="158"/>
        <v>155.07301258426517</v>
      </c>
      <c r="BC222" s="11">
        <f t="shared" si="184"/>
        <v>8.7413001319161382E-3</v>
      </c>
      <c r="BD222" s="2">
        <f t="shared" si="185"/>
        <v>-0.56228107845160935</v>
      </c>
      <c r="BE222" s="27">
        <f t="shared" si="159"/>
        <v>155.21039946417434</v>
      </c>
      <c r="BF222" s="11">
        <f t="shared" si="186"/>
        <v>7.8630948421098499E-3</v>
      </c>
      <c r="BG222" s="2">
        <f t="shared" si="187"/>
        <v>-0.36930660414368627</v>
      </c>
      <c r="BH222" s="27">
        <f t="shared" si="160"/>
        <v>155.40337393848228</v>
      </c>
      <c r="BI222" s="11">
        <f t="shared" si="188"/>
        <v>6.6295621769321298E-3</v>
      </c>
      <c r="BK222" s="2">
        <v>221</v>
      </c>
      <c r="BL222" s="20">
        <v>482.8399963</v>
      </c>
      <c r="BM222" s="10">
        <f t="shared" si="189"/>
        <v>487.09504332255051</v>
      </c>
      <c r="BN222" s="2">
        <f t="shared" si="190"/>
        <v>-1.0267906552005639</v>
      </c>
      <c r="BO222" s="27">
        <f t="shared" si="161"/>
        <v>486.06825266734995</v>
      </c>
      <c r="BP222" s="11">
        <f t="shared" si="191"/>
        <v>6.6859754620331082E-3</v>
      </c>
      <c r="BQ222" s="2">
        <f t="shared" si="192"/>
        <v>-0.78749144717668695</v>
      </c>
      <c r="BR222" s="27">
        <f t="shared" si="162"/>
        <v>486.3075518753738</v>
      </c>
      <c r="BS222" s="11">
        <f t="shared" si="193"/>
        <v>7.1815831371586153E-3</v>
      </c>
      <c r="BT222" s="2">
        <f t="shared" si="194"/>
        <v>-0.27036993348935318</v>
      </c>
      <c r="BU222" s="27">
        <f t="shared" si="163"/>
        <v>486.82467338906116</v>
      </c>
      <c r="BV222" s="11">
        <f t="shared" si="195"/>
        <v>8.2525828837621603E-3</v>
      </c>
      <c r="BW222" s="2">
        <f t="shared" si="196"/>
        <v>8.9502904477527456E-2</v>
      </c>
      <c r="BX222" s="27">
        <f t="shared" si="164"/>
        <v>487.18454622702802</v>
      </c>
      <c r="BY222" s="11">
        <f t="shared" si="197"/>
        <v>8.9979081275790868E-3</v>
      </c>
      <c r="CB222" s="2"/>
      <c r="CD222" s="22"/>
    </row>
    <row r="223" spans="1:82" x14ac:dyDescent="0.2">
      <c r="A223" s="18" t="s">
        <v>140</v>
      </c>
      <c r="B223" s="20">
        <v>222</v>
      </c>
      <c r="C223" s="20">
        <v>156.5529938</v>
      </c>
      <c r="D223" s="20">
        <v>479.10000609999997</v>
      </c>
      <c r="O223" s="2">
        <v>222</v>
      </c>
      <c r="P223" s="20">
        <v>156.5529938</v>
      </c>
      <c r="Q223" s="27">
        <f t="shared" si="165"/>
        <v>156.71918764317468</v>
      </c>
      <c r="R223" s="1">
        <f t="shared" si="166"/>
        <v>0.16619384317468189</v>
      </c>
      <c r="S223" s="7">
        <f t="shared" si="167"/>
        <v>1.0615820185910867E-3</v>
      </c>
      <c r="T223" s="27">
        <f t="shared" si="168"/>
        <v>156.28698943016565</v>
      </c>
      <c r="U223" s="1">
        <f t="shared" si="198"/>
        <v>0.26600436983434861</v>
      </c>
      <c r="V223" s="11">
        <f t="shared" si="169"/>
        <v>1.6991330755014192E-3</v>
      </c>
      <c r="W223" s="27">
        <f t="shared" si="170"/>
        <v>156.17337581705038</v>
      </c>
      <c r="X223" s="1">
        <f t="shared" si="171"/>
        <v>0.37961798294961113</v>
      </c>
      <c r="Y223" s="9">
        <f t="shared" si="151"/>
        <v>2.4248529123280884E-3</v>
      </c>
      <c r="Z223" s="27">
        <f t="shared" si="172"/>
        <v>156.24277408531117</v>
      </c>
      <c r="AA223" s="1">
        <f t="shared" si="173"/>
        <v>0.31021971468882725</v>
      </c>
      <c r="AB223" s="9">
        <f t="shared" si="152"/>
        <v>1.9815636044951015E-3</v>
      </c>
      <c r="AD223" s="2">
        <v>222</v>
      </c>
      <c r="AE223" s="20">
        <v>479.10000609999997</v>
      </c>
      <c r="AF223" s="8">
        <f t="shared" si="174"/>
        <v>487.0164516468526</v>
      </c>
      <c r="AG223" s="1">
        <f t="shared" si="175"/>
        <v>7.9164455468526285</v>
      </c>
      <c r="AH223" s="9">
        <f t="shared" si="153"/>
        <v>1.6523576385011091E-2</v>
      </c>
      <c r="AI223" s="8">
        <f t="shared" si="176"/>
        <v>485.4208945490401</v>
      </c>
      <c r="AJ223" s="1">
        <f t="shared" si="177"/>
        <v>6.320888449040126</v>
      </c>
      <c r="AK223" s="9">
        <f t="shared" si="154"/>
        <v>1.3193254787228704E-2</v>
      </c>
      <c r="AL223" s="8">
        <f t="shared" si="178"/>
        <v>484.54201510902021</v>
      </c>
      <c r="AM223" s="1">
        <f t="shared" si="179"/>
        <v>5.4420090090202393</v>
      </c>
      <c r="AN223" s="9">
        <f t="shared" si="155"/>
        <v>1.1358816405200291E-2</v>
      </c>
      <c r="AO223" s="8">
        <f t="shared" si="180"/>
        <v>483.91121663101075</v>
      </c>
      <c r="AP223" s="1">
        <f t="shared" si="181"/>
        <v>4.8112105310107722</v>
      </c>
      <c r="AQ223" s="9">
        <f t="shared" si="156"/>
        <v>1.0042184240771131E-2</v>
      </c>
      <c r="AU223" s="2">
        <v>222</v>
      </c>
      <c r="AV223" s="20">
        <v>156.5529938</v>
      </c>
      <c r="AW223" s="10">
        <f t="shared" si="182"/>
        <v>156.17337581705038</v>
      </c>
      <c r="AX223" s="2">
        <f t="shared" si="199"/>
        <v>-0.32748709567457712</v>
      </c>
      <c r="AY223" s="27">
        <f t="shared" si="157"/>
        <v>155.84588872137581</v>
      </c>
      <c r="AZ223" s="11">
        <f t="shared" si="183"/>
        <v>4.5167138708795572E-3</v>
      </c>
      <c r="BA223" s="2">
        <f t="shared" si="200"/>
        <v>-0.20450450360743175</v>
      </c>
      <c r="BB223" s="27">
        <f t="shared" si="158"/>
        <v>155.96887131344295</v>
      </c>
      <c r="BC223" s="11">
        <f t="shared" si="184"/>
        <v>3.7311486186158748E-3</v>
      </c>
      <c r="BD223" s="2">
        <f t="shared" si="185"/>
        <v>1.5504733274017746E-2</v>
      </c>
      <c r="BE223" s="27">
        <f t="shared" si="159"/>
        <v>156.1888805503244</v>
      </c>
      <c r="BF223" s="11">
        <f t="shared" si="186"/>
        <v>2.3258146704033021E-3</v>
      </c>
      <c r="BG223" s="2">
        <f t="shared" si="187"/>
        <v>0.20819480478240532</v>
      </c>
      <c r="BH223" s="27">
        <f t="shared" si="160"/>
        <v>156.38157062183279</v>
      </c>
      <c r="BI223" s="11">
        <f t="shared" si="188"/>
        <v>1.0949849888287645E-3</v>
      </c>
      <c r="BK223" s="2">
        <v>222</v>
      </c>
      <c r="BL223" s="20">
        <v>479.10000609999997</v>
      </c>
      <c r="BM223" s="10">
        <f t="shared" si="189"/>
        <v>484.54201510902021</v>
      </c>
      <c r="BN223" s="2">
        <f t="shared" si="190"/>
        <v>-1.4846619226994837</v>
      </c>
      <c r="BO223" s="27">
        <f t="shared" si="161"/>
        <v>483.05735318632071</v>
      </c>
      <c r="BP223" s="11">
        <f t="shared" si="191"/>
        <v>8.25996041731367E-3</v>
      </c>
      <c r="BQ223" s="2">
        <f t="shared" si="192"/>
        <v>-1.5819829920358115</v>
      </c>
      <c r="BR223" s="27">
        <f t="shared" si="162"/>
        <v>482.96003211698439</v>
      </c>
      <c r="BS223" s="11">
        <f t="shared" si="193"/>
        <v>8.0568273175491006E-3</v>
      </c>
      <c r="BT223" s="2">
        <f t="shared" si="194"/>
        <v>-1.6399649015139195</v>
      </c>
      <c r="BU223" s="27">
        <f t="shared" si="163"/>
        <v>482.90205020750631</v>
      </c>
      <c r="BV223" s="11">
        <f t="shared" si="195"/>
        <v>7.9358047570401262E-3</v>
      </c>
      <c r="BW223" s="2">
        <f t="shared" si="196"/>
        <v>-1.8923954340283409</v>
      </c>
      <c r="BX223" s="27">
        <f t="shared" si="164"/>
        <v>482.64961967499187</v>
      </c>
      <c r="BY223" s="11">
        <f t="shared" si="197"/>
        <v>7.4089199119129279E-3</v>
      </c>
      <c r="CB223" s="2"/>
      <c r="CD223" s="22"/>
    </row>
    <row r="224" spans="1:82" x14ac:dyDescent="0.2">
      <c r="A224" s="18" t="s">
        <v>141</v>
      </c>
      <c r="B224" s="20">
        <v>223</v>
      </c>
      <c r="C224" s="20">
        <v>156.78300479999999</v>
      </c>
      <c r="D224" s="20">
        <v>480.63000490000002</v>
      </c>
      <c r="O224" s="2">
        <v>223</v>
      </c>
      <c r="P224" s="20">
        <v>156.78300479999999</v>
      </c>
      <c r="Q224" s="27">
        <f t="shared" si="165"/>
        <v>156.66932949022228</v>
      </c>
      <c r="R224" s="1">
        <f t="shared" si="166"/>
        <v>0.11367530977770457</v>
      </c>
      <c r="S224" s="7">
        <f t="shared" si="167"/>
        <v>7.2504867426615729E-4</v>
      </c>
      <c r="T224" s="27">
        <f t="shared" si="168"/>
        <v>156.4066913965911</v>
      </c>
      <c r="U224" s="1">
        <f t="shared" si="198"/>
        <v>0.37631340340888642</v>
      </c>
      <c r="V224" s="11">
        <f t="shared" si="169"/>
        <v>2.4002180841535092E-3</v>
      </c>
      <c r="W224" s="27">
        <f t="shared" si="170"/>
        <v>156.40114660682016</v>
      </c>
      <c r="X224" s="1">
        <f t="shared" si="171"/>
        <v>0.3818581931798235</v>
      </c>
      <c r="Y224" s="9">
        <f t="shared" si="151"/>
        <v>2.4355840970578433E-3</v>
      </c>
      <c r="Z224" s="27">
        <f t="shared" si="172"/>
        <v>156.47543887132781</v>
      </c>
      <c r="AA224" s="1">
        <f t="shared" si="173"/>
        <v>0.30756592867217591</v>
      </c>
      <c r="AB224" s="9">
        <f t="shared" si="152"/>
        <v>1.9617300297600621E-3</v>
      </c>
      <c r="AD224" s="2">
        <v>223</v>
      </c>
      <c r="AE224" s="20">
        <v>480.63000490000002</v>
      </c>
      <c r="AF224" s="8">
        <f t="shared" si="174"/>
        <v>484.64151798279681</v>
      </c>
      <c r="AG224" s="1">
        <f t="shared" si="175"/>
        <v>4.011513082796796</v>
      </c>
      <c r="AH224" s="9">
        <f t="shared" si="153"/>
        <v>8.3463642342334245E-3</v>
      </c>
      <c r="AI224" s="8">
        <f t="shared" si="176"/>
        <v>482.57649474697206</v>
      </c>
      <c r="AJ224" s="1">
        <f t="shared" si="177"/>
        <v>1.9464898469720424</v>
      </c>
      <c r="AK224" s="9">
        <f t="shared" si="154"/>
        <v>4.0498716832650297E-3</v>
      </c>
      <c r="AL224" s="8">
        <f t="shared" si="178"/>
        <v>481.27680970360808</v>
      </c>
      <c r="AM224" s="1">
        <f t="shared" si="179"/>
        <v>0.64680480360806314</v>
      </c>
      <c r="AN224" s="9">
        <f t="shared" si="155"/>
        <v>1.3457437051659674E-3</v>
      </c>
      <c r="AO224" s="8">
        <f t="shared" si="180"/>
        <v>480.30280873275268</v>
      </c>
      <c r="AP224" s="1">
        <f t="shared" si="181"/>
        <v>0.32719616724733669</v>
      </c>
      <c r="AQ224" s="9">
        <f t="shared" si="156"/>
        <v>6.8076517052948697E-4</v>
      </c>
      <c r="AU224" s="2">
        <v>223</v>
      </c>
      <c r="AV224" s="20">
        <v>156.78300479999999</v>
      </c>
      <c r="AW224" s="10">
        <f t="shared" si="182"/>
        <v>156.40114660682016</v>
      </c>
      <c r="AX224" s="2">
        <f t="shared" si="199"/>
        <v>-0.16090973004127057</v>
      </c>
      <c r="AY224" s="27">
        <f t="shared" si="157"/>
        <v>156.24023687677888</v>
      </c>
      <c r="AZ224" s="11">
        <f t="shared" si="183"/>
        <v>3.4619053507329274E-3</v>
      </c>
      <c r="BA224" s="2">
        <f t="shared" si="200"/>
        <v>-9.9806215876873522E-3</v>
      </c>
      <c r="BB224" s="27">
        <f t="shared" si="158"/>
        <v>156.39116598523248</v>
      </c>
      <c r="BC224" s="11">
        <f t="shared" si="184"/>
        <v>2.499242920285645E-3</v>
      </c>
      <c r="BD224" s="2">
        <f t="shared" si="185"/>
        <v>0.14286436717147394</v>
      </c>
      <c r="BE224" s="27">
        <f t="shared" si="159"/>
        <v>156.54401097399165</v>
      </c>
      <c r="BF224" s="11">
        <f t="shared" si="186"/>
        <v>1.5243605409477378E-3</v>
      </c>
      <c r="BG224" s="2">
        <f t="shared" si="187"/>
        <v>0.22287679352293488</v>
      </c>
      <c r="BH224" s="27">
        <f t="shared" si="160"/>
        <v>156.62402340034311</v>
      </c>
      <c r="BI224" s="11">
        <f t="shared" si="188"/>
        <v>1.0140218951644991E-3</v>
      </c>
      <c r="BK224" s="2">
        <v>223</v>
      </c>
      <c r="BL224" s="20">
        <v>480.63000490000002</v>
      </c>
      <c r="BM224" s="10">
        <f t="shared" si="189"/>
        <v>481.27680970360808</v>
      </c>
      <c r="BN224" s="2">
        <f t="shared" si="190"/>
        <v>-2.0188249675132779</v>
      </c>
      <c r="BO224" s="27">
        <f t="shared" si="161"/>
        <v>479.25798473609478</v>
      </c>
      <c r="BP224" s="11">
        <f t="shared" si="191"/>
        <v>2.8546286122746252E-3</v>
      </c>
      <c r="BQ224" s="2">
        <f t="shared" si="192"/>
        <v>-2.3394330780551558</v>
      </c>
      <c r="BR224" s="27">
        <f t="shared" si="162"/>
        <v>478.93737662555293</v>
      </c>
      <c r="BS224" s="11">
        <f t="shared" si="193"/>
        <v>3.5216866554123203E-3</v>
      </c>
      <c r="BT224" s="2">
        <f t="shared" si="194"/>
        <v>-2.615109203852847</v>
      </c>
      <c r="BU224" s="27">
        <f t="shared" si="163"/>
        <v>478.66170049975523</v>
      </c>
      <c r="BV224" s="11">
        <f t="shared" si="195"/>
        <v>4.0952590978050067E-3</v>
      </c>
      <c r="BW224" s="2">
        <f t="shared" si="196"/>
        <v>-2.9220029125661844</v>
      </c>
      <c r="BX224" s="27">
        <f t="shared" si="164"/>
        <v>478.35480679104188</v>
      </c>
      <c r="BY224" s="11">
        <f t="shared" si="197"/>
        <v>4.7337829219203957E-3</v>
      </c>
      <c r="CB224" s="2"/>
      <c r="CD224" s="22"/>
    </row>
    <row r="225" spans="1:82" x14ac:dyDescent="0.2">
      <c r="A225" s="18" t="s">
        <v>142</v>
      </c>
      <c r="B225" s="20">
        <v>224</v>
      </c>
      <c r="C225" s="20">
        <v>155.27299500000001</v>
      </c>
      <c r="D225" s="20">
        <v>481.7900085</v>
      </c>
      <c r="O225" s="2">
        <v>224</v>
      </c>
      <c r="P225" s="20">
        <v>155.27299500000001</v>
      </c>
      <c r="Q225" s="27">
        <f t="shared" si="165"/>
        <v>156.70343208315558</v>
      </c>
      <c r="R225" s="1">
        <f t="shared" si="166"/>
        <v>1.4304370831555673</v>
      </c>
      <c r="S225" s="7">
        <f t="shared" si="167"/>
        <v>9.2124009275120072E-3</v>
      </c>
      <c r="T225" s="27">
        <f t="shared" si="168"/>
        <v>156.5760324281251</v>
      </c>
      <c r="U225" s="1">
        <f t="shared" si="198"/>
        <v>1.3030374281250943</v>
      </c>
      <c r="V225" s="11">
        <f t="shared" si="169"/>
        <v>8.3919127606516142E-3</v>
      </c>
      <c r="W225" s="27">
        <f t="shared" si="170"/>
        <v>156.63026152272806</v>
      </c>
      <c r="X225" s="1">
        <f t="shared" si="171"/>
        <v>1.3572665227280538</v>
      </c>
      <c r="Y225" s="9">
        <f t="shared" si="151"/>
        <v>8.7411627677308201E-3</v>
      </c>
      <c r="Z225" s="27">
        <f t="shared" si="172"/>
        <v>156.70611331783195</v>
      </c>
      <c r="AA225" s="1">
        <f t="shared" si="173"/>
        <v>1.4331183178319407</v>
      </c>
      <c r="AB225" s="9">
        <f t="shared" si="152"/>
        <v>9.2296688025624834E-3</v>
      </c>
      <c r="AD225" s="2">
        <v>224</v>
      </c>
      <c r="AE225" s="20">
        <v>481.7900085</v>
      </c>
      <c r="AF225" s="8">
        <f t="shared" si="174"/>
        <v>483.43806405795772</v>
      </c>
      <c r="AG225" s="1">
        <f t="shared" si="175"/>
        <v>1.6480555579577185</v>
      </c>
      <c r="AH225" s="9">
        <f t="shared" si="153"/>
        <v>3.4206926853646417E-3</v>
      </c>
      <c r="AI225" s="8">
        <f t="shared" si="176"/>
        <v>481.70057431583473</v>
      </c>
      <c r="AJ225" s="1">
        <f t="shared" si="177"/>
        <v>8.9434184165270381E-2</v>
      </c>
      <c r="AK225" s="9">
        <f t="shared" si="154"/>
        <v>1.8562897234775341E-4</v>
      </c>
      <c r="AL225" s="8">
        <f t="shared" si="178"/>
        <v>480.88872682144324</v>
      </c>
      <c r="AM225" s="1">
        <f t="shared" si="179"/>
        <v>0.90128167855675656</v>
      </c>
      <c r="AN225" s="9">
        <f t="shared" si="155"/>
        <v>1.8706940008216392E-3</v>
      </c>
      <c r="AO225" s="8">
        <f t="shared" si="180"/>
        <v>480.54820585818817</v>
      </c>
      <c r="AP225" s="1">
        <f t="shared" si="181"/>
        <v>1.2418026418118302</v>
      </c>
      <c r="AQ225" s="9">
        <f t="shared" si="156"/>
        <v>2.577476950337857E-3</v>
      </c>
      <c r="AU225" s="2">
        <v>224</v>
      </c>
      <c r="AV225" s="20">
        <v>155.27299500000001</v>
      </c>
      <c r="AW225" s="10">
        <f t="shared" si="182"/>
        <v>156.63026152272806</v>
      </c>
      <c r="AX225" s="2">
        <f t="shared" si="199"/>
        <v>-4.3902336256519459E-2</v>
      </c>
      <c r="AY225" s="27">
        <f t="shared" si="157"/>
        <v>156.58635918647155</v>
      </c>
      <c r="AZ225" s="11">
        <f t="shared" si="183"/>
        <v>8.4584198718621068E-3</v>
      </c>
      <c r="BA225" s="2">
        <f t="shared" si="200"/>
        <v>9.7612370285326863E-2</v>
      </c>
      <c r="BB225" s="27">
        <f t="shared" si="158"/>
        <v>156.7278738930134</v>
      </c>
      <c r="BC225" s="11">
        <f t="shared" si="184"/>
        <v>9.3698127804734271E-3</v>
      </c>
      <c r="BD225" s="2">
        <f t="shared" si="185"/>
        <v>0.19461469641332946</v>
      </c>
      <c r="BE225" s="27">
        <f t="shared" si="159"/>
        <v>156.8248762191414</v>
      </c>
      <c r="BF225" s="11">
        <f t="shared" si="186"/>
        <v>9.9945339441761451E-3</v>
      </c>
      <c r="BG225" s="2">
        <f t="shared" si="187"/>
        <v>0.22755538531165856</v>
      </c>
      <c r="BH225" s="27">
        <f t="shared" si="160"/>
        <v>156.85781690803972</v>
      </c>
      <c r="BI225" s="11">
        <f t="shared" si="188"/>
        <v>1.0206680872225813E-2</v>
      </c>
      <c r="BK225" s="2">
        <v>224</v>
      </c>
      <c r="BL225" s="20">
        <v>481.7900085</v>
      </c>
      <c r="BM225" s="10">
        <f t="shared" si="189"/>
        <v>480.88872682144324</v>
      </c>
      <c r="BN225" s="2">
        <f t="shared" si="190"/>
        <v>-1.5296023419087459</v>
      </c>
      <c r="BO225" s="27">
        <f t="shared" si="161"/>
        <v>479.3591244795345</v>
      </c>
      <c r="BP225" s="11">
        <f t="shared" si="191"/>
        <v>5.0455260125335261E-3</v>
      </c>
      <c r="BQ225" s="2">
        <f t="shared" si="192"/>
        <v>-1.4613254899045127</v>
      </c>
      <c r="BR225" s="27">
        <f t="shared" si="162"/>
        <v>479.4274013315387</v>
      </c>
      <c r="BS225" s="11">
        <f t="shared" si="193"/>
        <v>4.9038110520743501E-3</v>
      </c>
      <c r="BT225" s="2">
        <f t="shared" si="194"/>
        <v>-1.2788934108400416</v>
      </c>
      <c r="BU225" s="27">
        <f t="shared" si="163"/>
        <v>479.60983341060319</v>
      </c>
      <c r="BV225" s="11">
        <f t="shared" si="195"/>
        <v>4.5251562940969792E-3</v>
      </c>
      <c r="BW225" s="2">
        <f t="shared" si="196"/>
        <v>-1.0215628897651745</v>
      </c>
      <c r="BX225" s="27">
        <f t="shared" si="164"/>
        <v>479.86716393167808</v>
      </c>
      <c r="BY225" s="11">
        <f t="shared" si="197"/>
        <v>3.9910428493701742E-3</v>
      </c>
      <c r="CB225" s="2"/>
      <c r="CD225" s="22"/>
    </row>
    <row r="226" spans="1:82" x14ac:dyDescent="0.2">
      <c r="A226" s="18" t="s">
        <v>143</v>
      </c>
      <c r="B226" s="20">
        <v>225</v>
      </c>
      <c r="C226" s="20">
        <v>155.85099790000001</v>
      </c>
      <c r="D226" s="20">
        <v>484.67001340000002</v>
      </c>
      <c r="O226" s="2">
        <v>225</v>
      </c>
      <c r="P226" s="20">
        <v>155.85099790000001</v>
      </c>
      <c r="Q226" s="27">
        <f t="shared" si="165"/>
        <v>156.2743009582089</v>
      </c>
      <c r="R226" s="1">
        <f t="shared" si="166"/>
        <v>0.42330305820888725</v>
      </c>
      <c r="S226" s="7">
        <f t="shared" si="167"/>
        <v>2.7160753791290754E-3</v>
      </c>
      <c r="T226" s="27">
        <f t="shared" si="168"/>
        <v>155.9896655854688</v>
      </c>
      <c r="U226" s="1">
        <f t="shared" si="198"/>
        <v>0.13866768546878916</v>
      </c>
      <c r="V226" s="11">
        <f t="shared" si="169"/>
        <v>8.8974525243504493E-4</v>
      </c>
      <c r="W226" s="27">
        <f t="shared" si="170"/>
        <v>155.81590160909121</v>
      </c>
      <c r="X226" s="1">
        <f t="shared" si="171"/>
        <v>3.5096290908796846E-2</v>
      </c>
      <c r="Y226" s="9">
        <f t="shared" si="151"/>
        <v>2.2519131338072005E-4</v>
      </c>
      <c r="Z226" s="27">
        <f t="shared" si="172"/>
        <v>155.63127457945799</v>
      </c>
      <c r="AA226" s="1">
        <f t="shared" si="173"/>
        <v>0.21972332054201615</v>
      </c>
      <c r="AB226" s="9">
        <f t="shared" si="152"/>
        <v>1.4098294108004306E-3</v>
      </c>
      <c r="AD226" s="2">
        <v>225</v>
      </c>
      <c r="AE226" s="20">
        <v>484.67001340000002</v>
      </c>
      <c r="AF226" s="8">
        <f t="shared" si="174"/>
        <v>482.94364739057039</v>
      </c>
      <c r="AG226" s="1">
        <f t="shared" si="175"/>
        <v>1.7263660094296256</v>
      </c>
      <c r="AH226" s="9">
        <f t="shared" si="153"/>
        <v>3.561941035549169E-3</v>
      </c>
      <c r="AI226" s="8">
        <f t="shared" si="176"/>
        <v>481.74081969870912</v>
      </c>
      <c r="AJ226" s="1">
        <f t="shared" si="177"/>
        <v>2.9291937012908988</v>
      </c>
      <c r="AK226" s="9">
        <f t="shared" si="154"/>
        <v>6.0436866740369681E-3</v>
      </c>
      <c r="AL226" s="8">
        <f t="shared" si="178"/>
        <v>481.42949582857727</v>
      </c>
      <c r="AM226" s="1">
        <f t="shared" si="179"/>
        <v>3.2405175714227425</v>
      </c>
      <c r="AN226" s="9">
        <f t="shared" si="155"/>
        <v>6.6860286005528697E-3</v>
      </c>
      <c r="AO226" s="8">
        <f t="shared" si="180"/>
        <v>481.479557839547</v>
      </c>
      <c r="AP226" s="1">
        <f t="shared" si="181"/>
        <v>3.1904555604530174</v>
      </c>
      <c r="AQ226" s="9">
        <f t="shared" si="156"/>
        <v>6.582737681813053E-3</v>
      </c>
      <c r="AU226" s="2">
        <v>225</v>
      </c>
      <c r="AV226" s="20">
        <v>155.85099790000001</v>
      </c>
      <c r="AW226" s="10">
        <f t="shared" si="182"/>
        <v>155.81590160909121</v>
      </c>
      <c r="AX226" s="2">
        <f t="shared" si="199"/>
        <v>-0.2750396094706184</v>
      </c>
      <c r="AY226" s="27">
        <f t="shared" si="157"/>
        <v>155.5408619996206</v>
      </c>
      <c r="AZ226" s="11">
        <f t="shared" si="183"/>
        <v>1.9899513288865974E-3</v>
      </c>
      <c r="BA226" s="2">
        <f t="shared" si="200"/>
        <v>-0.3127751574796524</v>
      </c>
      <c r="BB226" s="27">
        <f t="shared" si="158"/>
        <v>155.50312645161156</v>
      </c>
      <c r="BC226" s="11">
        <f t="shared" si="184"/>
        <v>2.2320771318490606E-3</v>
      </c>
      <c r="BD226" s="2">
        <f t="shared" si="185"/>
        <v>-0.41077006961677776</v>
      </c>
      <c r="BE226" s="27">
        <f t="shared" si="159"/>
        <v>155.40513153947444</v>
      </c>
      <c r="BF226" s="11">
        <f t="shared" si="186"/>
        <v>2.8608502129171855E-3</v>
      </c>
      <c r="BG226" s="2">
        <f t="shared" si="187"/>
        <v>-0.55388108889972232</v>
      </c>
      <c r="BH226" s="27">
        <f t="shared" si="160"/>
        <v>155.2620205201915</v>
      </c>
      <c r="BI226" s="11">
        <f t="shared" si="188"/>
        <v>3.7791056056402164E-3</v>
      </c>
      <c r="BK226" s="2">
        <v>225</v>
      </c>
      <c r="BL226" s="20">
        <v>484.67001340000002</v>
      </c>
      <c r="BM226" s="10">
        <f t="shared" si="189"/>
        <v>481.42949582857727</v>
      </c>
      <c r="BN226" s="2">
        <f t="shared" si="190"/>
        <v>-0.90849093719591267</v>
      </c>
      <c r="BO226" s="27">
        <f t="shared" si="161"/>
        <v>480.52100489138138</v>
      </c>
      <c r="BP226" s="11">
        <f t="shared" si="191"/>
        <v>8.5604811395551365E-3</v>
      </c>
      <c r="BQ226" s="2">
        <f t="shared" si="192"/>
        <v>-0.56038296623716799</v>
      </c>
      <c r="BR226" s="27">
        <f t="shared" si="162"/>
        <v>480.8691128623401</v>
      </c>
      <c r="BS226" s="11">
        <f t="shared" si="193"/>
        <v>7.8422440682811862E-3</v>
      </c>
      <c r="BT226" s="2">
        <f t="shared" si="194"/>
        <v>-0.18709596005559792</v>
      </c>
      <c r="BU226" s="27">
        <f t="shared" si="163"/>
        <v>481.24239986852166</v>
      </c>
      <c r="BV226" s="11">
        <f t="shared" si="195"/>
        <v>7.0720561138770816E-3</v>
      </c>
      <c r="BW226" s="2">
        <f t="shared" si="196"/>
        <v>0.15018603290922977</v>
      </c>
      <c r="BX226" s="27">
        <f t="shared" si="164"/>
        <v>481.57968186148651</v>
      </c>
      <c r="BY226" s="11">
        <f t="shared" si="197"/>
        <v>6.3761558443333026E-3</v>
      </c>
      <c r="CB226" s="2"/>
      <c r="CD226" s="22"/>
    </row>
    <row r="227" spans="1:82" x14ac:dyDescent="0.2">
      <c r="A227" s="18" t="s">
        <v>144</v>
      </c>
      <c r="B227" s="20">
        <v>226</v>
      </c>
      <c r="C227" s="20">
        <v>154.97000120000001</v>
      </c>
      <c r="D227" s="20">
        <v>488.23999020000002</v>
      </c>
      <c r="O227" s="2">
        <v>226</v>
      </c>
      <c r="P227" s="20">
        <v>154.97000120000001</v>
      </c>
      <c r="Q227" s="27">
        <f t="shared" si="165"/>
        <v>156.14731004074622</v>
      </c>
      <c r="R227" s="1">
        <f t="shared" si="166"/>
        <v>1.1773088407462069</v>
      </c>
      <c r="S227" s="7">
        <f t="shared" si="167"/>
        <v>7.5970112384964403E-3</v>
      </c>
      <c r="T227" s="27">
        <f t="shared" si="168"/>
        <v>155.92726512700784</v>
      </c>
      <c r="U227" s="1">
        <f t="shared" si="198"/>
        <v>0.95726392700782981</v>
      </c>
      <c r="V227" s="11">
        <f t="shared" si="169"/>
        <v>6.1770918216126963E-3</v>
      </c>
      <c r="W227" s="27">
        <f t="shared" si="170"/>
        <v>155.8369593836365</v>
      </c>
      <c r="X227" s="1">
        <f t="shared" si="171"/>
        <v>0.86695818363648414</v>
      </c>
      <c r="Y227" s="9">
        <f t="shared" si="151"/>
        <v>5.5943613404094367E-3</v>
      </c>
      <c r="Z227" s="27">
        <f t="shared" si="172"/>
        <v>155.79606706986451</v>
      </c>
      <c r="AA227" s="1">
        <f t="shared" si="173"/>
        <v>0.82606586986449315</v>
      </c>
      <c r="AB227" s="9">
        <f t="shared" si="152"/>
        <v>5.3304888911912393E-3</v>
      </c>
      <c r="AD227" s="2">
        <v>226</v>
      </c>
      <c r="AE227" s="20">
        <v>488.23999020000002</v>
      </c>
      <c r="AF227" s="8">
        <f t="shared" si="174"/>
        <v>483.46155719339924</v>
      </c>
      <c r="AG227" s="1">
        <f t="shared" si="175"/>
        <v>4.7784330066007783</v>
      </c>
      <c r="AH227" s="9">
        <f t="shared" si="153"/>
        <v>9.7870578045918897E-3</v>
      </c>
      <c r="AI227" s="8">
        <f t="shared" si="176"/>
        <v>483.05895686429005</v>
      </c>
      <c r="AJ227" s="1">
        <f t="shared" si="177"/>
        <v>5.1810333357099694</v>
      </c>
      <c r="AK227" s="9">
        <f t="shared" si="154"/>
        <v>1.0611652956955941E-2</v>
      </c>
      <c r="AL227" s="8">
        <f t="shared" si="178"/>
        <v>483.37380637143087</v>
      </c>
      <c r="AM227" s="1">
        <f t="shared" si="179"/>
        <v>4.8661838285691488</v>
      </c>
      <c r="AN227" s="9">
        <f t="shared" si="155"/>
        <v>9.9667866750853228E-3</v>
      </c>
      <c r="AO227" s="8">
        <f t="shared" si="180"/>
        <v>483.87239950988675</v>
      </c>
      <c r="AP227" s="1">
        <f t="shared" si="181"/>
        <v>4.3675906901132748</v>
      </c>
      <c r="AQ227" s="9">
        <f t="shared" si="156"/>
        <v>8.9455816356299664E-3</v>
      </c>
      <c r="AU227" s="2">
        <v>226</v>
      </c>
      <c r="AV227" s="20">
        <v>154.97000120000001</v>
      </c>
      <c r="AW227" s="10">
        <f t="shared" si="182"/>
        <v>155.8369593836365</v>
      </c>
      <c r="AX227" s="2">
        <f t="shared" si="199"/>
        <v>-0.18621039426584773</v>
      </c>
      <c r="AY227" s="27">
        <f t="shared" si="157"/>
        <v>155.65074898937064</v>
      </c>
      <c r="AZ227" s="11">
        <f t="shared" si="183"/>
        <v>4.3927714015570881E-3</v>
      </c>
      <c r="BA227" s="2">
        <f t="shared" si="200"/>
        <v>-0.16255033806843114</v>
      </c>
      <c r="BB227" s="27">
        <f t="shared" si="158"/>
        <v>155.67440904556807</v>
      </c>
      <c r="BC227" s="11">
        <f t="shared" si="184"/>
        <v>4.5454464742435341E-3</v>
      </c>
      <c r="BD227" s="2">
        <f t="shared" si="185"/>
        <v>-0.15167336311954083</v>
      </c>
      <c r="BE227" s="27">
        <f t="shared" si="159"/>
        <v>155.68528602051697</v>
      </c>
      <c r="BF227" s="11">
        <f t="shared" si="186"/>
        <v>4.6156340903284196E-3</v>
      </c>
      <c r="BG227" s="2">
        <f t="shared" si="187"/>
        <v>-0.12267694131596774</v>
      </c>
      <c r="BH227" s="27">
        <f t="shared" si="160"/>
        <v>155.71428244232052</v>
      </c>
      <c r="BI227" s="11">
        <f t="shared" si="188"/>
        <v>4.8027439927548453E-3</v>
      </c>
      <c r="BK227" s="2">
        <v>226</v>
      </c>
      <c r="BL227" s="20">
        <v>488.23999020000002</v>
      </c>
      <c r="BM227" s="10">
        <f t="shared" si="189"/>
        <v>483.37380637143087</v>
      </c>
      <c r="BN227" s="2">
        <f t="shared" si="190"/>
        <v>-5.2650493181058855E-2</v>
      </c>
      <c r="BO227" s="27">
        <f t="shared" si="161"/>
        <v>483.32115587824984</v>
      </c>
      <c r="BP227" s="11">
        <f t="shared" si="191"/>
        <v>1.0074623997381406E-2</v>
      </c>
      <c r="BQ227" s="2">
        <f t="shared" si="192"/>
        <v>0.56672911285367755</v>
      </c>
      <c r="BR227" s="27">
        <f t="shared" si="162"/>
        <v>483.94053548428457</v>
      </c>
      <c r="BS227" s="11">
        <f t="shared" si="193"/>
        <v>8.8060273677177687E-3</v>
      </c>
      <c r="BT227" s="2">
        <f t="shared" si="194"/>
        <v>1.091747941689921</v>
      </c>
      <c r="BU227" s="27">
        <f t="shared" si="163"/>
        <v>484.46555431312078</v>
      </c>
      <c r="BV227" s="11">
        <f t="shared" si="195"/>
        <v>7.7306979408489386E-3</v>
      </c>
      <c r="BW227" s="2">
        <f t="shared" si="196"/>
        <v>1.4957794153675075</v>
      </c>
      <c r="BX227" s="27">
        <f t="shared" si="164"/>
        <v>484.86958578679838</v>
      </c>
      <c r="BY227" s="11">
        <f t="shared" si="197"/>
        <v>6.9031715567194861E-3</v>
      </c>
      <c r="CB227" s="2"/>
      <c r="CD227" s="22"/>
    </row>
    <row r="228" spans="1:82" x14ac:dyDescent="0.2">
      <c r="A228" s="18" t="s">
        <v>145</v>
      </c>
      <c r="B228" s="20">
        <v>227</v>
      </c>
      <c r="C228" s="20">
        <v>154.91949460000001</v>
      </c>
      <c r="D228" s="20">
        <v>476.61999509999998</v>
      </c>
      <c r="O228" s="2">
        <v>227</v>
      </c>
      <c r="P228" s="20">
        <v>154.91949460000001</v>
      </c>
      <c r="Q228" s="27">
        <f t="shared" si="165"/>
        <v>155.79411738852235</v>
      </c>
      <c r="R228" s="1">
        <f t="shared" si="166"/>
        <v>0.87462278852234476</v>
      </c>
      <c r="S228" s="7">
        <f t="shared" si="167"/>
        <v>5.6456599653943408E-3</v>
      </c>
      <c r="T228" s="27">
        <f t="shared" si="168"/>
        <v>155.49649635985435</v>
      </c>
      <c r="U228" s="1">
        <f t="shared" si="198"/>
        <v>0.57700175985434043</v>
      </c>
      <c r="V228" s="11">
        <f t="shared" si="169"/>
        <v>3.7245264796670749E-3</v>
      </c>
      <c r="W228" s="27">
        <f t="shared" si="170"/>
        <v>155.31678447345462</v>
      </c>
      <c r="X228" s="1">
        <f t="shared" si="171"/>
        <v>0.39728987345461064</v>
      </c>
      <c r="Y228" s="9">
        <f t="shared" si="151"/>
        <v>2.564492444804365E-3</v>
      </c>
      <c r="Z228" s="27">
        <f t="shared" si="172"/>
        <v>155.17651766746613</v>
      </c>
      <c r="AA228" s="1">
        <f t="shared" si="173"/>
        <v>0.2570230674661218</v>
      </c>
      <c r="AB228" s="9">
        <f t="shared" si="152"/>
        <v>1.659075044943516E-3</v>
      </c>
      <c r="AD228" s="2">
        <v>227</v>
      </c>
      <c r="AE228" s="20">
        <v>476.61999509999998</v>
      </c>
      <c r="AF228" s="8">
        <f t="shared" si="174"/>
        <v>484.89508709537949</v>
      </c>
      <c r="AG228" s="1">
        <f t="shared" si="175"/>
        <v>8.2750919953795119</v>
      </c>
      <c r="AH228" s="9">
        <f t="shared" si="153"/>
        <v>1.7362032815352844E-2</v>
      </c>
      <c r="AI228" s="8">
        <f t="shared" si="176"/>
        <v>485.3904218653596</v>
      </c>
      <c r="AJ228" s="1">
        <f t="shared" si="177"/>
        <v>8.7704267653596162</v>
      </c>
      <c r="AK228" s="9">
        <f t="shared" si="154"/>
        <v>1.8401298425424824E-2</v>
      </c>
      <c r="AL228" s="8">
        <f t="shared" si="178"/>
        <v>486.29351666857235</v>
      </c>
      <c r="AM228" s="1">
        <f t="shared" si="179"/>
        <v>9.6735215685723688</v>
      </c>
      <c r="AN228" s="9">
        <f t="shared" si="155"/>
        <v>2.0296088431083888E-2</v>
      </c>
      <c r="AO228" s="8">
        <f t="shared" si="180"/>
        <v>487.1480925274717</v>
      </c>
      <c r="AP228" s="1">
        <f t="shared" si="181"/>
        <v>10.528097427471721</v>
      </c>
      <c r="AQ228" s="9">
        <f t="shared" si="156"/>
        <v>2.2089080474399343E-2</v>
      </c>
      <c r="AU228" s="2">
        <v>227</v>
      </c>
      <c r="AV228" s="20">
        <v>154.91949460000001</v>
      </c>
      <c r="AW228" s="10">
        <f t="shared" si="182"/>
        <v>155.31678447345462</v>
      </c>
      <c r="AX228" s="2">
        <f t="shared" si="199"/>
        <v>-0.28639974904065713</v>
      </c>
      <c r="AY228" s="27">
        <f t="shared" si="157"/>
        <v>155.03038472441395</v>
      </c>
      <c r="AZ228" s="11">
        <f t="shared" si="183"/>
        <v>7.1579193245019628E-4</v>
      </c>
      <c r="BA228" s="2">
        <f t="shared" si="200"/>
        <v>-0.32348139551948274</v>
      </c>
      <c r="BB228" s="27">
        <f t="shared" si="158"/>
        <v>154.99330307793514</v>
      </c>
      <c r="BC228" s="11">
        <f t="shared" si="184"/>
        <v>4.7643118205170751E-4</v>
      </c>
      <c r="BD228" s="2">
        <f t="shared" si="185"/>
        <v>-0.37277429135694384</v>
      </c>
      <c r="BE228" s="27">
        <f t="shared" si="159"/>
        <v>154.94401018209768</v>
      </c>
      <c r="BF228" s="11">
        <f t="shared" si="186"/>
        <v>1.5824723777324844E-4</v>
      </c>
      <c r="BG228" s="2">
        <f t="shared" si="187"/>
        <v>-0.42080041796540124</v>
      </c>
      <c r="BH228" s="27">
        <f t="shared" si="160"/>
        <v>154.89598405548921</v>
      </c>
      <c r="BI228" s="11">
        <f t="shared" si="188"/>
        <v>1.5175975477781499E-4</v>
      </c>
      <c r="BK228" s="2">
        <v>227</v>
      </c>
      <c r="BL228" s="20">
        <v>476.61999509999998</v>
      </c>
      <c r="BM228" s="10">
        <f t="shared" si="189"/>
        <v>486.29351666857235</v>
      </c>
      <c r="BN228" s="2">
        <f t="shared" si="190"/>
        <v>0.8390577439157022</v>
      </c>
      <c r="BO228" s="27">
        <f t="shared" si="161"/>
        <v>487.13257441248805</v>
      </c>
      <c r="BP228" s="11">
        <f t="shared" si="191"/>
        <v>2.2056521800522488E-2</v>
      </c>
      <c r="BQ228" s="2">
        <f t="shared" si="192"/>
        <v>1.6255706457831878</v>
      </c>
      <c r="BR228" s="27">
        <f t="shared" si="162"/>
        <v>487.91908731435552</v>
      </c>
      <c r="BS228" s="11">
        <f t="shared" si="193"/>
        <v>2.3706710441270658E-2</v>
      </c>
      <c r="BT228" s="2">
        <f t="shared" si="194"/>
        <v>2.1885253549608552</v>
      </c>
      <c r="BU228" s="27">
        <f t="shared" si="163"/>
        <v>488.48204202353321</v>
      </c>
      <c r="BV228" s="11">
        <f t="shared" si="195"/>
        <v>2.4887849954856475E-2</v>
      </c>
      <c r="BW228" s="2">
        <f t="shared" si="196"/>
        <v>2.5637275766979855</v>
      </c>
      <c r="BX228" s="27">
        <f t="shared" si="164"/>
        <v>488.85724424527035</v>
      </c>
      <c r="BY228" s="11">
        <f t="shared" si="197"/>
        <v>2.567506456103014E-2</v>
      </c>
      <c r="CB228" s="2"/>
      <c r="CD228" s="22"/>
    </row>
    <row r="229" spans="1:82" x14ac:dyDescent="0.2">
      <c r="A229" s="18" t="s">
        <v>146</v>
      </c>
      <c r="B229" s="20">
        <v>228</v>
      </c>
      <c r="C229" s="20">
        <v>155.9029999</v>
      </c>
      <c r="D229" s="20">
        <v>482.88000490000002</v>
      </c>
      <c r="O229" s="2">
        <v>228</v>
      </c>
      <c r="P229" s="20">
        <v>155.9029999</v>
      </c>
      <c r="Q229" s="27">
        <f t="shared" si="165"/>
        <v>155.53173055196564</v>
      </c>
      <c r="R229" s="1">
        <f t="shared" si="166"/>
        <v>0.37126934803436029</v>
      </c>
      <c r="S229" s="7">
        <f t="shared" si="167"/>
        <v>2.3814124697568457E-3</v>
      </c>
      <c r="T229" s="27">
        <f t="shared" si="168"/>
        <v>155.23684556791989</v>
      </c>
      <c r="U229" s="1">
        <f t="shared" si="198"/>
        <v>0.66615433208011154</v>
      </c>
      <c r="V229" s="11">
        <f t="shared" si="169"/>
        <v>4.2728769331404738E-3</v>
      </c>
      <c r="W229" s="27">
        <f t="shared" si="170"/>
        <v>155.07841054938186</v>
      </c>
      <c r="X229" s="1">
        <f t="shared" si="171"/>
        <v>0.82458935061814032</v>
      </c>
      <c r="Y229" s="9">
        <f t="shared" si="151"/>
        <v>5.2891179204187996E-3</v>
      </c>
      <c r="Z229" s="27">
        <f t="shared" si="172"/>
        <v>154.98375036686653</v>
      </c>
      <c r="AA229" s="1">
        <f t="shared" si="173"/>
        <v>0.91924953313346691</v>
      </c>
      <c r="AB229" s="9">
        <f t="shared" si="152"/>
        <v>5.8962914999909945E-3</v>
      </c>
      <c r="AD229" s="2">
        <v>228</v>
      </c>
      <c r="AE229" s="20">
        <v>482.88000490000002</v>
      </c>
      <c r="AF229" s="8">
        <f t="shared" si="174"/>
        <v>482.41255949676565</v>
      </c>
      <c r="AG229" s="1">
        <f t="shared" si="175"/>
        <v>0.46744540323436468</v>
      </c>
      <c r="AH229" s="9">
        <f t="shared" si="153"/>
        <v>9.6803636201745044E-4</v>
      </c>
      <c r="AI229" s="8">
        <f t="shared" si="176"/>
        <v>481.44372982094779</v>
      </c>
      <c r="AJ229" s="1">
        <f t="shared" si="177"/>
        <v>1.4362750790522227</v>
      </c>
      <c r="AK229" s="9">
        <f t="shared" si="154"/>
        <v>2.9743933575167645E-3</v>
      </c>
      <c r="AL229" s="8">
        <f t="shared" si="178"/>
        <v>480.48940372742891</v>
      </c>
      <c r="AM229" s="1">
        <f t="shared" si="179"/>
        <v>2.3906011725711096</v>
      </c>
      <c r="AN229" s="9">
        <f t="shared" si="155"/>
        <v>4.9507147703624233E-3</v>
      </c>
      <c r="AO229" s="8">
        <f t="shared" si="180"/>
        <v>479.25201945686797</v>
      </c>
      <c r="AP229" s="1">
        <f t="shared" si="181"/>
        <v>3.6279854431320473</v>
      </c>
      <c r="AQ229" s="9">
        <f t="shared" si="156"/>
        <v>7.5132235882978205E-3</v>
      </c>
      <c r="AU229" s="2">
        <v>228</v>
      </c>
      <c r="AV229" s="20">
        <v>155.9029999</v>
      </c>
      <c r="AW229" s="10">
        <f t="shared" si="182"/>
        <v>155.07841054938186</v>
      </c>
      <c r="AX229" s="2">
        <f t="shared" si="199"/>
        <v>-0.27199200155028819</v>
      </c>
      <c r="AY229" s="27">
        <f t="shared" si="157"/>
        <v>154.80641854783156</v>
      </c>
      <c r="AZ229" s="11">
        <f t="shared" si="183"/>
        <v>7.0337411908161906E-3</v>
      </c>
      <c r="BA229" s="2">
        <f t="shared" si="200"/>
        <v>-0.28518303336845785</v>
      </c>
      <c r="BB229" s="27">
        <f t="shared" si="158"/>
        <v>154.79322751601339</v>
      </c>
      <c r="BC229" s="11">
        <f t="shared" si="184"/>
        <v>7.1183516975198962E-3</v>
      </c>
      <c r="BD229" s="2">
        <f t="shared" si="185"/>
        <v>-0.29213407098643396</v>
      </c>
      <c r="BE229" s="27">
        <f t="shared" si="159"/>
        <v>154.78627647839542</v>
      </c>
      <c r="BF229" s="11">
        <f t="shared" si="186"/>
        <v>7.1629373541296148E-3</v>
      </c>
      <c r="BG229" s="2">
        <f t="shared" si="187"/>
        <v>-0.28398054754592084</v>
      </c>
      <c r="BH229" s="27">
        <f t="shared" si="160"/>
        <v>154.79443000183593</v>
      </c>
      <c r="BI229" s="11">
        <f t="shared" si="188"/>
        <v>7.1106386591350207E-3</v>
      </c>
      <c r="BK229" s="2">
        <v>228</v>
      </c>
      <c r="BL229" s="20">
        <v>482.88000490000002</v>
      </c>
      <c r="BM229" s="10">
        <f t="shared" si="189"/>
        <v>480.48940372742891</v>
      </c>
      <c r="BN229" s="2">
        <f t="shared" si="190"/>
        <v>-1.1538934616020415</v>
      </c>
      <c r="BO229" s="27">
        <f t="shared" si="161"/>
        <v>479.33551026582688</v>
      </c>
      <c r="BP229" s="11">
        <f t="shared" si="191"/>
        <v>7.3403218153693609E-3</v>
      </c>
      <c r="BQ229" s="2">
        <f t="shared" si="192"/>
        <v>-1.7177869683337965</v>
      </c>
      <c r="BR229" s="27">
        <f t="shared" si="162"/>
        <v>478.77161675909514</v>
      </c>
      <c r="BS229" s="11">
        <f t="shared" si="193"/>
        <v>8.5080933134841392E-3</v>
      </c>
      <c r="BT229" s="2">
        <f t="shared" si="194"/>
        <v>-2.6070576227017241</v>
      </c>
      <c r="BU229" s="27">
        <f t="shared" si="163"/>
        <v>477.88234610472716</v>
      </c>
      <c r="BV229" s="11">
        <f t="shared" si="195"/>
        <v>1.0349690905730968E-2</v>
      </c>
      <c r="BW229" s="2">
        <f t="shared" si="196"/>
        <v>-3.7121528116830866</v>
      </c>
      <c r="BX229" s="27">
        <f t="shared" si="164"/>
        <v>476.77725091574581</v>
      </c>
      <c r="BY229" s="11">
        <f t="shared" si="197"/>
        <v>1.2638241224169202E-2</v>
      </c>
      <c r="CB229" s="2"/>
      <c r="CD229" s="22"/>
    </row>
    <row r="230" spans="1:82" x14ac:dyDescent="0.2">
      <c r="A230" s="18" t="s">
        <v>147</v>
      </c>
      <c r="B230" s="20">
        <v>229</v>
      </c>
      <c r="C230" s="20">
        <v>159.2534943</v>
      </c>
      <c r="D230" s="20">
        <v>485</v>
      </c>
      <c r="O230" s="2">
        <v>229</v>
      </c>
      <c r="P230" s="20">
        <v>159.2534943</v>
      </c>
      <c r="Q230" s="27">
        <f t="shared" si="165"/>
        <v>155.64311135637593</v>
      </c>
      <c r="R230" s="1">
        <f t="shared" si="166"/>
        <v>3.6103829436240744</v>
      </c>
      <c r="S230" s="7">
        <f t="shared" si="167"/>
        <v>2.2670667036183673E-2</v>
      </c>
      <c r="T230" s="27">
        <f t="shared" si="168"/>
        <v>155.53661501735593</v>
      </c>
      <c r="U230" s="1">
        <f t="shared" si="198"/>
        <v>3.7168792826440722</v>
      </c>
      <c r="V230" s="11">
        <f t="shared" si="169"/>
        <v>2.3339389185660538E-2</v>
      </c>
      <c r="W230" s="27">
        <f t="shared" si="170"/>
        <v>155.57316415975274</v>
      </c>
      <c r="X230" s="1">
        <f t="shared" si="171"/>
        <v>3.6803301402472641</v>
      </c>
      <c r="Y230" s="9">
        <f t="shared" si="151"/>
        <v>2.3109886262930583E-2</v>
      </c>
      <c r="Z230" s="27">
        <f t="shared" si="172"/>
        <v>155.67318751671664</v>
      </c>
      <c r="AA230" s="1">
        <f t="shared" si="173"/>
        <v>3.5803067832833619</v>
      </c>
      <c r="AB230" s="9">
        <f t="shared" si="152"/>
        <v>2.2481809890706819E-2</v>
      </c>
      <c r="AD230" s="2">
        <v>229</v>
      </c>
      <c r="AE230" s="20">
        <v>485</v>
      </c>
      <c r="AF230" s="8">
        <f t="shared" si="174"/>
        <v>482.55279311773592</v>
      </c>
      <c r="AG230" s="1">
        <f t="shared" si="175"/>
        <v>2.4472068822640836</v>
      </c>
      <c r="AH230" s="9">
        <f t="shared" si="153"/>
        <v>5.0457873861115129E-3</v>
      </c>
      <c r="AI230" s="8">
        <f t="shared" si="176"/>
        <v>482.09005360652134</v>
      </c>
      <c r="AJ230" s="1">
        <f t="shared" si="177"/>
        <v>2.9099463934786627</v>
      </c>
      <c r="AK230" s="9">
        <f t="shared" si="154"/>
        <v>5.9998894710900259E-3</v>
      </c>
      <c r="AL230" s="8">
        <f t="shared" si="178"/>
        <v>481.92376443097157</v>
      </c>
      <c r="AM230" s="1">
        <f t="shared" si="179"/>
        <v>3.0762355690284267</v>
      </c>
      <c r="AN230" s="9">
        <f t="shared" si="155"/>
        <v>6.3427537505740756E-3</v>
      </c>
      <c r="AO230" s="8">
        <f t="shared" si="180"/>
        <v>481.97300853921695</v>
      </c>
      <c r="AP230" s="1">
        <f t="shared" si="181"/>
        <v>3.0269914607830515</v>
      </c>
      <c r="AQ230" s="9">
        <f t="shared" si="156"/>
        <v>6.2412195067691779E-3</v>
      </c>
      <c r="AU230" s="2">
        <v>229</v>
      </c>
      <c r="AV230" s="20">
        <v>159.2534943</v>
      </c>
      <c r="AW230" s="10">
        <f t="shared" si="182"/>
        <v>155.57316415975274</v>
      </c>
      <c r="AX230" s="2">
        <f t="shared" si="199"/>
        <v>-4.1968317973938185E-2</v>
      </c>
      <c r="AY230" s="27">
        <f t="shared" si="157"/>
        <v>155.53119584177881</v>
      </c>
      <c r="AZ230" s="11">
        <f t="shared" si="183"/>
        <v>2.3373417798978804E-2</v>
      </c>
      <c r="BA230" s="2">
        <f t="shared" si="200"/>
        <v>6.5788456314243515E-2</v>
      </c>
      <c r="BB230" s="27">
        <f t="shared" si="158"/>
        <v>155.63895261606697</v>
      </c>
      <c r="BC230" s="11">
        <f t="shared" si="184"/>
        <v>2.2696781002016775E-2</v>
      </c>
      <c r="BD230" s="2">
        <f t="shared" si="185"/>
        <v>0.1799985378279535</v>
      </c>
      <c r="BE230" s="27">
        <f t="shared" si="159"/>
        <v>155.75316269758068</v>
      </c>
      <c r="BF230" s="11">
        <f t="shared" si="186"/>
        <v>2.1979621971907479E-2</v>
      </c>
      <c r="BG230" s="2">
        <f t="shared" si="187"/>
        <v>0.3000700708916787</v>
      </c>
      <c r="BH230" s="27">
        <f t="shared" si="160"/>
        <v>155.87323423064441</v>
      </c>
      <c r="BI230" s="11">
        <f t="shared" si="188"/>
        <v>2.1225657146259465E-2</v>
      </c>
      <c r="BK230" s="2">
        <v>229</v>
      </c>
      <c r="BL230" s="20">
        <v>485</v>
      </c>
      <c r="BM230" s="10">
        <f t="shared" si="189"/>
        <v>481.92376443097157</v>
      </c>
      <c r="BN230" s="2">
        <f t="shared" si="190"/>
        <v>-0.37741721205862933</v>
      </c>
      <c r="BO230" s="27">
        <f t="shared" si="161"/>
        <v>481.54634721891296</v>
      </c>
      <c r="BP230" s="11">
        <f t="shared" si="191"/>
        <v>7.1209335692516366E-3</v>
      </c>
      <c r="BQ230" s="2">
        <f t="shared" si="192"/>
        <v>-0.29932051598938858</v>
      </c>
      <c r="BR230" s="27">
        <f t="shared" si="162"/>
        <v>481.62444391498218</v>
      </c>
      <c r="BS230" s="11">
        <f t="shared" si="193"/>
        <v>6.9599094536449899E-3</v>
      </c>
      <c r="BT230" s="2">
        <f t="shared" si="194"/>
        <v>-0.18220662695509038</v>
      </c>
      <c r="BU230" s="27">
        <f t="shared" si="163"/>
        <v>481.74155780401651</v>
      </c>
      <c r="BV230" s="11">
        <f t="shared" si="195"/>
        <v>6.7184375174917342E-3</v>
      </c>
      <c r="BW230" s="2">
        <f t="shared" si="196"/>
        <v>0.14773232473622766</v>
      </c>
      <c r="BX230" s="27">
        <f t="shared" si="164"/>
        <v>482.07149675570781</v>
      </c>
      <c r="BY230" s="11">
        <f t="shared" si="197"/>
        <v>6.0381510191591494E-3</v>
      </c>
      <c r="CB230" s="2"/>
      <c r="CD230" s="22"/>
    </row>
    <row r="231" spans="1:82" x14ac:dyDescent="0.2">
      <c r="A231" s="18" t="s">
        <v>148</v>
      </c>
      <c r="B231" s="20">
        <v>230</v>
      </c>
      <c r="C231" s="20">
        <v>159.76699830000001</v>
      </c>
      <c r="D231" s="20">
        <v>491.35998540000003</v>
      </c>
      <c r="O231" s="2">
        <v>230</v>
      </c>
      <c r="P231" s="20">
        <v>159.76699830000001</v>
      </c>
      <c r="Q231" s="27">
        <f t="shared" si="165"/>
        <v>156.72622623946313</v>
      </c>
      <c r="R231" s="1">
        <f t="shared" si="166"/>
        <v>3.0407720605368809</v>
      </c>
      <c r="S231" s="7">
        <f t="shared" si="167"/>
        <v>1.9032541719455218E-2</v>
      </c>
      <c r="T231" s="27">
        <f t="shared" si="168"/>
        <v>157.20921069454579</v>
      </c>
      <c r="U231" s="1">
        <f t="shared" si="198"/>
        <v>2.557787605454223</v>
      </c>
      <c r="V231" s="11">
        <f t="shared" si="169"/>
        <v>1.6009486518932883E-2</v>
      </c>
      <c r="W231" s="27">
        <f t="shared" si="170"/>
        <v>157.7813622439011</v>
      </c>
      <c r="X231" s="1">
        <f t="shared" si="171"/>
        <v>1.9856360560989117</v>
      </c>
      <c r="Y231" s="9">
        <f t="shared" si="151"/>
        <v>1.2428324229828831E-2</v>
      </c>
      <c r="Z231" s="27">
        <f t="shared" si="172"/>
        <v>158.35841760417915</v>
      </c>
      <c r="AA231" s="1">
        <f t="shared" si="173"/>
        <v>1.4085806958208593</v>
      </c>
      <c r="AB231" s="9">
        <f t="shared" si="152"/>
        <v>8.8164684246988152E-3</v>
      </c>
      <c r="AD231" s="2">
        <v>230</v>
      </c>
      <c r="AE231" s="20">
        <v>491.35998540000003</v>
      </c>
      <c r="AF231" s="8">
        <f t="shared" si="174"/>
        <v>483.28695518241511</v>
      </c>
      <c r="AG231" s="1">
        <f t="shared" si="175"/>
        <v>8.0730302175849147</v>
      </c>
      <c r="AH231" s="9">
        <f t="shared" si="153"/>
        <v>1.642997081053095E-2</v>
      </c>
      <c r="AI231" s="8">
        <f t="shared" si="176"/>
        <v>483.39952948358678</v>
      </c>
      <c r="AJ231" s="1">
        <f t="shared" si="177"/>
        <v>7.9604559164132525</v>
      </c>
      <c r="AK231" s="9">
        <f t="shared" si="154"/>
        <v>1.6200863222374337E-2</v>
      </c>
      <c r="AL231" s="8">
        <f t="shared" si="178"/>
        <v>483.76950577238864</v>
      </c>
      <c r="AM231" s="1">
        <f t="shared" si="179"/>
        <v>7.5904796276113871</v>
      </c>
      <c r="AN231" s="9">
        <f t="shared" si="155"/>
        <v>1.5447899408072936E-2</v>
      </c>
      <c r="AO231" s="8">
        <f t="shared" si="180"/>
        <v>484.24325213480427</v>
      </c>
      <c r="AP231" s="1">
        <f t="shared" si="181"/>
        <v>7.1167332651957622</v>
      </c>
      <c r="AQ231" s="9">
        <f t="shared" si="156"/>
        <v>1.4483746085677415E-2</v>
      </c>
      <c r="AU231" s="2">
        <v>230</v>
      </c>
      <c r="AV231" s="20">
        <v>159.76699830000001</v>
      </c>
      <c r="AW231" s="10">
        <f t="shared" si="182"/>
        <v>157.7813622439011</v>
      </c>
      <c r="AX231" s="2">
        <f t="shared" si="199"/>
        <v>0.63308160266275249</v>
      </c>
      <c r="AY231" s="27">
        <f t="shared" si="157"/>
        <v>158.41444384656384</v>
      </c>
      <c r="AZ231" s="11">
        <f t="shared" si="183"/>
        <v>8.4657937360532471E-3</v>
      </c>
      <c r="BA231" s="2">
        <f t="shared" si="200"/>
        <v>1.0298727888395978</v>
      </c>
      <c r="BB231" s="27">
        <f t="shared" si="158"/>
        <v>158.81123503274071</v>
      </c>
      <c r="BC231" s="11">
        <f t="shared" si="184"/>
        <v>5.9822321094412153E-3</v>
      </c>
      <c r="BD231" s="2">
        <f t="shared" si="185"/>
        <v>1.3969182656201997</v>
      </c>
      <c r="BE231" s="27">
        <f t="shared" si="159"/>
        <v>159.1782805095213</v>
      </c>
      <c r="BF231" s="11">
        <f t="shared" si="186"/>
        <v>3.6848522957992559E-3</v>
      </c>
      <c r="BG231" s="2">
        <f t="shared" si="187"/>
        <v>1.7311660808341929</v>
      </c>
      <c r="BH231" s="27">
        <f t="shared" si="160"/>
        <v>159.51252832473529</v>
      </c>
      <c r="BI231" s="11">
        <f t="shared" si="188"/>
        <v>1.5927568144386056E-3</v>
      </c>
      <c r="BK231" s="2">
        <v>230</v>
      </c>
      <c r="BL231" s="20">
        <v>491.35998540000003</v>
      </c>
      <c r="BM231" s="10">
        <f t="shared" si="189"/>
        <v>483.76950577238864</v>
      </c>
      <c r="BN231" s="2">
        <f t="shared" si="190"/>
        <v>0.28953035398407967</v>
      </c>
      <c r="BO231" s="27">
        <f t="shared" si="161"/>
        <v>484.05903612637275</v>
      </c>
      <c r="BP231" s="11">
        <f t="shared" si="191"/>
        <v>1.485865656659815E-2</v>
      </c>
      <c r="BQ231" s="2">
        <f t="shared" si="192"/>
        <v>0.66595731984351669</v>
      </c>
      <c r="BR231" s="27">
        <f t="shared" si="162"/>
        <v>484.43546309223217</v>
      </c>
      <c r="BS231" s="11">
        <f t="shared" si="193"/>
        <v>1.4092564542330065E-2</v>
      </c>
      <c r="BT231" s="2">
        <f t="shared" si="194"/>
        <v>1.0345621540682042</v>
      </c>
      <c r="BU231" s="27">
        <f t="shared" si="163"/>
        <v>484.80406792645687</v>
      </c>
      <c r="BV231" s="11">
        <f t="shared" si="195"/>
        <v>1.3342391868166074E-2</v>
      </c>
      <c r="BW231" s="2">
        <f t="shared" si="196"/>
        <v>1.4212390872468574</v>
      </c>
      <c r="BX231" s="27">
        <f t="shared" si="164"/>
        <v>485.19074485963552</v>
      </c>
      <c r="BY231" s="11">
        <f t="shared" si="197"/>
        <v>1.2555439440886372E-2</v>
      </c>
      <c r="CB231" s="2"/>
      <c r="CD231" s="22"/>
    </row>
    <row r="232" spans="1:82" x14ac:dyDescent="0.2">
      <c r="A232" s="18" t="s">
        <v>149</v>
      </c>
      <c r="B232" s="20">
        <v>231</v>
      </c>
      <c r="C232" s="20">
        <v>158.40199279999999</v>
      </c>
      <c r="D232" s="20">
        <v>490.7000122</v>
      </c>
      <c r="O232" s="2">
        <v>231</v>
      </c>
      <c r="P232" s="20">
        <v>158.40199279999999</v>
      </c>
      <c r="Q232" s="27">
        <f t="shared" si="165"/>
        <v>157.63845785762419</v>
      </c>
      <c r="R232" s="1">
        <f t="shared" si="166"/>
        <v>0.76353494237579866</v>
      </c>
      <c r="S232" s="7">
        <f t="shared" si="167"/>
        <v>4.8202357109221839E-3</v>
      </c>
      <c r="T232" s="27">
        <f t="shared" si="168"/>
        <v>158.36021511700019</v>
      </c>
      <c r="U232" s="1">
        <f t="shared" si="198"/>
        <v>4.1777682999793342E-2</v>
      </c>
      <c r="V232" s="11">
        <f t="shared" si="169"/>
        <v>2.6374468061485994E-4</v>
      </c>
      <c r="W232" s="27">
        <f t="shared" si="170"/>
        <v>158.97274387756045</v>
      </c>
      <c r="X232" s="1">
        <f t="shared" si="171"/>
        <v>0.57075107756045895</v>
      </c>
      <c r="Y232" s="9">
        <f t="shared" si="151"/>
        <v>3.6031811688196072E-3</v>
      </c>
      <c r="Z232" s="27">
        <f t="shared" si="172"/>
        <v>159.41485312604479</v>
      </c>
      <c r="AA232" s="1">
        <f t="shared" si="173"/>
        <v>1.0128603260448017</v>
      </c>
      <c r="AB232" s="9">
        <f t="shared" si="152"/>
        <v>6.3942397954781394E-3</v>
      </c>
      <c r="AD232" s="2">
        <v>231</v>
      </c>
      <c r="AE232" s="20">
        <v>490.7000122</v>
      </c>
      <c r="AF232" s="8">
        <f t="shared" si="174"/>
        <v>485.70886424769054</v>
      </c>
      <c r="AG232" s="1">
        <f t="shared" si="175"/>
        <v>4.9911479523094613</v>
      </c>
      <c r="AH232" s="9">
        <f t="shared" si="153"/>
        <v>1.0171485282692768E-2</v>
      </c>
      <c r="AI232" s="8">
        <f t="shared" si="176"/>
        <v>486.98173464597278</v>
      </c>
      <c r="AJ232" s="1">
        <f t="shared" si="177"/>
        <v>3.7182775540272246</v>
      </c>
      <c r="AK232" s="9">
        <f t="shared" si="154"/>
        <v>7.5774963553734845E-3</v>
      </c>
      <c r="AL232" s="8">
        <f t="shared" si="178"/>
        <v>488.32379354895545</v>
      </c>
      <c r="AM232" s="1">
        <f t="shared" si="179"/>
        <v>2.3762186510445531</v>
      </c>
      <c r="AN232" s="9">
        <f t="shared" si="155"/>
        <v>4.8425078295617641E-3</v>
      </c>
      <c r="AO232" s="8">
        <f t="shared" si="180"/>
        <v>489.58080208370109</v>
      </c>
      <c r="AP232" s="1">
        <f t="shared" si="181"/>
        <v>1.1192101162989161</v>
      </c>
      <c r="AQ232" s="9">
        <f t="shared" si="156"/>
        <v>2.2808438729827202E-3</v>
      </c>
      <c r="AU232" s="2">
        <v>231</v>
      </c>
      <c r="AV232" s="20">
        <v>158.40199279999999</v>
      </c>
      <c r="AW232" s="10">
        <f t="shared" si="182"/>
        <v>158.97274387756045</v>
      </c>
      <c r="AX232" s="2">
        <f t="shared" si="199"/>
        <v>0.80057161196173077</v>
      </c>
      <c r="AY232" s="27">
        <f t="shared" si="157"/>
        <v>159.77331548952219</v>
      </c>
      <c r="AZ232" s="11">
        <f t="shared" si="183"/>
        <v>8.6572312966646109E-3</v>
      </c>
      <c r="BA232" s="2">
        <f t="shared" si="200"/>
        <v>1.1025517690084849</v>
      </c>
      <c r="BB232" s="27">
        <f t="shared" si="158"/>
        <v>160.07529564656892</v>
      </c>
      <c r="BC232" s="11">
        <f t="shared" si="184"/>
        <v>1.0563647697801756E-2</v>
      </c>
      <c r="BD232" s="2">
        <f t="shared" si="185"/>
        <v>1.2735962864436881</v>
      </c>
      <c r="BE232" s="27">
        <f t="shared" si="159"/>
        <v>160.24634016400412</v>
      </c>
      <c r="BF232" s="11">
        <f t="shared" si="186"/>
        <v>1.1643460611842354E-2</v>
      </c>
      <c r="BG232" s="2">
        <f t="shared" si="187"/>
        <v>1.3263277454530584</v>
      </c>
      <c r="BH232" s="27">
        <f t="shared" si="160"/>
        <v>160.2990716230135</v>
      </c>
      <c r="BI232" s="11">
        <f t="shared" si="188"/>
        <v>1.1976357048795384E-2</v>
      </c>
      <c r="BK232" s="2">
        <v>231</v>
      </c>
      <c r="BL232" s="20">
        <v>490.7000122</v>
      </c>
      <c r="BM232" s="10">
        <f t="shared" si="189"/>
        <v>488.32379354895545</v>
      </c>
      <c r="BN232" s="2">
        <f t="shared" si="190"/>
        <v>1.5689575807588985</v>
      </c>
      <c r="BO232" s="27">
        <f t="shared" si="161"/>
        <v>489.89275112971433</v>
      </c>
      <c r="BP232" s="11">
        <f t="shared" si="191"/>
        <v>1.645121357683301E-3</v>
      </c>
      <c r="BQ232" s="2">
        <f t="shared" si="192"/>
        <v>2.4157060253689986</v>
      </c>
      <c r="BR232" s="27">
        <f t="shared" si="162"/>
        <v>490.73949957432444</v>
      </c>
      <c r="BS232" s="11">
        <f t="shared" si="193"/>
        <v>8.0471516899704486E-5</v>
      </c>
      <c r="BT232" s="2">
        <f t="shared" si="194"/>
        <v>3.146397527567367</v>
      </c>
      <c r="BU232" s="27">
        <f t="shared" si="163"/>
        <v>491.47019107652284</v>
      </c>
      <c r="BV232" s="11">
        <f t="shared" si="195"/>
        <v>1.5695513702349859E-3</v>
      </c>
      <c r="BW232" s="2">
        <f t="shared" si="196"/>
        <v>3.7710256042368213</v>
      </c>
      <c r="BX232" s="27">
        <f t="shared" si="164"/>
        <v>492.09481915319225</v>
      </c>
      <c r="BY232" s="11">
        <f t="shared" si="197"/>
        <v>2.8424840401751355E-3</v>
      </c>
      <c r="CB232" s="2"/>
      <c r="CD232" s="22"/>
    </row>
    <row r="233" spans="1:82" x14ac:dyDescent="0.2">
      <c r="A233" s="19">
        <v>43842</v>
      </c>
      <c r="B233" s="20">
        <v>232</v>
      </c>
      <c r="C233" s="20">
        <v>161.00399780000001</v>
      </c>
      <c r="D233" s="20">
        <v>504.57998659999998</v>
      </c>
      <c r="O233" s="2">
        <v>232</v>
      </c>
      <c r="P233" s="20">
        <v>161.00399780000001</v>
      </c>
      <c r="Q233" s="27">
        <f t="shared" si="165"/>
        <v>157.86751834033691</v>
      </c>
      <c r="R233" s="1">
        <f t="shared" si="166"/>
        <v>3.1364794596630929</v>
      </c>
      <c r="S233" s="7">
        <f t="shared" si="167"/>
        <v>1.9480755152174817E-2</v>
      </c>
      <c r="T233" s="27">
        <f t="shared" si="168"/>
        <v>158.37901507435009</v>
      </c>
      <c r="U233" s="1">
        <f t="shared" si="198"/>
        <v>2.6249827256499145</v>
      </c>
      <c r="V233" s="11">
        <f t="shared" si="169"/>
        <v>1.6303835690531621E-2</v>
      </c>
      <c r="W233" s="27">
        <f t="shared" si="170"/>
        <v>158.63029323102415</v>
      </c>
      <c r="X233" s="1">
        <f t="shared" si="171"/>
        <v>2.3737045689758531</v>
      </c>
      <c r="Y233" s="9">
        <f t="shared" si="151"/>
        <v>1.4743140551854378E-2</v>
      </c>
      <c r="Z233" s="27">
        <f t="shared" si="172"/>
        <v>158.65520788151119</v>
      </c>
      <c r="AA233" s="1">
        <f t="shared" si="173"/>
        <v>2.3487899184888192</v>
      </c>
      <c r="AB233" s="9">
        <f t="shared" si="152"/>
        <v>1.4588395012442475E-2</v>
      </c>
      <c r="AD233" s="2">
        <v>232</v>
      </c>
      <c r="AE233" s="20">
        <v>504.57998659999998</v>
      </c>
      <c r="AF233" s="8">
        <f t="shared" si="174"/>
        <v>487.20620863338337</v>
      </c>
      <c r="AG233" s="1">
        <f t="shared" si="175"/>
        <v>17.373777966616615</v>
      </c>
      <c r="AH233" s="9">
        <f t="shared" si="153"/>
        <v>3.4432158286114269E-2</v>
      </c>
      <c r="AI233" s="8">
        <f t="shared" si="176"/>
        <v>488.65495954528501</v>
      </c>
      <c r="AJ233" s="1">
        <f t="shared" si="177"/>
        <v>15.925027054714974</v>
      </c>
      <c r="AK233" s="9">
        <f t="shared" si="154"/>
        <v>3.156095659287287E-2</v>
      </c>
      <c r="AL233" s="8">
        <f t="shared" si="178"/>
        <v>489.74952473958217</v>
      </c>
      <c r="AM233" s="1">
        <f t="shared" si="179"/>
        <v>14.830461860417813</v>
      </c>
      <c r="AN233" s="9">
        <f t="shared" si="155"/>
        <v>2.9391696567970485E-2</v>
      </c>
      <c r="AO233" s="8">
        <f t="shared" si="180"/>
        <v>490.42020967092526</v>
      </c>
      <c r="AP233" s="1">
        <f t="shared" si="181"/>
        <v>14.159776929074724</v>
      </c>
      <c r="AQ233" s="9">
        <f t="shared" si="156"/>
        <v>2.80625020910703E-2</v>
      </c>
      <c r="AU233" s="2">
        <v>232</v>
      </c>
      <c r="AV233" s="20">
        <v>161.00399780000001</v>
      </c>
      <c r="AW233" s="10">
        <f t="shared" si="182"/>
        <v>158.63029323102415</v>
      </c>
      <c r="AX233" s="2">
        <f t="shared" si="199"/>
        <v>0.45766493441232381</v>
      </c>
      <c r="AY233" s="27">
        <f t="shared" si="157"/>
        <v>159.08795816543648</v>
      </c>
      <c r="AZ233" s="11">
        <f t="shared" si="183"/>
        <v>1.1900571791662255E-2</v>
      </c>
      <c r="BA233" s="2">
        <f t="shared" si="200"/>
        <v>0.45230068201333518</v>
      </c>
      <c r="BB233" s="27">
        <f t="shared" si="158"/>
        <v>159.0825939130375</v>
      </c>
      <c r="BC233" s="11">
        <f t="shared" si="184"/>
        <v>1.1933889302235131E-2</v>
      </c>
      <c r="BD233" s="2">
        <f t="shared" si="185"/>
        <v>0.30396812665569983</v>
      </c>
      <c r="BE233" s="27">
        <f t="shared" si="159"/>
        <v>158.93426135767984</v>
      </c>
      <c r="BF233" s="11">
        <f t="shared" si="186"/>
        <v>1.2855186645062073E-2</v>
      </c>
      <c r="BG233" s="2">
        <f t="shared" si="187"/>
        <v>7.4743951461045288E-2</v>
      </c>
      <c r="BH233" s="27">
        <f t="shared" si="160"/>
        <v>158.7050371824852</v>
      </c>
      <c r="BI233" s="11">
        <f t="shared" si="188"/>
        <v>1.4278903933619021E-2</v>
      </c>
      <c r="BK233" s="2">
        <v>232</v>
      </c>
      <c r="BL233" s="20">
        <v>504.57998659999998</v>
      </c>
      <c r="BM233" s="10">
        <f t="shared" si="189"/>
        <v>489.74952473958217</v>
      </c>
      <c r="BN233" s="2">
        <f t="shared" si="190"/>
        <v>1.5259896637192449</v>
      </c>
      <c r="BO233" s="27">
        <f t="shared" si="161"/>
        <v>491.27551440330143</v>
      </c>
      <c r="BP233" s="11">
        <f t="shared" si="191"/>
        <v>2.6367419537084262E-2</v>
      </c>
      <c r="BQ233" s="2">
        <f t="shared" si="192"/>
        <v>1.9702173497349738</v>
      </c>
      <c r="BR233" s="27">
        <f t="shared" si="162"/>
        <v>491.71974208931715</v>
      </c>
      <c r="BS233" s="11">
        <f t="shared" si="193"/>
        <v>2.5487028523146014E-2</v>
      </c>
      <c r="BT233" s="2">
        <f t="shared" si="194"/>
        <v>2.1139977254029789</v>
      </c>
      <c r="BU233" s="27">
        <f t="shared" si="163"/>
        <v>491.86352246498512</v>
      </c>
      <c r="BV233" s="11">
        <f t="shared" si="195"/>
        <v>2.5202077911773563E-2</v>
      </c>
      <c r="BW233" s="2">
        <f t="shared" si="196"/>
        <v>2.0120547940292459</v>
      </c>
      <c r="BX233" s="27">
        <f t="shared" si="164"/>
        <v>491.76157953361144</v>
      </c>
      <c r="BY233" s="11">
        <f t="shared" si="197"/>
        <v>2.5404113137269931E-2</v>
      </c>
      <c r="CB233" s="2"/>
      <c r="CD233" s="22"/>
    </row>
    <row r="234" spans="1:82" x14ac:dyDescent="0.2">
      <c r="A234" s="19">
        <v>43873</v>
      </c>
      <c r="B234" s="20">
        <v>233</v>
      </c>
      <c r="C234" s="20">
        <v>160.17649840000001</v>
      </c>
      <c r="D234" s="20">
        <v>503.38000490000002</v>
      </c>
      <c r="O234" s="2">
        <v>233</v>
      </c>
      <c r="P234" s="20">
        <v>160.17649840000001</v>
      </c>
      <c r="Q234" s="27">
        <f t="shared" si="165"/>
        <v>158.80846217823583</v>
      </c>
      <c r="R234" s="1">
        <f t="shared" si="166"/>
        <v>1.3680362217641857</v>
      </c>
      <c r="S234" s="7">
        <f t="shared" si="167"/>
        <v>8.5408048960332727E-3</v>
      </c>
      <c r="T234" s="27">
        <f t="shared" si="168"/>
        <v>159.56025730089254</v>
      </c>
      <c r="U234" s="1">
        <f t="shared" si="198"/>
        <v>0.61624109910746938</v>
      </c>
      <c r="V234" s="11">
        <f t="shared" si="169"/>
        <v>3.8472628960121488E-3</v>
      </c>
      <c r="W234" s="27">
        <f t="shared" si="170"/>
        <v>160.05451597240966</v>
      </c>
      <c r="X234" s="1">
        <f t="shared" si="171"/>
        <v>0.12198242759035338</v>
      </c>
      <c r="Y234" s="9">
        <f t="shared" si="151"/>
        <v>7.6155009510654509E-4</v>
      </c>
      <c r="Z234" s="27">
        <f t="shared" si="172"/>
        <v>160.4168003203778</v>
      </c>
      <c r="AA234" s="1">
        <f t="shared" si="173"/>
        <v>0.24030192037778875</v>
      </c>
      <c r="AB234" s="9">
        <f t="shared" si="152"/>
        <v>1.5002320738570268E-3</v>
      </c>
      <c r="AD234" s="2">
        <v>233</v>
      </c>
      <c r="AE234" s="20">
        <v>503.38000490000002</v>
      </c>
      <c r="AF234" s="8">
        <f t="shared" si="174"/>
        <v>492.41834202336838</v>
      </c>
      <c r="AG234" s="1">
        <f t="shared" si="175"/>
        <v>10.961662876631635</v>
      </c>
      <c r="AH234" s="9">
        <f t="shared" si="153"/>
        <v>2.1776118975582365E-2</v>
      </c>
      <c r="AI234" s="8">
        <f t="shared" si="176"/>
        <v>495.82122171990682</v>
      </c>
      <c r="AJ234" s="1">
        <f t="shared" si="177"/>
        <v>7.5587831800932008</v>
      </c>
      <c r="AK234" s="9">
        <f t="shared" si="154"/>
        <v>1.501605766322563E-2</v>
      </c>
      <c r="AL234" s="8">
        <f t="shared" si="178"/>
        <v>498.64780185583288</v>
      </c>
      <c r="AM234" s="1">
        <f t="shared" si="179"/>
        <v>4.7322030441671359</v>
      </c>
      <c r="AN234" s="9">
        <f t="shared" si="155"/>
        <v>9.4008562082381897E-3</v>
      </c>
      <c r="AO234" s="8">
        <f t="shared" si="180"/>
        <v>501.0400423677313</v>
      </c>
      <c r="AP234" s="1">
        <f t="shared" si="181"/>
        <v>2.3399625322687143</v>
      </c>
      <c r="AQ234" s="9">
        <f t="shared" si="156"/>
        <v>4.648501151200005E-3</v>
      </c>
      <c r="AU234" s="2">
        <v>233</v>
      </c>
      <c r="AV234" s="20">
        <v>160.17649840000001</v>
      </c>
      <c r="AW234" s="10">
        <f t="shared" si="182"/>
        <v>160.05451597240966</v>
      </c>
      <c r="AX234" s="2">
        <f t="shared" si="199"/>
        <v>0.74763227650427844</v>
      </c>
      <c r="AY234" s="27">
        <f t="shared" si="157"/>
        <v>160.80214824891394</v>
      </c>
      <c r="AZ234" s="11">
        <f>ABS((AV234-AY234)/AV234)</f>
        <v>3.9060027854493492E-3</v>
      </c>
      <c r="BA234" s="2">
        <f t="shared" si="200"/>
        <v>0.88966560873081213</v>
      </c>
      <c r="BB234" s="27">
        <f t="shared" si="158"/>
        <v>160.94418158114047</v>
      </c>
      <c r="BC234" s="11">
        <f t="shared" si="184"/>
        <v>4.7927329465235419E-3</v>
      </c>
      <c r="BD234" s="2">
        <f t="shared" si="185"/>
        <v>0.97612089549358361</v>
      </c>
      <c r="BE234" s="27">
        <f t="shared" si="159"/>
        <v>161.03063686790324</v>
      </c>
      <c r="BF234" s="11">
        <f t="shared" si="186"/>
        <v>5.3324830823198105E-3</v>
      </c>
      <c r="BG234" s="2">
        <f t="shared" si="187"/>
        <v>1.0868530439043909</v>
      </c>
      <c r="BH234" s="27">
        <f t="shared" si="160"/>
        <v>161.14136901631406</v>
      </c>
      <c r="BI234" s="11">
        <f t="shared" si="188"/>
        <v>6.0237964117839929E-3</v>
      </c>
      <c r="BK234" s="2">
        <v>233</v>
      </c>
      <c r="BL234" s="20">
        <v>503.38000490000002</v>
      </c>
      <c r="BM234" s="10">
        <f t="shared" si="189"/>
        <v>498.64780185583288</v>
      </c>
      <c r="BN234" s="2">
        <f t="shared" si="190"/>
        <v>3.7376758994786847</v>
      </c>
      <c r="BO234" s="27">
        <f t="shared" si="161"/>
        <v>502.38547775531157</v>
      </c>
      <c r="BP234" s="11">
        <f t="shared" si="191"/>
        <v>1.9756985478317072E-3</v>
      </c>
      <c r="BQ234" s="2">
        <f t="shared" si="192"/>
        <v>5.087844244667056</v>
      </c>
      <c r="BR234" s="27">
        <f t="shared" si="162"/>
        <v>503.73564610049993</v>
      </c>
      <c r="BS234" s="11">
        <f t="shared" si="193"/>
        <v>7.0650641073947322E-4</v>
      </c>
      <c r="BT234" s="2">
        <f t="shared" si="194"/>
        <v>6.1845653599116179</v>
      </c>
      <c r="BU234" s="27">
        <f t="shared" si="163"/>
        <v>504.83236721574451</v>
      </c>
      <c r="BV234" s="11">
        <f t="shared" si="195"/>
        <v>2.8852205125489967E-3</v>
      </c>
      <c r="BW234" s="2">
        <f t="shared" si="196"/>
        <v>7.1767215356953447</v>
      </c>
      <c r="BX234" s="27">
        <f t="shared" si="164"/>
        <v>505.8245233915282</v>
      </c>
      <c r="BY234" s="11">
        <f t="shared" si="197"/>
        <v>4.8562089628764781E-3</v>
      </c>
      <c r="CB234" s="2"/>
      <c r="CD234" s="22"/>
    </row>
    <row r="235" spans="1:82" x14ac:dyDescent="0.2">
      <c r="A235" s="19">
        <v>43902</v>
      </c>
      <c r="B235" s="20">
        <v>234</v>
      </c>
      <c r="C235" s="20">
        <v>159.33650209999999</v>
      </c>
      <c r="D235" s="20">
        <v>497.51998900000001</v>
      </c>
      <c r="O235" s="2">
        <v>234</v>
      </c>
      <c r="P235" s="20">
        <v>159.33650209999999</v>
      </c>
      <c r="Q235" s="27">
        <f t="shared" si="165"/>
        <v>159.21887304476508</v>
      </c>
      <c r="R235" s="1">
        <f t="shared" si="166"/>
        <v>0.1176290552349144</v>
      </c>
      <c r="S235" s="7">
        <f t="shared" si="167"/>
        <v>7.3824298691513963E-4</v>
      </c>
      <c r="T235" s="27">
        <f t="shared" si="168"/>
        <v>159.83756579549092</v>
      </c>
      <c r="U235" s="1">
        <f t="shared" si="198"/>
        <v>0.50106369549092733</v>
      </c>
      <c r="V235" s="11">
        <f t="shared" si="169"/>
        <v>3.1446886864408413E-3</v>
      </c>
      <c r="W235" s="27">
        <f t="shared" si="170"/>
        <v>160.12770542896388</v>
      </c>
      <c r="X235" s="1">
        <f t="shared" si="171"/>
        <v>0.79120332896388845</v>
      </c>
      <c r="Y235" s="9">
        <f t="shared" si="151"/>
        <v>4.9656125152498154E-3</v>
      </c>
      <c r="Z235" s="27">
        <f t="shared" si="172"/>
        <v>160.23657388009445</v>
      </c>
      <c r="AA235" s="1">
        <f t="shared" si="173"/>
        <v>0.9000717800944642</v>
      </c>
      <c r="AB235" s="9">
        <f t="shared" si="152"/>
        <v>5.6488737246759499E-3</v>
      </c>
      <c r="AD235" s="2">
        <v>234</v>
      </c>
      <c r="AE235" s="20">
        <v>497.51998900000001</v>
      </c>
      <c r="AF235" s="8">
        <f t="shared" si="174"/>
        <v>495.7068408863579</v>
      </c>
      <c r="AG235" s="1">
        <f t="shared" si="175"/>
        <v>1.8131481136421144</v>
      </c>
      <c r="AH235" s="9">
        <f t="shared" si="153"/>
        <v>3.6443723945373263E-3</v>
      </c>
      <c r="AI235" s="8">
        <f t="shared" si="176"/>
        <v>499.22267415094876</v>
      </c>
      <c r="AJ235" s="1">
        <f t="shared" si="177"/>
        <v>1.7026851509487528</v>
      </c>
      <c r="AK235" s="9">
        <f t="shared" si="154"/>
        <v>3.4223452094278625E-3</v>
      </c>
      <c r="AL235" s="8">
        <f t="shared" si="178"/>
        <v>501.48712368233316</v>
      </c>
      <c r="AM235" s="1">
        <f t="shared" si="179"/>
        <v>3.9671346823331533</v>
      </c>
      <c r="AN235" s="9">
        <f t="shared" si="155"/>
        <v>7.9738196857315688E-3</v>
      </c>
      <c r="AO235" s="8">
        <f t="shared" si="180"/>
        <v>502.79501426693281</v>
      </c>
      <c r="AP235" s="1">
        <f t="shared" si="181"/>
        <v>5.2750252669328006</v>
      </c>
      <c r="AQ235" s="9">
        <f t="shared" si="156"/>
        <v>1.0602639860833412E-2</v>
      </c>
      <c r="AU235" s="2">
        <v>234</v>
      </c>
      <c r="AV235" s="20">
        <v>159.33650209999999</v>
      </c>
      <c r="AW235" s="10">
        <f t="shared" si="182"/>
        <v>160.12770542896388</v>
      </c>
      <c r="AX235" s="2">
        <f t="shared" si="199"/>
        <v>0.54529943051926011</v>
      </c>
      <c r="AY235" s="27">
        <f t="shared" si="157"/>
        <v>160.67300485948314</v>
      </c>
      <c r="AZ235" s="11">
        <f t="shared" si="183"/>
        <v>8.387925816548682E-3</v>
      </c>
      <c r="BA235" s="2">
        <f t="shared" si="200"/>
        <v>0.52225134025134468</v>
      </c>
      <c r="BB235" s="27">
        <f t="shared" si="158"/>
        <v>160.64995676921524</v>
      </c>
      <c r="BC235" s="11">
        <f t="shared" si="184"/>
        <v>8.243275407106147E-3</v>
      </c>
      <c r="BD235" s="2">
        <f t="shared" si="185"/>
        <v>0.4343620321299641</v>
      </c>
      <c r="BE235" s="27">
        <f t="shared" si="159"/>
        <v>160.56206746109385</v>
      </c>
      <c r="BF235" s="11">
        <f t="shared" si="186"/>
        <v>7.6916798407228038E-3</v>
      </c>
      <c r="BG235" s="2">
        <f t="shared" si="187"/>
        <v>0.326605353391761</v>
      </c>
      <c r="BH235" s="27">
        <f t="shared" si="160"/>
        <v>160.45431078235563</v>
      </c>
      <c r="BI235" s="11">
        <f t="shared" si="188"/>
        <v>7.0153961435283959E-3</v>
      </c>
      <c r="BK235" s="2">
        <v>234</v>
      </c>
      <c r="BL235" s="20">
        <v>497.51998900000001</v>
      </c>
      <c r="BM235" s="10">
        <f t="shared" si="189"/>
        <v>501.48712368233316</v>
      </c>
      <c r="BN235" s="2">
        <f t="shared" si="190"/>
        <v>3.4681696775851636</v>
      </c>
      <c r="BO235" s="27">
        <f t="shared" si="161"/>
        <v>504.9552933599183</v>
      </c>
      <c r="BP235" s="11">
        <f t="shared" si="191"/>
        <v>1.4944734933892858E-2</v>
      </c>
      <c r="BQ235" s="2">
        <f t="shared" si="192"/>
        <v>4.0760091564920078</v>
      </c>
      <c r="BR235" s="27">
        <f t="shared" si="162"/>
        <v>505.5631328388252</v>
      </c>
      <c r="BS235" s="11">
        <f t="shared" si="193"/>
        <v>1.6166473743078467E-2</v>
      </c>
      <c r="BT235" s="2">
        <f t="shared" si="194"/>
        <v>4.1774192398648164</v>
      </c>
      <c r="BU235" s="27">
        <f t="shared" si="163"/>
        <v>505.664542922198</v>
      </c>
      <c r="BV235" s="11">
        <f t="shared" si="195"/>
        <v>1.6370304916930655E-2</v>
      </c>
      <c r="BW235" s="2">
        <f t="shared" si="196"/>
        <v>3.9236717537990473</v>
      </c>
      <c r="BX235" s="27">
        <f t="shared" si="164"/>
        <v>505.41079543613222</v>
      </c>
      <c r="BY235" s="11">
        <f t="shared" si="197"/>
        <v>1.5860280211037327E-2</v>
      </c>
      <c r="CB235" s="2"/>
      <c r="CD235" s="22"/>
    </row>
    <row r="236" spans="1:82" x14ac:dyDescent="0.2">
      <c r="A236" s="19">
        <v>43933</v>
      </c>
      <c r="B236" s="20">
        <v>235</v>
      </c>
      <c r="C236" s="20">
        <v>158.12899780000001</v>
      </c>
      <c r="D236" s="20">
        <v>498.30999759999997</v>
      </c>
      <c r="O236" s="2">
        <v>235</v>
      </c>
      <c r="P236" s="20">
        <v>158.12899780000001</v>
      </c>
      <c r="Q236" s="27">
        <f t="shared" si="165"/>
        <v>159.25416176133555</v>
      </c>
      <c r="R236" s="1">
        <f t="shared" si="166"/>
        <v>1.1251639613355451</v>
      </c>
      <c r="S236" s="7">
        <f t="shared" si="167"/>
        <v>7.115481518188342E-3</v>
      </c>
      <c r="T236" s="27">
        <f t="shared" si="168"/>
        <v>159.61208713252</v>
      </c>
      <c r="U236" s="1">
        <f t="shared" si="198"/>
        <v>1.4830893325199952</v>
      </c>
      <c r="V236" s="11">
        <f t="shared" si="169"/>
        <v>9.3789839507854959E-3</v>
      </c>
      <c r="W236" s="27">
        <f t="shared" si="170"/>
        <v>159.65298343158554</v>
      </c>
      <c r="X236" s="1">
        <f t="shared" si="171"/>
        <v>1.523985631585532</v>
      </c>
      <c r="Y236" s="9">
        <f t="shared" si="151"/>
        <v>9.6376101334244464E-3</v>
      </c>
      <c r="Z236" s="27">
        <f t="shared" si="172"/>
        <v>159.5615200450236</v>
      </c>
      <c r="AA236" s="1">
        <f t="shared" si="173"/>
        <v>1.4325222450235913</v>
      </c>
      <c r="AB236" s="9">
        <f t="shared" si="152"/>
        <v>9.0592001780434427E-3</v>
      </c>
      <c r="AD236" s="2">
        <v>235</v>
      </c>
      <c r="AE236" s="20">
        <v>498.30999759999997</v>
      </c>
      <c r="AF236" s="8">
        <f t="shared" si="174"/>
        <v>496.25078532045052</v>
      </c>
      <c r="AG236" s="1">
        <f t="shared" si="175"/>
        <v>2.0592122795494561</v>
      </c>
      <c r="AH236" s="9">
        <f t="shared" si="153"/>
        <v>4.1323920641110901E-3</v>
      </c>
      <c r="AI236" s="8">
        <f t="shared" si="176"/>
        <v>498.45646583302187</v>
      </c>
      <c r="AJ236" s="1">
        <f t="shared" si="177"/>
        <v>0.14646823302189205</v>
      </c>
      <c r="AK236" s="9">
        <f t="shared" si="154"/>
        <v>2.9392995068797323E-4</v>
      </c>
      <c r="AL236" s="8">
        <f t="shared" si="178"/>
        <v>499.10684287293327</v>
      </c>
      <c r="AM236" s="1">
        <f t="shared" si="179"/>
        <v>0.79684527293329666</v>
      </c>
      <c r="AN236" s="9">
        <f t="shared" si="155"/>
        <v>1.5990954963198128E-3</v>
      </c>
      <c r="AO236" s="8">
        <f t="shared" si="180"/>
        <v>498.83874531673325</v>
      </c>
      <c r="AP236" s="1">
        <f t="shared" si="181"/>
        <v>0.52874771673327814</v>
      </c>
      <c r="AQ236" s="9">
        <f t="shared" si="156"/>
        <v>1.0610818953660868E-3</v>
      </c>
      <c r="AU236" s="2">
        <v>235</v>
      </c>
      <c r="AV236" s="20">
        <v>158.12899780000001</v>
      </c>
      <c r="AW236" s="10">
        <f t="shared" si="182"/>
        <v>159.65298343158554</v>
      </c>
      <c r="AX236" s="2">
        <f t="shared" si="199"/>
        <v>0.23929300214998042</v>
      </c>
      <c r="AY236" s="27">
        <f t="shared" si="157"/>
        <v>159.89227643373553</v>
      </c>
      <c r="AZ236" s="11">
        <f t="shared" si="183"/>
        <v>1.1150887302566109E-2</v>
      </c>
      <c r="BA236" s="2">
        <f t="shared" si="200"/>
        <v>7.3613338317987137E-2</v>
      </c>
      <c r="BB236" s="27">
        <f t="shared" si="158"/>
        <v>159.72659676990352</v>
      </c>
      <c r="BC236" s="11">
        <f t="shared" si="184"/>
        <v>1.0103137262174662E-2</v>
      </c>
      <c r="BD236" s="2">
        <f t="shared" si="185"/>
        <v>-0.11108838557501757</v>
      </c>
      <c r="BE236" s="27">
        <f t="shared" si="159"/>
        <v>159.54189504601052</v>
      </c>
      <c r="BF236" s="11">
        <f t="shared" si="186"/>
        <v>8.9350926501003593E-3</v>
      </c>
      <c r="BG236" s="2">
        <f t="shared" si="187"/>
        <v>-0.27439015968581382</v>
      </c>
      <c r="BH236" s="27">
        <f t="shared" si="160"/>
        <v>159.37859327189972</v>
      </c>
      <c r="BI236" s="11">
        <f t="shared" si="188"/>
        <v>7.9023802672814371E-3</v>
      </c>
      <c r="BK236" s="2">
        <v>235</v>
      </c>
      <c r="BL236" s="20">
        <v>498.30999759999997</v>
      </c>
      <c r="BM236" s="10">
        <f t="shared" si="189"/>
        <v>499.10684287293327</v>
      </c>
      <c r="BN236" s="2">
        <f t="shared" si="190"/>
        <v>1.7136345314896468</v>
      </c>
      <c r="BO236" s="27">
        <f t="shared" si="161"/>
        <v>500.82047740442295</v>
      </c>
      <c r="BP236" s="11">
        <f t="shared" si="191"/>
        <v>5.0379880325784002E-3</v>
      </c>
      <c r="BQ236" s="2">
        <f t="shared" si="192"/>
        <v>1.1706786718406532</v>
      </c>
      <c r="BR236" s="27">
        <f t="shared" si="162"/>
        <v>500.27752154477395</v>
      </c>
      <c r="BS236" s="11">
        <f t="shared" si="193"/>
        <v>3.9483934784574201E-3</v>
      </c>
      <c r="BT236" s="2">
        <f t="shared" si="194"/>
        <v>0.24279921030599172</v>
      </c>
      <c r="BU236" s="27">
        <f t="shared" si="163"/>
        <v>499.34964208323925</v>
      </c>
      <c r="BV236" s="11">
        <f t="shared" si="195"/>
        <v>2.0863408084254575E-3</v>
      </c>
      <c r="BW236" s="2">
        <f t="shared" si="196"/>
        <v>-0.80429266860015713</v>
      </c>
      <c r="BX236" s="27">
        <f t="shared" si="164"/>
        <v>498.3025502043331</v>
      </c>
      <c r="BY236" s="11">
        <f t="shared" si="197"/>
        <v>1.4945306541593218E-5</v>
      </c>
      <c r="CB236" s="2"/>
      <c r="CD236" s="22"/>
    </row>
    <row r="237" spans="1:82" x14ac:dyDescent="0.2">
      <c r="A237" s="19">
        <v>44024</v>
      </c>
      <c r="B237" s="20">
        <v>236</v>
      </c>
      <c r="C237" s="20">
        <v>157.8999939</v>
      </c>
      <c r="D237" s="20">
        <v>515.78002930000002</v>
      </c>
      <c r="O237" s="2">
        <v>236</v>
      </c>
      <c r="P237" s="20">
        <v>157.8999939</v>
      </c>
      <c r="Q237" s="27">
        <f t="shared" si="165"/>
        <v>158.91661257293487</v>
      </c>
      <c r="R237" s="1">
        <f t="shared" si="166"/>
        <v>1.0166186729348681</v>
      </c>
      <c r="S237" s="7">
        <f t="shared" si="167"/>
        <v>6.4383705649710479E-3</v>
      </c>
      <c r="T237" s="27">
        <f t="shared" si="168"/>
        <v>158.94469693288602</v>
      </c>
      <c r="U237" s="1">
        <f t="shared" si="198"/>
        <v>1.0447030328860194</v>
      </c>
      <c r="V237" s="11">
        <f t="shared" si="169"/>
        <v>6.6162322561433579E-3</v>
      </c>
      <c r="W237" s="27">
        <f t="shared" si="170"/>
        <v>158.7385920526342</v>
      </c>
      <c r="X237" s="1">
        <f t="shared" si="171"/>
        <v>0.83859815263420501</v>
      </c>
      <c r="Y237" s="9">
        <f t="shared" si="151"/>
        <v>5.3109448070358979E-3</v>
      </c>
      <c r="Z237" s="27">
        <f t="shared" si="172"/>
        <v>158.48712836125591</v>
      </c>
      <c r="AA237" s="1">
        <f t="shared" si="173"/>
        <v>0.58713446125591418</v>
      </c>
      <c r="AB237" s="9">
        <f t="shared" si="152"/>
        <v>3.7183944517930356E-3</v>
      </c>
      <c r="AD237" s="2">
        <v>236</v>
      </c>
      <c r="AE237" s="20">
        <v>515.78002930000002</v>
      </c>
      <c r="AF237" s="8">
        <f t="shared" si="174"/>
        <v>496.86854900431535</v>
      </c>
      <c r="AG237" s="1">
        <f t="shared" si="175"/>
        <v>18.911480295684669</v>
      </c>
      <c r="AH237" s="9">
        <f t="shared" si="153"/>
        <v>3.6665786229355797E-2</v>
      </c>
      <c r="AI237" s="8">
        <f t="shared" si="176"/>
        <v>498.39055512816208</v>
      </c>
      <c r="AJ237" s="1">
        <f t="shared" si="177"/>
        <v>17.389474171837946</v>
      </c>
      <c r="AK237" s="9">
        <f t="shared" si="154"/>
        <v>3.3714903997811581E-2</v>
      </c>
      <c r="AL237" s="8">
        <f t="shared" si="178"/>
        <v>498.62873570917327</v>
      </c>
      <c r="AM237" s="1">
        <f t="shared" si="179"/>
        <v>17.151293590826754</v>
      </c>
      <c r="AN237" s="9">
        <f t="shared" si="155"/>
        <v>3.3253116864768756E-2</v>
      </c>
      <c r="AO237" s="8">
        <f t="shared" si="180"/>
        <v>498.44218452918335</v>
      </c>
      <c r="AP237" s="1">
        <f t="shared" si="181"/>
        <v>17.337844770816673</v>
      </c>
      <c r="AQ237" s="9">
        <f t="shared" si="156"/>
        <v>3.3614804346626281E-2</v>
      </c>
      <c r="AU237" s="2">
        <v>236</v>
      </c>
      <c r="AV237" s="20">
        <v>157.8999939</v>
      </c>
      <c r="AW237" s="10">
        <f t="shared" si="182"/>
        <v>158.7385920526342</v>
      </c>
      <c r="AX237" s="2">
        <f t="shared" si="199"/>
        <v>-0.10681231218041456</v>
      </c>
      <c r="AY237" s="27">
        <f t="shared" si="157"/>
        <v>158.63177974045379</v>
      </c>
      <c r="AZ237" s="11">
        <f t="shared" si="183"/>
        <v>4.6344893522747366E-3</v>
      </c>
      <c r="BA237" s="2">
        <f t="shared" si="200"/>
        <v>-0.37098878445320843</v>
      </c>
      <c r="BB237" s="27">
        <f t="shared" si="158"/>
        <v>158.367603268181</v>
      </c>
      <c r="BC237" s="11">
        <f t="shared" si="184"/>
        <v>2.9614273986428674E-3</v>
      </c>
      <c r="BD237" s="2">
        <f t="shared" si="185"/>
        <v>-0.59307018160080871</v>
      </c>
      <c r="BE237" s="27">
        <f t="shared" si="159"/>
        <v>158.1455218710334</v>
      </c>
      <c r="BF237" s="11">
        <f t="shared" si="186"/>
        <v>1.5549587113277074E-3</v>
      </c>
      <c r="BG237" s="2">
        <f t="shared" si="187"/>
        <v>-0.75439107413495565</v>
      </c>
      <c r="BH237" s="27">
        <f t="shared" si="160"/>
        <v>157.98420097849925</v>
      </c>
      <c r="BI237" s="11">
        <f t="shared" si="188"/>
        <v>5.3329374130677053E-4</v>
      </c>
      <c r="BK237" s="2">
        <v>236</v>
      </c>
      <c r="BL237" s="20">
        <v>515.78002930000002</v>
      </c>
      <c r="BM237" s="10">
        <f t="shared" si="189"/>
        <v>498.62873570917327</v>
      </c>
      <c r="BN237" s="2">
        <f t="shared" si="190"/>
        <v>1.0561120229147525</v>
      </c>
      <c r="BO237" s="27">
        <f t="shared" si="161"/>
        <v>499.68484773208803</v>
      </c>
      <c r="BP237" s="11">
        <f t="shared" si="191"/>
        <v>3.1205515246016509E-2</v>
      </c>
      <c r="BQ237" s="2">
        <f t="shared" si="192"/>
        <v>0.42872504582035897</v>
      </c>
      <c r="BR237" s="27">
        <f t="shared" si="162"/>
        <v>499.05746075499366</v>
      </c>
      <c r="BS237" s="11">
        <f t="shared" si="193"/>
        <v>3.2421900025291203E-2</v>
      </c>
      <c r="BT237" s="2">
        <f t="shared" si="194"/>
        <v>-0.18974461413360372</v>
      </c>
      <c r="BU237" s="27">
        <f t="shared" si="163"/>
        <v>498.43899109503968</v>
      </c>
      <c r="BV237" s="11">
        <f t="shared" si="195"/>
        <v>3.3620995811906557E-2</v>
      </c>
      <c r="BW237" s="2">
        <f t="shared" si="196"/>
        <v>-0.55965353997003986</v>
      </c>
      <c r="BX237" s="27">
        <f t="shared" si="164"/>
        <v>498.06908216920323</v>
      </c>
      <c r="BY237" s="11">
        <f t="shared" si="197"/>
        <v>3.4338179310341894E-2</v>
      </c>
      <c r="CB237" s="2"/>
      <c r="CD237" s="22"/>
    </row>
    <row r="238" spans="1:82" x14ac:dyDescent="0.2">
      <c r="A238" s="19">
        <v>44055</v>
      </c>
      <c r="B238" s="20">
        <v>237</v>
      </c>
      <c r="C238" s="20">
        <v>158.86450199999999</v>
      </c>
      <c r="D238" s="20">
        <v>512.6599731</v>
      </c>
      <c r="O238" s="2">
        <v>237</v>
      </c>
      <c r="P238" s="20">
        <v>158.86450199999999</v>
      </c>
      <c r="Q238" s="27">
        <f t="shared" si="165"/>
        <v>158.61162697105439</v>
      </c>
      <c r="R238" s="1">
        <f t="shared" si="166"/>
        <v>0.25287502894559566</v>
      </c>
      <c r="S238" s="7">
        <f t="shared" si="167"/>
        <v>1.5917654715941242E-3</v>
      </c>
      <c r="T238" s="27">
        <f t="shared" si="168"/>
        <v>158.47458056808733</v>
      </c>
      <c r="U238" s="1">
        <f t="shared" si="198"/>
        <v>0.38992143191265427</v>
      </c>
      <c r="V238" s="11">
        <f t="shared" si="169"/>
        <v>2.45442768525252E-3</v>
      </c>
      <c r="W238" s="27">
        <f t="shared" si="170"/>
        <v>158.23543316105366</v>
      </c>
      <c r="X238" s="1">
        <f t="shared" si="171"/>
        <v>0.62906883894632415</v>
      </c>
      <c r="Y238" s="9">
        <f t="shared" si="151"/>
        <v>3.9597822737412053E-3</v>
      </c>
      <c r="Z238" s="27">
        <f t="shared" si="172"/>
        <v>158.04677751531398</v>
      </c>
      <c r="AA238" s="1">
        <f t="shared" si="173"/>
        <v>0.81772448468601056</v>
      </c>
      <c r="AB238" s="9">
        <f t="shared" si="152"/>
        <v>5.1473077647391022E-3</v>
      </c>
      <c r="AD238" s="2">
        <v>237</v>
      </c>
      <c r="AE238" s="20">
        <v>512.6599731</v>
      </c>
      <c r="AF238" s="8">
        <f t="shared" si="174"/>
        <v>502.54199309302066</v>
      </c>
      <c r="AG238" s="1">
        <f t="shared" si="175"/>
        <v>10.117980006979337</v>
      </c>
      <c r="AH238" s="9">
        <f t="shared" si="153"/>
        <v>1.9736239491835096E-2</v>
      </c>
      <c r="AI238" s="8">
        <f t="shared" si="176"/>
        <v>506.21581850548921</v>
      </c>
      <c r="AJ238" s="1">
        <f t="shared" si="177"/>
        <v>6.4441545945107919</v>
      </c>
      <c r="AK238" s="9">
        <f t="shared" si="154"/>
        <v>1.257003654009436E-2</v>
      </c>
      <c r="AL238" s="8">
        <f t="shared" si="178"/>
        <v>508.9195118636693</v>
      </c>
      <c r="AM238" s="1">
        <f t="shared" si="179"/>
        <v>3.7404612363307024</v>
      </c>
      <c r="AN238" s="9">
        <f t="shared" si="155"/>
        <v>7.2961834990013623E-3</v>
      </c>
      <c r="AO238" s="8">
        <f t="shared" si="180"/>
        <v>511.44556810729586</v>
      </c>
      <c r="AP238" s="1">
        <f t="shared" si="181"/>
        <v>1.2144049927041465</v>
      </c>
      <c r="AQ238" s="9">
        <f t="shared" si="156"/>
        <v>2.3688313042283552E-3</v>
      </c>
      <c r="AU238" s="2">
        <v>237</v>
      </c>
      <c r="AV238" s="20">
        <v>158.86450199999999</v>
      </c>
      <c r="AW238" s="10">
        <f t="shared" si="182"/>
        <v>158.23543316105366</v>
      </c>
      <c r="AX238" s="2">
        <f t="shared" si="199"/>
        <v>-0.22571628600045221</v>
      </c>
      <c r="AY238" s="27">
        <f t="shared" si="157"/>
        <v>158.00971687505321</v>
      </c>
      <c r="AZ238" s="11">
        <f t="shared" si="183"/>
        <v>5.3805923550295249E-3</v>
      </c>
      <c r="BA238" s="2">
        <f t="shared" si="200"/>
        <v>-0.43046533266050768</v>
      </c>
      <c r="BB238" s="27">
        <f t="shared" si="158"/>
        <v>157.80496782839316</v>
      </c>
      <c r="BC238" s="11">
        <f t="shared" si="184"/>
        <v>6.6694205330201945E-3</v>
      </c>
      <c r="BD238" s="2">
        <f t="shared" si="185"/>
        <v>-0.53912340758864752</v>
      </c>
      <c r="BE238" s="27">
        <f t="shared" si="159"/>
        <v>157.69630975346502</v>
      </c>
      <c r="BF238" s="11">
        <f t="shared" si="186"/>
        <v>7.3533875209892486E-3</v>
      </c>
      <c r="BG238" s="2">
        <f t="shared" si="187"/>
        <v>-0.56596693721914393</v>
      </c>
      <c r="BH238" s="27">
        <f t="shared" si="160"/>
        <v>157.66946622383452</v>
      </c>
      <c r="BI238" s="11">
        <f t="shared" si="188"/>
        <v>7.5223587467354329E-3</v>
      </c>
      <c r="BK238" s="2">
        <v>237</v>
      </c>
      <c r="BL238" s="20">
        <v>512.6599731</v>
      </c>
      <c r="BM238" s="10">
        <f t="shared" si="189"/>
        <v>508.9195118636693</v>
      </c>
      <c r="BN238" s="2">
        <f t="shared" si="190"/>
        <v>3.8265112623891353</v>
      </c>
      <c r="BO238" s="27">
        <f t="shared" si="161"/>
        <v>512.74602312605839</v>
      </c>
      <c r="BP238" s="11">
        <f t="shared" si="191"/>
        <v>1.6785009669869938E-4</v>
      </c>
      <c r="BQ238" s="2">
        <f t="shared" si="192"/>
        <v>4.8666480447244105</v>
      </c>
      <c r="BR238" s="27">
        <f t="shared" si="162"/>
        <v>513.78615990839376</v>
      </c>
      <c r="BS238" s="11">
        <f t="shared" si="193"/>
        <v>2.1967519749666103E-3</v>
      </c>
      <c r="BT238" s="2">
        <f t="shared" si="194"/>
        <v>6.0985678470441753</v>
      </c>
      <c r="BU238" s="27">
        <f t="shared" si="163"/>
        <v>515.01807971071344</v>
      </c>
      <c r="BV238" s="11">
        <f t="shared" si="195"/>
        <v>4.5997478532490386E-3</v>
      </c>
      <c r="BW238" s="2">
        <f t="shared" si="196"/>
        <v>7.5781687308795123</v>
      </c>
      <c r="BX238" s="27">
        <f t="shared" si="164"/>
        <v>516.4976805945488</v>
      </c>
      <c r="BY238" s="11">
        <f t="shared" si="197"/>
        <v>7.4858730853173266E-3</v>
      </c>
      <c r="CB238" s="2"/>
      <c r="CD238" s="22"/>
    </row>
    <row r="239" spans="1:82" x14ac:dyDescent="0.2">
      <c r="A239" s="19">
        <v>44086</v>
      </c>
      <c r="B239" s="20">
        <v>238</v>
      </c>
      <c r="C239" s="20">
        <v>155.21000670000001</v>
      </c>
      <c r="D239" s="20">
        <v>493.60000609999997</v>
      </c>
      <c r="O239" s="2">
        <v>238</v>
      </c>
      <c r="P239" s="20">
        <v>155.21000670000001</v>
      </c>
      <c r="Q239" s="27">
        <f t="shared" si="165"/>
        <v>158.68748947973808</v>
      </c>
      <c r="R239" s="1">
        <f t="shared" si="166"/>
        <v>3.4774827797380681</v>
      </c>
      <c r="S239" s="7">
        <f t="shared" si="167"/>
        <v>2.2405016620220711E-2</v>
      </c>
      <c r="T239" s="27">
        <f t="shared" si="168"/>
        <v>158.65004521244805</v>
      </c>
      <c r="U239" s="1">
        <f t="shared" si="198"/>
        <v>3.4400385124480408</v>
      </c>
      <c r="V239" s="11">
        <f t="shared" si="169"/>
        <v>2.2163767566205774E-2</v>
      </c>
      <c r="W239" s="27">
        <f t="shared" si="170"/>
        <v>158.61287446442145</v>
      </c>
      <c r="X239" s="1">
        <f t="shared" si="171"/>
        <v>3.402867764421444</v>
      </c>
      <c r="Y239" s="9">
        <f t="shared" si="151"/>
        <v>2.1924280764955627E-2</v>
      </c>
      <c r="Z239" s="27">
        <f t="shared" si="172"/>
        <v>158.66007087882849</v>
      </c>
      <c r="AA239" s="1">
        <f t="shared" si="173"/>
        <v>3.4500641788284838</v>
      </c>
      <c r="AB239" s="9">
        <f t="shared" si="152"/>
        <v>2.2228361767273112E-2</v>
      </c>
      <c r="AD239" s="2">
        <v>238</v>
      </c>
      <c r="AE239" s="20">
        <v>493.60000609999997</v>
      </c>
      <c r="AF239" s="8">
        <f t="shared" si="174"/>
        <v>505.57738709511443</v>
      </c>
      <c r="AG239" s="1">
        <f t="shared" si="175"/>
        <v>11.977380995114459</v>
      </c>
      <c r="AH239" s="9">
        <f t="shared" si="153"/>
        <v>2.4265358280177823E-2</v>
      </c>
      <c r="AI239" s="8">
        <f t="shared" si="176"/>
        <v>509.1156880730191</v>
      </c>
      <c r="AJ239" s="1">
        <f t="shared" si="177"/>
        <v>15.515681973019127</v>
      </c>
      <c r="AK239" s="9">
        <f t="shared" si="154"/>
        <v>3.1433715116032143E-2</v>
      </c>
      <c r="AL239" s="8">
        <f t="shared" si="178"/>
        <v>511.16378860546774</v>
      </c>
      <c r="AM239" s="1">
        <f t="shared" si="179"/>
        <v>17.563782505467771</v>
      </c>
      <c r="AN239" s="9">
        <f t="shared" si="155"/>
        <v>3.558302732660313E-2</v>
      </c>
      <c r="AO239" s="8">
        <f t="shared" si="180"/>
        <v>512.35637185182395</v>
      </c>
      <c r="AP239" s="1">
        <f t="shared" si="181"/>
        <v>18.756365751823978</v>
      </c>
      <c r="AQ239" s="9">
        <f t="shared" si="156"/>
        <v>3.7999119773155079E-2</v>
      </c>
      <c r="AU239" s="2">
        <v>238</v>
      </c>
      <c r="AV239" s="20">
        <v>155.21000670000001</v>
      </c>
      <c r="AW239" s="10">
        <f t="shared" si="182"/>
        <v>158.61287446442145</v>
      </c>
      <c r="AX239" s="2">
        <f t="shared" si="199"/>
        <v>-4.4769009189979891E-2</v>
      </c>
      <c r="AY239" s="27">
        <f t="shared" si="157"/>
        <v>158.56810545523146</v>
      </c>
      <c r="AZ239" s="11">
        <f t="shared" si="183"/>
        <v>2.1635839251796466E-2</v>
      </c>
      <c r="BA239" s="2">
        <f t="shared" si="200"/>
        <v>-6.6907346447774269E-2</v>
      </c>
      <c r="BB239" s="27">
        <f t="shared" si="158"/>
        <v>158.54596711797367</v>
      </c>
      <c r="BC239" s="11">
        <f t="shared" si="184"/>
        <v>2.1493204522705985E-2</v>
      </c>
      <c r="BD239" s="2">
        <f t="shared" si="185"/>
        <v>1.0815418985214265E-2</v>
      </c>
      <c r="BE239" s="27">
        <f t="shared" si="159"/>
        <v>158.62368988340666</v>
      </c>
      <c r="BF239" s="11">
        <f t="shared" si="186"/>
        <v>2.199396325009402E-2</v>
      </c>
      <c r="BG239" s="2">
        <f t="shared" si="187"/>
        <v>0.14158924322105562</v>
      </c>
      <c r="BH239" s="27">
        <f t="shared" si="160"/>
        <v>158.75446370764251</v>
      </c>
      <c r="BI239" s="11">
        <f t="shared" si="188"/>
        <v>2.2836523771907719E-2</v>
      </c>
      <c r="BK239" s="2">
        <v>238</v>
      </c>
      <c r="BL239" s="20">
        <v>493.60000609999997</v>
      </c>
      <c r="BM239" s="10">
        <f t="shared" si="189"/>
        <v>511.16378860546774</v>
      </c>
      <c r="BN239" s="2">
        <f t="shared" si="190"/>
        <v>3.3518409062119279</v>
      </c>
      <c r="BO239" s="27">
        <f t="shared" si="161"/>
        <v>514.51562951167966</v>
      </c>
      <c r="BP239" s="11">
        <f t="shared" si="191"/>
        <v>4.2373628754458173E-2</v>
      </c>
      <c r="BQ239" s="2">
        <f t="shared" si="192"/>
        <v>3.6865809584077258</v>
      </c>
      <c r="BR239" s="27">
        <f t="shared" si="162"/>
        <v>514.85036956387546</v>
      </c>
      <c r="BS239" s="11">
        <f t="shared" si="193"/>
        <v>4.3051789305631229E-2</v>
      </c>
      <c r="BT239" s="2">
        <f t="shared" si="194"/>
        <v>3.7859931838967369</v>
      </c>
      <c r="BU239" s="27">
        <f t="shared" si="163"/>
        <v>514.94978178936447</v>
      </c>
      <c r="BV239" s="11">
        <f t="shared" si="195"/>
        <v>4.3253191704862283E-2</v>
      </c>
      <c r="BW239" s="2">
        <f t="shared" si="196"/>
        <v>3.577749739068711</v>
      </c>
      <c r="BX239" s="27">
        <f t="shared" si="164"/>
        <v>514.74153834453648</v>
      </c>
      <c r="BY239" s="11">
        <f t="shared" si="197"/>
        <v>4.2831304666259215E-2</v>
      </c>
      <c r="CB239" s="2"/>
      <c r="CD239" s="22"/>
    </row>
    <row r="240" spans="1:82" x14ac:dyDescent="0.2">
      <c r="A240" s="19">
        <v>44116</v>
      </c>
      <c r="B240" s="20">
        <v>239</v>
      </c>
      <c r="C240" s="20">
        <v>155.07449339999999</v>
      </c>
      <c r="D240" s="20">
        <v>501.0899963</v>
      </c>
      <c r="O240" s="2">
        <v>239</v>
      </c>
      <c r="P240" s="20">
        <v>155.07449339999999</v>
      </c>
      <c r="Q240" s="27">
        <f t="shared" si="165"/>
        <v>157.64424464581666</v>
      </c>
      <c r="R240" s="1">
        <f t="shared" si="166"/>
        <v>2.5697512458166614</v>
      </c>
      <c r="S240" s="7">
        <f t="shared" si="167"/>
        <v>1.6571076193608647E-2</v>
      </c>
      <c r="T240" s="27">
        <f t="shared" si="168"/>
        <v>157.10202788184642</v>
      </c>
      <c r="U240" s="1">
        <f t="shared" si="198"/>
        <v>2.0275344818464305</v>
      </c>
      <c r="V240" s="11">
        <f t="shared" si="169"/>
        <v>1.3074583946030357E-2</v>
      </c>
      <c r="W240" s="27">
        <f t="shared" si="170"/>
        <v>156.57115380576857</v>
      </c>
      <c r="X240" s="1">
        <f t="shared" si="171"/>
        <v>1.4966604057685799</v>
      </c>
      <c r="Y240" s="9">
        <f t="shared" si="151"/>
        <v>9.6512351770712285E-3</v>
      </c>
      <c r="Z240" s="27">
        <f t="shared" si="172"/>
        <v>156.07252274470713</v>
      </c>
      <c r="AA240" s="1">
        <f t="shared" si="173"/>
        <v>0.99802934470713467</v>
      </c>
      <c r="AB240" s="9">
        <f t="shared" si="152"/>
        <v>6.4358059331705332E-3</v>
      </c>
      <c r="AD240" s="2">
        <v>239</v>
      </c>
      <c r="AE240" s="20">
        <v>501.0899963</v>
      </c>
      <c r="AF240" s="8">
        <f t="shared" si="174"/>
        <v>501.98417279658008</v>
      </c>
      <c r="AG240" s="1">
        <f t="shared" si="175"/>
        <v>0.89417649658008713</v>
      </c>
      <c r="AH240" s="9">
        <f t="shared" si="153"/>
        <v>1.7844628772927015E-3</v>
      </c>
      <c r="AI240" s="8">
        <f t="shared" si="176"/>
        <v>502.13363118516054</v>
      </c>
      <c r="AJ240" s="1">
        <f t="shared" si="177"/>
        <v>1.043634885160543</v>
      </c>
      <c r="AK240" s="9">
        <f t="shared" si="154"/>
        <v>2.0827294355637549E-3</v>
      </c>
      <c r="AL240" s="8">
        <f t="shared" si="178"/>
        <v>500.62551910218707</v>
      </c>
      <c r="AM240" s="1">
        <f t="shared" si="179"/>
        <v>0.46447719781292562</v>
      </c>
      <c r="AN240" s="9">
        <f t="shared" si="155"/>
        <v>9.2693368704739717E-4</v>
      </c>
      <c r="AO240" s="8">
        <f t="shared" si="180"/>
        <v>498.28909753795597</v>
      </c>
      <c r="AP240" s="1">
        <f t="shared" si="181"/>
        <v>2.800898762044028</v>
      </c>
      <c r="AQ240" s="9">
        <f t="shared" si="156"/>
        <v>5.5896122108315734E-3</v>
      </c>
      <c r="AU240" s="2">
        <v>239</v>
      </c>
      <c r="AV240" s="20">
        <v>155.07449339999999</v>
      </c>
      <c r="AW240" s="10">
        <f t="shared" si="182"/>
        <v>156.57115380576857</v>
      </c>
      <c r="AX240" s="2">
        <f t="shared" si="199"/>
        <v>-0.64385450402884925</v>
      </c>
      <c r="AY240" s="27">
        <f t="shared" si="157"/>
        <v>155.92729930173974</v>
      </c>
      <c r="AZ240" s="11">
        <f t="shared" si="183"/>
        <v>5.4993305671488498E-3</v>
      </c>
      <c r="BA240" s="2">
        <f t="shared" si="200"/>
        <v>-0.95557333694007085</v>
      </c>
      <c r="BB240" s="27">
        <f t="shared" si="158"/>
        <v>155.61558046882851</v>
      </c>
      <c r="BC240" s="11">
        <f t="shared" si="184"/>
        <v>3.4892073929452361E-3</v>
      </c>
      <c r="BD240" s="2">
        <f t="shared" si="185"/>
        <v>-1.2207062275976408</v>
      </c>
      <c r="BE240" s="27">
        <f t="shared" si="159"/>
        <v>155.35044757817093</v>
      </c>
      <c r="BF240" s="11">
        <f t="shared" si="186"/>
        <v>1.779494307030472E-3</v>
      </c>
      <c r="BG240" s="2">
        <f t="shared" si="187"/>
        <v>-1.4958931831843945</v>
      </c>
      <c r="BH240" s="27">
        <f t="shared" si="160"/>
        <v>155.07526062258418</v>
      </c>
      <c r="BI240" s="11">
        <f t="shared" si="188"/>
        <v>4.9474453687769779E-6</v>
      </c>
      <c r="BK240" s="2">
        <v>239</v>
      </c>
      <c r="BL240" s="20">
        <v>501.0899963</v>
      </c>
      <c r="BM240" s="10">
        <f t="shared" si="189"/>
        <v>500.62551910218707</v>
      </c>
      <c r="BN240" s="2">
        <f t="shared" si="190"/>
        <v>-0.81519221663585251</v>
      </c>
      <c r="BO240" s="27">
        <f t="shared" si="161"/>
        <v>499.81032688555121</v>
      </c>
      <c r="BP240" s="11">
        <f t="shared" si="191"/>
        <v>2.5537716256515699E-3</v>
      </c>
      <c r="BQ240" s="2">
        <f t="shared" si="192"/>
        <v>-2.7146017493520538</v>
      </c>
      <c r="BR240" s="27">
        <f t="shared" si="162"/>
        <v>497.91091735283504</v>
      </c>
      <c r="BS240" s="11">
        <f t="shared" si="193"/>
        <v>6.34432730774704E-3</v>
      </c>
      <c r="BT240" s="2">
        <f t="shared" si="194"/>
        <v>-4.8085644284097091</v>
      </c>
      <c r="BU240" s="27">
        <f t="shared" si="163"/>
        <v>495.81695467377739</v>
      </c>
      <c r="BV240" s="11">
        <f t="shared" si="195"/>
        <v>1.0523142878840598E-2</v>
      </c>
      <c r="BW240" s="2">
        <f t="shared" si="196"/>
        <v>-7.0092646926933275</v>
      </c>
      <c r="BX240" s="27">
        <f t="shared" si="164"/>
        <v>493.61625440949376</v>
      </c>
      <c r="BY240" s="11">
        <f t="shared" si="197"/>
        <v>1.4914969258399927E-2</v>
      </c>
      <c r="CB240" s="2"/>
      <c r="CD240" s="22"/>
    </row>
    <row r="241" spans="1:82" x14ac:dyDescent="0.2">
      <c r="A241" s="19">
        <v>44147</v>
      </c>
      <c r="B241" s="20">
        <v>240</v>
      </c>
      <c r="C241" s="20">
        <v>155.82099909999999</v>
      </c>
      <c r="D241" s="20">
        <v>503.22000120000001</v>
      </c>
      <c r="O241" s="2">
        <v>240</v>
      </c>
      <c r="P241" s="20">
        <v>155.82099909999999</v>
      </c>
      <c r="Q241" s="27">
        <f t="shared" si="165"/>
        <v>156.87331927207165</v>
      </c>
      <c r="R241" s="1">
        <f t="shared" si="166"/>
        <v>1.05232017207166</v>
      </c>
      <c r="S241" s="7">
        <f t="shared" si="167"/>
        <v>6.7533912511773906E-3</v>
      </c>
      <c r="T241" s="27">
        <f t="shared" si="168"/>
        <v>156.18963736501553</v>
      </c>
      <c r="U241" s="1">
        <f t="shared" si="198"/>
        <v>0.36863826501553376</v>
      </c>
      <c r="V241" s="11">
        <f t="shared" si="169"/>
        <v>2.3657803963826195E-3</v>
      </c>
      <c r="W241" s="27">
        <f t="shared" si="170"/>
        <v>155.67315756230744</v>
      </c>
      <c r="X241" s="1">
        <f t="shared" si="171"/>
        <v>0.14784153769255681</v>
      </c>
      <c r="Y241" s="9">
        <f t="shared" si="151"/>
        <v>9.4879084684650061E-4</v>
      </c>
      <c r="Z241" s="27">
        <f t="shared" si="172"/>
        <v>155.32400073617677</v>
      </c>
      <c r="AA241" s="1">
        <f t="shared" si="173"/>
        <v>0.4969983638232236</v>
      </c>
      <c r="AB241" s="9">
        <f t="shared" si="152"/>
        <v>3.1895467664423646E-3</v>
      </c>
      <c r="AD241" s="2">
        <v>240</v>
      </c>
      <c r="AE241" s="20">
        <v>503.22000120000001</v>
      </c>
      <c r="AF241" s="8">
        <f t="shared" si="174"/>
        <v>501.71591984760607</v>
      </c>
      <c r="AG241" s="1">
        <f t="shared" si="175"/>
        <v>1.5040813523939391</v>
      </c>
      <c r="AH241" s="9">
        <f t="shared" si="153"/>
        <v>2.9889140908692861E-3</v>
      </c>
      <c r="AI241" s="8">
        <f t="shared" si="176"/>
        <v>501.6639954868383</v>
      </c>
      <c r="AJ241" s="1">
        <f t="shared" si="177"/>
        <v>1.55600571316171</v>
      </c>
      <c r="AK241" s="9">
        <f t="shared" si="154"/>
        <v>3.0920983058129485E-3</v>
      </c>
      <c r="AL241" s="8">
        <f t="shared" si="178"/>
        <v>500.90420542087486</v>
      </c>
      <c r="AM241" s="1">
        <f t="shared" si="179"/>
        <v>2.3157957791251533</v>
      </c>
      <c r="AN241" s="9">
        <f t="shared" si="155"/>
        <v>4.601954957280727E-3</v>
      </c>
      <c r="AO241" s="8">
        <f t="shared" si="180"/>
        <v>500.389771609489</v>
      </c>
      <c r="AP241" s="1">
        <f t="shared" si="181"/>
        <v>2.83022959051101</v>
      </c>
      <c r="AQ241" s="9">
        <f t="shared" si="156"/>
        <v>5.6242390679264002E-3</v>
      </c>
      <c r="AU241" s="2">
        <v>240</v>
      </c>
      <c r="AV241" s="20">
        <v>155.82099909999999</v>
      </c>
      <c r="AW241" s="10">
        <f t="shared" si="182"/>
        <v>155.67315756230744</v>
      </c>
      <c r="AX241" s="2">
        <f t="shared" si="199"/>
        <v>-0.72009702585853541</v>
      </c>
      <c r="AY241" s="27">
        <f t="shared" si="157"/>
        <v>154.9530605364489</v>
      </c>
      <c r="AZ241" s="11">
        <f t="shared" si="183"/>
        <v>5.5701001056608712E-3</v>
      </c>
      <c r="BA241" s="2">
        <f t="shared" si="200"/>
        <v>-0.92966364487455044</v>
      </c>
      <c r="BB241" s="27">
        <f t="shared" si="158"/>
        <v>154.74349391743289</v>
      </c>
      <c r="BC241" s="11">
        <f t="shared" si="184"/>
        <v>6.9150190846588439E-3</v>
      </c>
      <c r="BD241" s="2">
        <f t="shared" si="185"/>
        <v>-1.0270802371157384</v>
      </c>
      <c r="BE241" s="27">
        <f t="shared" si="159"/>
        <v>154.6460773251917</v>
      </c>
      <c r="BF241" s="11">
        <f t="shared" si="186"/>
        <v>7.5402017802124145E-3</v>
      </c>
      <c r="BG241" s="2">
        <f t="shared" si="187"/>
        <v>-1.0474704783919511</v>
      </c>
      <c r="BH241" s="27">
        <f t="shared" si="160"/>
        <v>154.62568708391549</v>
      </c>
      <c r="BI241" s="11">
        <f t="shared" si="188"/>
        <v>7.6710586056337278E-3</v>
      </c>
      <c r="BK241" s="2">
        <v>240</v>
      </c>
      <c r="BL241" s="20">
        <v>503.22000120000001</v>
      </c>
      <c r="BM241" s="10">
        <f t="shared" si="189"/>
        <v>500.90420542087486</v>
      </c>
      <c r="BN241" s="2">
        <f t="shared" si="190"/>
        <v>-0.48702865603875983</v>
      </c>
      <c r="BO241" s="27">
        <f t="shared" si="161"/>
        <v>500.41717676483609</v>
      </c>
      <c r="BP241" s="11">
        <f t="shared" si="191"/>
        <v>5.5697794771276815E-3</v>
      </c>
      <c r="BQ241" s="2">
        <f t="shared" si="192"/>
        <v>-1.3676221187341244</v>
      </c>
      <c r="BR241" s="27">
        <f t="shared" si="162"/>
        <v>499.53658330214074</v>
      </c>
      <c r="BS241" s="11">
        <f t="shared" si="193"/>
        <v>7.3196969299225692E-3</v>
      </c>
      <c r="BT241" s="2">
        <f t="shared" si="194"/>
        <v>-1.7562139801512102</v>
      </c>
      <c r="BU241" s="27">
        <f t="shared" si="163"/>
        <v>499.14799144072367</v>
      </c>
      <c r="BV241" s="11">
        <f t="shared" si="195"/>
        <v>8.091907614097317E-3</v>
      </c>
      <c r="BW241" s="2">
        <f t="shared" si="196"/>
        <v>-1.5433014341574898</v>
      </c>
      <c r="BX241" s="27">
        <f t="shared" si="164"/>
        <v>499.36090398671735</v>
      </c>
      <c r="BY241" s="11">
        <f t="shared" si="197"/>
        <v>7.6688072892176339E-3</v>
      </c>
      <c r="CB241" s="2"/>
      <c r="CD241" s="22"/>
    </row>
    <row r="242" spans="1:82" x14ac:dyDescent="0.2">
      <c r="A242" s="18" t="s">
        <v>150</v>
      </c>
      <c r="B242" s="20">
        <v>241</v>
      </c>
      <c r="C242" s="20">
        <v>157.84849550000001</v>
      </c>
      <c r="D242" s="20">
        <v>522.41998290000004</v>
      </c>
      <c r="O242" s="2">
        <v>241</v>
      </c>
      <c r="P242" s="20">
        <v>157.84849550000001</v>
      </c>
      <c r="Q242" s="27">
        <f t="shared" si="165"/>
        <v>156.55762322045015</v>
      </c>
      <c r="R242" s="1">
        <f t="shared" si="166"/>
        <v>1.2908722795498591</v>
      </c>
      <c r="S242" s="7">
        <f t="shared" si="167"/>
        <v>8.1779194376284635E-3</v>
      </c>
      <c r="T242" s="27">
        <f t="shared" si="168"/>
        <v>156.02375014575856</v>
      </c>
      <c r="U242" s="1">
        <f t="shared" si="198"/>
        <v>1.8247453542414576</v>
      </c>
      <c r="V242" s="11">
        <f t="shared" si="169"/>
        <v>1.1560106090725822E-2</v>
      </c>
      <c r="W242" s="27">
        <f t="shared" si="170"/>
        <v>155.76186248492297</v>
      </c>
      <c r="X242" s="1">
        <f t="shared" si="171"/>
        <v>2.0866330150770409</v>
      </c>
      <c r="Y242" s="9">
        <f t="shared" si="151"/>
        <v>1.3219213832019329E-2</v>
      </c>
      <c r="Z242" s="27">
        <f t="shared" si="172"/>
        <v>155.6967495090442</v>
      </c>
      <c r="AA242" s="1">
        <f t="shared" si="173"/>
        <v>2.151745990955817</v>
      </c>
      <c r="AB242" s="9">
        <f t="shared" si="152"/>
        <v>1.3631716818965923E-2</v>
      </c>
      <c r="AD242" s="2">
        <v>241</v>
      </c>
      <c r="AE242" s="20">
        <v>522.41998290000004</v>
      </c>
      <c r="AF242" s="8">
        <f t="shared" si="174"/>
        <v>502.16714425332424</v>
      </c>
      <c r="AG242" s="1">
        <f t="shared" si="175"/>
        <v>20.252838646675798</v>
      </c>
      <c r="AH242" s="9">
        <f t="shared" si="153"/>
        <v>3.8767350617506018E-2</v>
      </c>
      <c r="AI242" s="8">
        <f t="shared" si="176"/>
        <v>502.36419805776109</v>
      </c>
      <c r="AJ242" s="1">
        <f t="shared" si="177"/>
        <v>20.05578484223895</v>
      </c>
      <c r="AK242" s="9">
        <f t="shared" si="154"/>
        <v>3.8390156385112791E-2</v>
      </c>
      <c r="AL242" s="8">
        <f t="shared" si="178"/>
        <v>502.29368288834996</v>
      </c>
      <c r="AM242" s="1">
        <f t="shared" si="179"/>
        <v>20.126300011650073</v>
      </c>
      <c r="AN242" s="9">
        <f t="shared" si="155"/>
        <v>3.8525134318038876E-2</v>
      </c>
      <c r="AO242" s="8">
        <f t="shared" si="180"/>
        <v>502.51244380237222</v>
      </c>
      <c r="AP242" s="1">
        <f t="shared" si="181"/>
        <v>19.907539097627819</v>
      </c>
      <c r="AQ242" s="9">
        <f t="shared" si="156"/>
        <v>3.8106389015058896E-2</v>
      </c>
      <c r="AU242" s="2">
        <v>241</v>
      </c>
      <c r="AV242" s="20">
        <v>157.84849550000001</v>
      </c>
      <c r="AW242" s="10">
        <f t="shared" si="182"/>
        <v>155.76186248492297</v>
      </c>
      <c r="AX242" s="2">
        <f t="shared" si="199"/>
        <v>-0.47745644131631448</v>
      </c>
      <c r="AY242" s="27">
        <f t="shared" si="157"/>
        <v>155.28440604360665</v>
      </c>
      <c r="AZ242" s="11">
        <f t="shared" si="183"/>
        <v>1.6243990468653921E-2</v>
      </c>
      <c r="BA242" s="2">
        <f t="shared" si="200"/>
        <v>-0.47139778950401245</v>
      </c>
      <c r="BB242" s="27">
        <f t="shared" si="158"/>
        <v>155.29046469541896</v>
      </c>
      <c r="BC242" s="11">
        <f t="shared" si="184"/>
        <v>1.6205607766347389E-2</v>
      </c>
      <c r="BD242" s="2">
        <f t="shared" si="185"/>
        <v>-0.35760914127697491</v>
      </c>
      <c r="BE242" s="27">
        <f t="shared" si="159"/>
        <v>155.40425334364599</v>
      </c>
      <c r="BF242" s="11">
        <f t="shared" si="186"/>
        <v>1.5484735211518198E-2</v>
      </c>
      <c r="BG242" s="2">
        <f t="shared" si="187"/>
        <v>-0.1953389276363372</v>
      </c>
      <c r="BH242" s="27">
        <f t="shared" si="160"/>
        <v>155.56652355728664</v>
      </c>
      <c r="BI242" s="11">
        <f t="shared" si="188"/>
        <v>1.4456722792859112E-2</v>
      </c>
      <c r="BK242" s="2">
        <v>241</v>
      </c>
      <c r="BL242" s="20">
        <v>522.41998290000004</v>
      </c>
      <c r="BM242" s="10">
        <f t="shared" si="189"/>
        <v>502.29368288834996</v>
      </c>
      <c r="BN242" s="2">
        <f t="shared" si="190"/>
        <v>7.5923181015399133E-2</v>
      </c>
      <c r="BO242" s="27">
        <f t="shared" si="161"/>
        <v>502.36960606936537</v>
      </c>
      <c r="BP242" s="11">
        <f t="shared" si="191"/>
        <v>3.8379804538358632E-2</v>
      </c>
      <c r="BQ242" s="2">
        <f t="shared" si="192"/>
        <v>-0.12692730493997195</v>
      </c>
      <c r="BR242" s="27">
        <f t="shared" si="162"/>
        <v>502.16675558341001</v>
      </c>
      <c r="BS242" s="11">
        <f t="shared" si="193"/>
        <v>3.8768094597305701E-2</v>
      </c>
      <c r="BT242" s="2">
        <f t="shared" si="194"/>
        <v>0.13120088842457789</v>
      </c>
      <c r="BU242" s="27">
        <f t="shared" si="163"/>
        <v>502.42488377677455</v>
      </c>
      <c r="BV242" s="11">
        <f t="shared" si="195"/>
        <v>3.8273993678861411E-2</v>
      </c>
      <c r="BW242" s="2">
        <f t="shared" si="196"/>
        <v>0.65628274206695503</v>
      </c>
      <c r="BX242" s="27">
        <f t="shared" si="164"/>
        <v>502.9499656304169</v>
      </c>
      <c r="BY242" s="11">
        <f t="shared" si="197"/>
        <v>3.7268898409098618E-2</v>
      </c>
      <c r="CB242" s="2"/>
      <c r="CD242" s="22"/>
    </row>
    <row r="243" spans="1:82" x14ac:dyDescent="0.2">
      <c r="A243" s="18" t="s">
        <v>151</v>
      </c>
      <c r="B243" s="20">
        <v>242</v>
      </c>
      <c r="C243" s="20">
        <v>158.2559967</v>
      </c>
      <c r="D243" s="20">
        <v>519.78002930000002</v>
      </c>
      <c r="O243" s="2">
        <v>242</v>
      </c>
      <c r="P243" s="20">
        <v>158.2559967</v>
      </c>
      <c r="Q243" s="27">
        <f t="shared" si="165"/>
        <v>156.9448849043151</v>
      </c>
      <c r="R243" s="1">
        <f t="shared" si="166"/>
        <v>1.3111117956848943</v>
      </c>
      <c r="S243" s="7">
        <f t="shared" si="167"/>
        <v>8.2847526983152505E-3</v>
      </c>
      <c r="T243" s="27">
        <f t="shared" si="168"/>
        <v>156.84488555516722</v>
      </c>
      <c r="U243" s="1">
        <f t="shared" si="198"/>
        <v>1.4111111448327733</v>
      </c>
      <c r="V243" s="11">
        <f t="shared" si="169"/>
        <v>8.91663617340052E-3</v>
      </c>
      <c r="W243" s="27">
        <f t="shared" si="170"/>
        <v>157.01384229396922</v>
      </c>
      <c r="X243" s="1">
        <f t="shared" si="171"/>
        <v>1.2421544060307781</v>
      </c>
      <c r="Y243" s="9">
        <f t="shared" si="151"/>
        <v>7.8490195122620475E-3</v>
      </c>
      <c r="Z243" s="27">
        <f t="shared" si="172"/>
        <v>157.31055900226107</v>
      </c>
      <c r="AA243" s="1">
        <f t="shared" si="173"/>
        <v>0.9454376977389245</v>
      </c>
      <c r="AB243" s="9">
        <f t="shared" si="152"/>
        <v>5.9741034618179777E-3</v>
      </c>
      <c r="AD243" s="2">
        <v>242</v>
      </c>
      <c r="AE243" s="20">
        <v>519.78002930000002</v>
      </c>
      <c r="AF243" s="8">
        <f t="shared" si="174"/>
        <v>508.24299584732694</v>
      </c>
      <c r="AG243" s="1">
        <f t="shared" si="175"/>
        <v>11.537033452673086</v>
      </c>
      <c r="AH243" s="9">
        <f t="shared" si="153"/>
        <v>2.2195992155008878E-2</v>
      </c>
      <c r="AI243" s="8">
        <f t="shared" si="176"/>
        <v>511.38930123676863</v>
      </c>
      <c r="AJ243" s="1">
        <f t="shared" si="177"/>
        <v>8.3907280632313928</v>
      </c>
      <c r="AK243" s="9">
        <f t="shared" si="154"/>
        <v>1.6142844261506899E-2</v>
      </c>
      <c r="AL243" s="8">
        <f t="shared" si="178"/>
        <v>514.36946289534001</v>
      </c>
      <c r="AM243" s="1">
        <f t="shared" si="179"/>
        <v>5.4105664046600168</v>
      </c>
      <c r="AN243" s="9">
        <f t="shared" si="155"/>
        <v>1.0409338758063779E-2</v>
      </c>
      <c r="AO243" s="8">
        <f t="shared" si="180"/>
        <v>517.44309812559311</v>
      </c>
      <c r="AP243" s="1">
        <f t="shared" si="181"/>
        <v>2.3369311744069137</v>
      </c>
      <c r="AQ243" s="9">
        <f t="shared" si="156"/>
        <v>4.496000312967225E-3</v>
      </c>
      <c r="AU243" s="2">
        <v>242</v>
      </c>
      <c r="AV243" s="20">
        <v>158.2559967</v>
      </c>
      <c r="AW243" s="10">
        <f t="shared" si="182"/>
        <v>157.01384229396922</v>
      </c>
      <c r="AX243" s="2">
        <f t="shared" si="199"/>
        <v>4.1374433792454091E-2</v>
      </c>
      <c r="AY243" s="27">
        <f t="shared" si="157"/>
        <v>157.05521672776166</v>
      </c>
      <c r="AZ243" s="11">
        <f t="shared" si="183"/>
        <v>7.5875796006303047E-3</v>
      </c>
      <c r="BA243" s="2">
        <f t="shared" si="200"/>
        <v>0.30412212984360443</v>
      </c>
      <c r="BB243" s="27">
        <f t="shared" si="158"/>
        <v>157.31796442381281</v>
      </c>
      <c r="BC243" s="11">
        <f t="shared" si="184"/>
        <v>5.9273095222127951E-3</v>
      </c>
      <c r="BD243" s="2">
        <f t="shared" si="185"/>
        <v>0.60814422891695841</v>
      </c>
      <c r="BE243" s="27">
        <f t="shared" si="159"/>
        <v>157.62198652288617</v>
      </c>
      <c r="BF243" s="11">
        <f t="shared" si="186"/>
        <v>4.0062316141845277E-3</v>
      </c>
      <c r="BG243" s="2">
        <f t="shared" si="187"/>
        <v>0.89015012487560119</v>
      </c>
      <c r="BH243" s="27">
        <f t="shared" si="160"/>
        <v>157.90399241884481</v>
      </c>
      <c r="BI243" s="11">
        <f t="shared" si="188"/>
        <v>2.2242713609296606E-3</v>
      </c>
      <c r="BK243" s="2">
        <v>242</v>
      </c>
      <c r="BL243" s="20">
        <v>519.78002930000002</v>
      </c>
      <c r="BM243" s="10">
        <f t="shared" si="189"/>
        <v>514.36946289534001</v>
      </c>
      <c r="BN243" s="2">
        <f t="shared" si="190"/>
        <v>3.6758802288077925</v>
      </c>
      <c r="BO243" s="27">
        <f t="shared" si="161"/>
        <v>518.04534312414785</v>
      </c>
      <c r="BP243" s="11">
        <f t="shared" si="191"/>
        <v>3.3373467198967188E-3</v>
      </c>
      <c r="BQ243" s="2">
        <f t="shared" si="192"/>
        <v>5.3642909854285357</v>
      </c>
      <c r="BR243" s="27">
        <f t="shared" si="162"/>
        <v>519.73375388076852</v>
      </c>
      <c r="BS243" s="11">
        <f t="shared" si="193"/>
        <v>8.902885186609847E-5</v>
      </c>
      <c r="BT243" s="2">
        <f t="shared" si="194"/>
        <v>7.2979483595638577</v>
      </c>
      <c r="BU243" s="27">
        <f t="shared" si="163"/>
        <v>521.66741125490387</v>
      </c>
      <c r="BV243" s="11">
        <f t="shared" si="195"/>
        <v>3.631116719596992E-3</v>
      </c>
      <c r="BW243" s="2">
        <f t="shared" si="196"/>
        <v>9.2209056907592721</v>
      </c>
      <c r="BX243" s="27">
        <f t="shared" si="164"/>
        <v>523.59036858609932</v>
      </c>
      <c r="BY243" s="11">
        <f t="shared" si="197"/>
        <v>7.3306765772258812E-3</v>
      </c>
      <c r="CB243" s="2"/>
      <c r="CD243" s="22"/>
    </row>
    <row r="244" spans="1:82" x14ac:dyDescent="0.2">
      <c r="A244" s="18" t="s">
        <v>152</v>
      </c>
      <c r="B244" s="20">
        <v>243</v>
      </c>
      <c r="C244" s="20">
        <v>162.04800420000001</v>
      </c>
      <c r="D244" s="20">
        <v>524.83001709999996</v>
      </c>
      <c r="O244" s="2">
        <v>243</v>
      </c>
      <c r="P244" s="20">
        <v>162.04800420000001</v>
      </c>
      <c r="Q244" s="27">
        <f t="shared" si="165"/>
        <v>157.33821844302057</v>
      </c>
      <c r="R244" s="1">
        <f t="shared" si="166"/>
        <v>4.7097857569794428</v>
      </c>
      <c r="S244" s="7">
        <f t="shared" si="167"/>
        <v>2.9064139235967477E-2</v>
      </c>
      <c r="T244" s="27">
        <f t="shared" si="168"/>
        <v>157.47988557034199</v>
      </c>
      <c r="U244" s="1">
        <f t="shared" si="198"/>
        <v>4.5681186296580165</v>
      </c>
      <c r="V244" s="11">
        <f t="shared" si="169"/>
        <v>2.8189909849306347E-2</v>
      </c>
      <c r="W244" s="27">
        <f t="shared" si="170"/>
        <v>157.7591349375877</v>
      </c>
      <c r="X244" s="1">
        <f t="shared" si="171"/>
        <v>4.2888692624123053</v>
      </c>
      <c r="Y244" s="9">
        <f t="shared" si="151"/>
        <v>2.646665896063103E-2</v>
      </c>
      <c r="Z244" s="27">
        <f t="shared" si="172"/>
        <v>158.01963727556529</v>
      </c>
      <c r="AA244" s="1">
        <f t="shared" si="173"/>
        <v>4.0283669244347209</v>
      </c>
      <c r="AB244" s="9">
        <f t="shared" si="152"/>
        <v>2.4859096193884014E-2</v>
      </c>
      <c r="AD244" s="2">
        <v>243</v>
      </c>
      <c r="AE244" s="20">
        <v>524.83001709999996</v>
      </c>
      <c r="AF244" s="8">
        <f t="shared" si="174"/>
        <v>511.70410588312882</v>
      </c>
      <c r="AG244" s="1">
        <f t="shared" si="175"/>
        <v>13.125911216871145</v>
      </c>
      <c r="AH244" s="9">
        <f t="shared" si="153"/>
        <v>2.5009833258775219E-2</v>
      </c>
      <c r="AI244" s="8">
        <f t="shared" si="176"/>
        <v>515.16512886522275</v>
      </c>
      <c r="AJ244" s="1">
        <f t="shared" si="177"/>
        <v>9.6648882347772087</v>
      </c>
      <c r="AK244" s="9">
        <f t="shared" si="154"/>
        <v>1.8415273364472372E-2</v>
      </c>
      <c r="AL244" s="8">
        <f t="shared" si="178"/>
        <v>517.61580273813604</v>
      </c>
      <c r="AM244" s="1">
        <f t="shared" si="179"/>
        <v>7.2142143618639238</v>
      </c>
      <c r="AN244" s="9">
        <f t="shared" si="155"/>
        <v>1.3745811266144374E-2</v>
      </c>
      <c r="AO244" s="8">
        <f t="shared" si="180"/>
        <v>519.19579650639832</v>
      </c>
      <c r="AP244" s="1">
        <f t="shared" si="181"/>
        <v>5.6342205936016398</v>
      </c>
      <c r="AQ244" s="9">
        <f t="shared" si="156"/>
        <v>1.0735324600399348E-2</v>
      </c>
      <c r="AU244" s="2">
        <v>243</v>
      </c>
      <c r="AV244" s="20">
        <v>162.04800420000001</v>
      </c>
      <c r="AW244" s="10">
        <f t="shared" si="182"/>
        <v>157.7591349375877</v>
      </c>
      <c r="AX244" s="2">
        <f t="shared" si="199"/>
        <v>0.25254989674026301</v>
      </c>
      <c r="AY244" s="27">
        <f t="shared" si="157"/>
        <v>158.01168483432798</v>
      </c>
      <c r="AZ244" s="11">
        <f t="shared" si="183"/>
        <v>2.4908170795429199E-2</v>
      </c>
      <c r="BA244" s="2">
        <f t="shared" si="200"/>
        <v>0.50264886104230022</v>
      </c>
      <c r="BB244" s="27">
        <f t="shared" si="158"/>
        <v>158.26178379863001</v>
      </c>
      <c r="BC244" s="11">
        <f t="shared" si="184"/>
        <v>2.3364807361015323E-2</v>
      </c>
      <c r="BD244" s="2">
        <f t="shared" si="185"/>
        <v>0.69043327773787366</v>
      </c>
      <c r="BE244" s="27">
        <f t="shared" si="159"/>
        <v>158.44956821532557</v>
      </c>
      <c r="BF244" s="11">
        <f t="shared" si="186"/>
        <v>2.2205987679016648E-2</v>
      </c>
      <c r="BG244" s="2">
        <f t="shared" si="187"/>
        <v>0.78150701393276323</v>
      </c>
      <c r="BH244" s="27">
        <f t="shared" si="160"/>
        <v>158.54064195152046</v>
      </c>
      <c r="BI244" s="11">
        <f t="shared" si="188"/>
        <v>2.1643970660389977E-2</v>
      </c>
      <c r="BK244" s="2">
        <v>243</v>
      </c>
      <c r="BL244" s="20">
        <v>524.83001709999996</v>
      </c>
      <c r="BM244" s="10">
        <f t="shared" si="189"/>
        <v>517.61580273813604</v>
      </c>
      <c r="BN244" s="2">
        <f t="shared" si="190"/>
        <v>3.5470181130042642</v>
      </c>
      <c r="BO244" s="27">
        <f t="shared" si="161"/>
        <v>521.16282085114028</v>
      </c>
      <c r="BP244" s="11">
        <f t="shared" si="191"/>
        <v>6.9873980705660406E-3</v>
      </c>
      <c r="BQ244" s="2">
        <f t="shared" si="192"/>
        <v>4.4112129712439092</v>
      </c>
      <c r="BR244" s="27">
        <f t="shared" si="162"/>
        <v>522.02701570937995</v>
      </c>
      <c r="BS244" s="11">
        <f t="shared" si="193"/>
        <v>5.3407794891539772E-3</v>
      </c>
      <c r="BT244" s="2">
        <f t="shared" si="194"/>
        <v>4.8669832495031624</v>
      </c>
      <c r="BU244" s="27">
        <f t="shared" si="163"/>
        <v>522.4827859876392</v>
      </c>
      <c r="BV244" s="11">
        <f t="shared" si="195"/>
        <v>4.4723644530292239E-3</v>
      </c>
      <c r="BW244" s="2">
        <f t="shared" si="196"/>
        <v>4.7399813047868431</v>
      </c>
      <c r="BX244" s="27">
        <f t="shared" si="164"/>
        <v>522.35578404292289</v>
      </c>
      <c r="BY244" s="11">
        <f t="shared" si="197"/>
        <v>4.7143512689092953E-3</v>
      </c>
      <c r="CB244" s="2"/>
      <c r="CD244" s="22"/>
    </row>
    <row r="245" spans="1:82" x14ac:dyDescent="0.2">
      <c r="A245" s="18" t="s">
        <v>153</v>
      </c>
      <c r="B245" s="20">
        <v>244</v>
      </c>
      <c r="C245" s="20">
        <v>161.80400090000001</v>
      </c>
      <c r="D245" s="20">
        <v>532.90002440000001</v>
      </c>
      <c r="O245" s="2">
        <v>244</v>
      </c>
      <c r="P245" s="20">
        <v>161.80400090000001</v>
      </c>
      <c r="Q245" s="27">
        <f t="shared" si="165"/>
        <v>158.7511541701144</v>
      </c>
      <c r="R245" s="1">
        <f t="shared" si="166"/>
        <v>3.0528467298856015</v>
      </c>
      <c r="S245" s="7">
        <f t="shared" si="167"/>
        <v>1.8867560214239434E-2</v>
      </c>
      <c r="T245" s="27">
        <f t="shared" si="168"/>
        <v>159.5355389536881</v>
      </c>
      <c r="U245" s="1">
        <f t="shared" si="198"/>
        <v>2.268461946311902</v>
      </c>
      <c r="V245" s="11">
        <f t="shared" si="169"/>
        <v>1.4019813686275183E-2</v>
      </c>
      <c r="W245" s="27">
        <f t="shared" si="170"/>
        <v>160.3324564950351</v>
      </c>
      <c r="X245" s="1">
        <f t="shared" si="171"/>
        <v>1.4715444049649022</v>
      </c>
      <c r="Y245" s="9">
        <f t="shared" si="151"/>
        <v>9.0946107437378087E-3</v>
      </c>
      <c r="Z245" s="27">
        <f t="shared" si="172"/>
        <v>161.04091246889132</v>
      </c>
      <c r="AA245" s="1">
        <f t="shared" si="173"/>
        <v>0.76308843110868452</v>
      </c>
      <c r="AB245" s="9">
        <f t="shared" si="152"/>
        <v>4.7161283210808693E-3</v>
      </c>
      <c r="AD245" s="2">
        <v>244</v>
      </c>
      <c r="AE245" s="20">
        <v>532.90002440000001</v>
      </c>
      <c r="AF245" s="8">
        <f t="shared" si="174"/>
        <v>515.64187924819021</v>
      </c>
      <c r="AG245" s="1">
        <f t="shared" si="175"/>
        <v>17.258145151809799</v>
      </c>
      <c r="AH245" s="9">
        <f t="shared" si="153"/>
        <v>3.238533376169573E-2</v>
      </c>
      <c r="AI245" s="8">
        <f t="shared" si="176"/>
        <v>519.51432857087252</v>
      </c>
      <c r="AJ245" s="1">
        <f t="shared" si="177"/>
        <v>13.385695829127485</v>
      </c>
      <c r="AK245" s="9">
        <f t="shared" si="154"/>
        <v>2.5118587382687095E-2</v>
      </c>
      <c r="AL245" s="8">
        <f t="shared" si="178"/>
        <v>521.94433135525446</v>
      </c>
      <c r="AM245" s="1">
        <f t="shared" si="179"/>
        <v>10.955693044745544</v>
      </c>
      <c r="AN245" s="9">
        <f t="shared" si="155"/>
        <v>2.0558627403105715E-2</v>
      </c>
      <c r="AO245" s="8">
        <f t="shared" si="180"/>
        <v>523.42146195159955</v>
      </c>
      <c r="AP245" s="1">
        <f t="shared" si="181"/>
        <v>9.4785624484004529</v>
      </c>
      <c r="AQ245" s="9">
        <f t="shared" si="156"/>
        <v>1.7786755515863423E-2</v>
      </c>
      <c r="AU245" s="2">
        <v>244</v>
      </c>
      <c r="AV245" s="20">
        <v>161.80400090000001</v>
      </c>
      <c r="AW245" s="10">
        <f t="shared" si="182"/>
        <v>160.3324564950351</v>
      </c>
      <c r="AX245" s="2">
        <f t="shared" si="199"/>
        <v>0.9487813949524041</v>
      </c>
      <c r="AY245" s="27">
        <f t="shared" si="157"/>
        <v>161.28123788998749</v>
      </c>
      <c r="AZ245" s="11">
        <f t="shared" si="183"/>
        <v>3.2308410614370112E-3</v>
      </c>
      <c r="BA245" s="2">
        <f t="shared" si="200"/>
        <v>1.4344515744245951</v>
      </c>
      <c r="BB245" s="27">
        <f t="shared" si="158"/>
        <v>161.7669080694597</v>
      </c>
      <c r="BC245" s="11">
        <f t="shared" si="184"/>
        <v>2.2924544717053814E-4</v>
      </c>
      <c r="BD245" s="2">
        <f t="shared" si="185"/>
        <v>1.8201662455635894</v>
      </c>
      <c r="BE245" s="27">
        <f t="shared" si="159"/>
        <v>162.1526227405987</v>
      </c>
      <c r="BF245" s="11">
        <f t="shared" si="186"/>
        <v>2.1545934504682328E-3</v>
      </c>
      <c r="BG245" s="2">
        <f t="shared" si="187"/>
        <v>2.1253679215687411</v>
      </c>
      <c r="BH245" s="27">
        <f t="shared" si="160"/>
        <v>162.45782441660384</v>
      </c>
      <c r="BI245" s="11">
        <f t="shared" si="188"/>
        <v>4.0408365242335376E-3</v>
      </c>
      <c r="BK245" s="2">
        <v>244</v>
      </c>
      <c r="BL245" s="20">
        <v>532.90002440000001</v>
      </c>
      <c r="BM245" s="10">
        <f t="shared" si="189"/>
        <v>521.94433135525446</v>
      </c>
      <c r="BN245" s="2">
        <f t="shared" si="190"/>
        <v>3.7814712642385118</v>
      </c>
      <c r="BO245" s="27">
        <f t="shared" si="161"/>
        <v>525.72580261949292</v>
      </c>
      <c r="BP245" s="11">
        <f t="shared" si="191"/>
        <v>1.3462603587951876E-2</v>
      </c>
      <c r="BQ245" s="2">
        <f t="shared" si="192"/>
        <v>4.3740050118874407</v>
      </c>
      <c r="BR245" s="27">
        <f t="shared" si="162"/>
        <v>526.31833636714191</v>
      </c>
      <c r="BS245" s="11">
        <f t="shared" si="193"/>
        <v>1.2350699439859317E-2</v>
      </c>
      <c r="BT245" s="2">
        <f t="shared" si="194"/>
        <v>4.5439104700723192</v>
      </c>
      <c r="BU245" s="27">
        <f t="shared" si="163"/>
        <v>526.48824182532678</v>
      </c>
      <c r="BV245" s="11">
        <f t="shared" si="195"/>
        <v>1.2031867669535849E-2</v>
      </c>
      <c r="BW245" s="2">
        <f t="shared" si="196"/>
        <v>4.4313917890355281</v>
      </c>
      <c r="BX245" s="27">
        <f t="shared" si="164"/>
        <v>526.37572314428996</v>
      </c>
      <c r="BY245" s="11">
        <f t="shared" si="197"/>
        <v>1.2243011741378413E-2</v>
      </c>
      <c r="CB245" s="2"/>
      <c r="CD245" s="22"/>
    </row>
    <row r="246" spans="1:82" x14ac:dyDescent="0.2">
      <c r="A246" s="18" t="s">
        <v>154</v>
      </c>
      <c r="B246" s="20">
        <v>245</v>
      </c>
      <c r="C246" s="20">
        <v>160.08250430000001</v>
      </c>
      <c r="D246" s="20">
        <v>534.45001219999995</v>
      </c>
      <c r="O246" s="2">
        <v>245</v>
      </c>
      <c r="P246" s="20">
        <v>160.08250430000001</v>
      </c>
      <c r="Q246" s="27">
        <f t="shared" si="165"/>
        <v>159.66700818908006</v>
      </c>
      <c r="R246" s="1">
        <f t="shared" si="166"/>
        <v>0.4154961109199462</v>
      </c>
      <c r="S246" s="7">
        <f t="shared" si="167"/>
        <v>2.5955123124591583E-3</v>
      </c>
      <c r="T246" s="27">
        <f t="shared" si="168"/>
        <v>160.55634682952848</v>
      </c>
      <c r="U246" s="1">
        <f t="shared" si="198"/>
        <v>0.4738425295284685</v>
      </c>
      <c r="V246" s="11">
        <f t="shared" si="169"/>
        <v>2.9599894854247886E-3</v>
      </c>
      <c r="W246" s="27">
        <f t="shared" si="170"/>
        <v>161.21538313801403</v>
      </c>
      <c r="X246" s="1">
        <f t="shared" si="171"/>
        <v>1.1328788380140224</v>
      </c>
      <c r="Y246" s="9">
        <f t="shared" si="151"/>
        <v>7.0768435499420305E-3</v>
      </c>
      <c r="Z246" s="27">
        <f t="shared" si="172"/>
        <v>161.61322879222283</v>
      </c>
      <c r="AA246" s="1">
        <f t="shared" si="173"/>
        <v>1.5307244922228165</v>
      </c>
      <c r="AB246" s="9">
        <f t="shared" si="152"/>
        <v>9.5620973629584605E-3</v>
      </c>
      <c r="AD246" s="2">
        <v>245</v>
      </c>
      <c r="AE246" s="20">
        <v>534.45001219999995</v>
      </c>
      <c r="AF246" s="8">
        <f t="shared" si="174"/>
        <v>520.81932279373314</v>
      </c>
      <c r="AG246" s="1">
        <f t="shared" si="175"/>
        <v>13.630689406266811</v>
      </c>
      <c r="AH246" s="9">
        <f t="shared" si="153"/>
        <v>2.5504142754450877E-2</v>
      </c>
      <c r="AI246" s="8">
        <f t="shared" si="176"/>
        <v>525.53789169397987</v>
      </c>
      <c r="AJ246" s="1">
        <f t="shared" si="177"/>
        <v>8.9121205060200737</v>
      </c>
      <c r="AK246" s="9">
        <f t="shared" si="154"/>
        <v>1.6675311633607023E-2</v>
      </c>
      <c r="AL246" s="8">
        <f t="shared" si="178"/>
        <v>528.51774718210174</v>
      </c>
      <c r="AM246" s="1">
        <f t="shared" si="179"/>
        <v>5.932265017898203</v>
      </c>
      <c r="AN246" s="9">
        <f t="shared" si="155"/>
        <v>1.1099756539397836E-2</v>
      </c>
      <c r="AO246" s="8">
        <f t="shared" si="180"/>
        <v>530.53038378789995</v>
      </c>
      <c r="AP246" s="1">
        <f t="shared" si="181"/>
        <v>3.9196284120999962</v>
      </c>
      <c r="AQ246" s="9">
        <f t="shared" si="156"/>
        <v>7.33394765202701E-3</v>
      </c>
      <c r="AU246" s="2">
        <v>245</v>
      </c>
      <c r="AV246" s="20">
        <v>160.08250430000001</v>
      </c>
      <c r="AW246" s="10">
        <f t="shared" si="182"/>
        <v>161.21538313801403</v>
      </c>
      <c r="AX246" s="2">
        <f t="shared" si="199"/>
        <v>0.92902496936036183</v>
      </c>
      <c r="AY246" s="27">
        <f t="shared" si="157"/>
        <v>162.1444081073744</v>
      </c>
      <c r="AZ246" s="11">
        <f t="shared" si="183"/>
        <v>1.2880257067382673E-2</v>
      </c>
      <c r="BA246" s="2">
        <f t="shared" si="200"/>
        <v>1.1862653552740459</v>
      </c>
      <c r="BB246" s="27">
        <f t="shared" si="158"/>
        <v>162.40164849328809</v>
      </c>
      <c r="BC246" s="11">
        <f t="shared" si="184"/>
        <v>1.4487180866073457E-2</v>
      </c>
      <c r="BD246" s="2">
        <f t="shared" si="185"/>
        <v>1.2578224840127938</v>
      </c>
      <c r="BE246" s="27">
        <f t="shared" si="159"/>
        <v>162.47320562202682</v>
      </c>
      <c r="BF246" s="11">
        <f t="shared" si="186"/>
        <v>1.4934182423499318E-2</v>
      </c>
      <c r="BG246" s="2">
        <f t="shared" si="187"/>
        <v>1.1935369626263828</v>
      </c>
      <c r="BH246" s="27">
        <f t="shared" si="160"/>
        <v>162.40892010064042</v>
      </c>
      <c r="BI246" s="11">
        <f t="shared" si="188"/>
        <v>1.453260498899132E-2</v>
      </c>
      <c r="BK246" s="2">
        <v>245</v>
      </c>
      <c r="BL246" s="20">
        <v>534.45001219999995</v>
      </c>
      <c r="BM246" s="10">
        <f t="shared" si="189"/>
        <v>528.51774718210174</v>
      </c>
      <c r="BN246" s="2">
        <f t="shared" si="190"/>
        <v>4.6190546330211424</v>
      </c>
      <c r="BO246" s="27">
        <f t="shared" si="161"/>
        <v>533.13680181512291</v>
      </c>
      <c r="BP246" s="11">
        <f t="shared" si="191"/>
        <v>2.4571248103660136E-3</v>
      </c>
      <c r="BQ246" s="2">
        <f t="shared" si="192"/>
        <v>5.3637398786193691</v>
      </c>
      <c r="BR246" s="27">
        <f t="shared" si="162"/>
        <v>533.88148706072116</v>
      </c>
      <c r="BS246" s="11">
        <f t="shared" si="193"/>
        <v>1.0637573698212192E-3</v>
      </c>
      <c r="BT246" s="2">
        <f t="shared" si="194"/>
        <v>5.7616136841372958</v>
      </c>
      <c r="BU246" s="27">
        <f t="shared" si="163"/>
        <v>534.27936086623902</v>
      </c>
      <c r="BV246" s="11">
        <f t="shared" si="195"/>
        <v>3.193027034623192E-4</v>
      </c>
      <c r="BW246" s="2">
        <f t="shared" si="196"/>
        <v>6.0379098173943433</v>
      </c>
      <c r="BX246" s="27">
        <f t="shared" si="164"/>
        <v>534.55565699949614</v>
      </c>
      <c r="BY246" s="11">
        <f t="shared" si="197"/>
        <v>1.9767012271421929E-4</v>
      </c>
      <c r="CB246" s="2"/>
      <c r="CD246" s="22"/>
    </row>
    <row r="247" spans="1:82" x14ac:dyDescent="0.2">
      <c r="A247" s="18" t="s">
        <v>155</v>
      </c>
      <c r="B247" s="20">
        <v>246</v>
      </c>
      <c r="C247" s="20">
        <v>160.3090057</v>
      </c>
      <c r="D247" s="20">
        <v>528.9099731</v>
      </c>
      <c r="O247" s="2">
        <v>246</v>
      </c>
      <c r="P247" s="20">
        <v>160.3090057</v>
      </c>
      <c r="Q247" s="27">
        <f t="shared" si="165"/>
        <v>159.79165702235605</v>
      </c>
      <c r="R247" s="1">
        <f t="shared" si="166"/>
        <v>0.51734867764395176</v>
      </c>
      <c r="S247" s="7">
        <f t="shared" si="167"/>
        <v>3.2271965968780989E-3</v>
      </c>
      <c r="T247" s="27">
        <f t="shared" si="168"/>
        <v>160.34311769124068</v>
      </c>
      <c r="U247" s="1">
        <f t="shared" si="198"/>
        <v>3.4111991240678208E-2</v>
      </c>
      <c r="V247" s="11">
        <f t="shared" si="169"/>
        <v>2.1278898893874312E-4</v>
      </c>
      <c r="W247" s="27">
        <f t="shared" si="170"/>
        <v>160.53565583520563</v>
      </c>
      <c r="X247" s="1">
        <f t="shared" si="171"/>
        <v>0.22665013520563093</v>
      </c>
      <c r="Y247" s="9">
        <f t="shared" si="151"/>
        <v>1.4138328300144333E-3</v>
      </c>
      <c r="Z247" s="27">
        <f t="shared" si="172"/>
        <v>160.46518542305571</v>
      </c>
      <c r="AA247" s="1">
        <f t="shared" si="173"/>
        <v>0.1561797230557147</v>
      </c>
      <c r="AB247" s="9">
        <f t="shared" si="152"/>
        <v>9.7424173004969673E-4</v>
      </c>
      <c r="AD247" s="2">
        <v>246</v>
      </c>
      <c r="AE247" s="20">
        <v>528.9099731</v>
      </c>
      <c r="AF247" s="8">
        <f t="shared" si="174"/>
        <v>524.90852961561313</v>
      </c>
      <c r="AG247" s="1">
        <f t="shared" si="175"/>
        <v>4.0014434843868685</v>
      </c>
      <c r="AH247" s="9">
        <f t="shared" si="153"/>
        <v>7.5654528897119572E-3</v>
      </c>
      <c r="AI247" s="8">
        <f t="shared" si="176"/>
        <v>529.54834592168891</v>
      </c>
      <c r="AJ247" s="1">
        <f t="shared" si="177"/>
        <v>0.63837282168890397</v>
      </c>
      <c r="AK247" s="9">
        <f t="shared" si="154"/>
        <v>1.2069593204063257E-3</v>
      </c>
      <c r="AL247" s="8">
        <f t="shared" si="178"/>
        <v>532.07710619284069</v>
      </c>
      <c r="AM247" s="1">
        <f t="shared" si="179"/>
        <v>3.167133092840686</v>
      </c>
      <c r="AN247" s="9">
        <f t="shared" si="155"/>
        <v>5.9880381424418372E-3</v>
      </c>
      <c r="AO247" s="8">
        <f t="shared" si="180"/>
        <v>533.47010509697498</v>
      </c>
      <c r="AP247" s="1">
        <f t="shared" si="181"/>
        <v>4.5601319969749738</v>
      </c>
      <c r="AQ247" s="9">
        <f t="shared" si="156"/>
        <v>8.6217546064551107E-3</v>
      </c>
      <c r="AU247" s="2">
        <v>246</v>
      </c>
      <c r="AV247" s="20">
        <v>160.3090057</v>
      </c>
      <c r="AW247" s="10">
        <f t="shared" si="182"/>
        <v>160.53565583520563</v>
      </c>
      <c r="AX247" s="2">
        <f t="shared" si="199"/>
        <v>0.44639928770973258</v>
      </c>
      <c r="AY247" s="27">
        <f t="shared" si="157"/>
        <v>160.98205512291537</v>
      </c>
      <c r="AZ247" s="11">
        <f t="shared" si="183"/>
        <v>4.1984504861498819E-3</v>
      </c>
      <c r="BA247" s="2">
        <f t="shared" si="200"/>
        <v>0.34656865913694435</v>
      </c>
      <c r="BB247" s="27">
        <f t="shared" si="158"/>
        <v>160.88222449434258</v>
      </c>
      <c r="BC247" s="11">
        <f t="shared" si="184"/>
        <v>3.5757117439508884E-3</v>
      </c>
      <c r="BD247" s="2">
        <f t="shared" si="185"/>
        <v>9.5292611920076264E-2</v>
      </c>
      <c r="BE247" s="27">
        <f t="shared" si="159"/>
        <v>160.63094844712572</v>
      </c>
      <c r="BF247" s="11">
        <f t="shared" si="186"/>
        <v>2.0082636388388357E-3</v>
      </c>
      <c r="BG247" s="2">
        <f t="shared" si="187"/>
        <v>-0.21141123644970589</v>
      </c>
      <c r="BH247" s="27">
        <f t="shared" si="160"/>
        <v>160.32424459875594</v>
      </c>
      <c r="BI247" s="11">
        <f t="shared" si="188"/>
        <v>9.5059530120578185E-5</v>
      </c>
      <c r="BK247" s="2">
        <v>246</v>
      </c>
      <c r="BL247" s="20">
        <v>528.9099731</v>
      </c>
      <c r="BM247" s="10">
        <f t="shared" si="189"/>
        <v>532.07710619284069</v>
      </c>
      <c r="BN247" s="2">
        <f t="shared" si="190"/>
        <v>4.301145946336483</v>
      </c>
      <c r="BO247" s="27">
        <f t="shared" si="161"/>
        <v>536.37825213917722</v>
      </c>
      <c r="BP247" s="11">
        <f t="shared" si="191"/>
        <v>1.4120132761734114E-2</v>
      </c>
      <c r="BQ247" s="2">
        <f t="shared" si="192"/>
        <v>4.5517684880731784</v>
      </c>
      <c r="BR247" s="27">
        <f t="shared" si="162"/>
        <v>536.6288746809139</v>
      </c>
      <c r="BS247" s="11">
        <f t="shared" si="193"/>
        <v>1.4593980022105758E-2</v>
      </c>
      <c r="BT247" s="2">
        <f t="shared" si="194"/>
        <v>4.4402608800982843</v>
      </c>
      <c r="BU247" s="27">
        <f t="shared" si="163"/>
        <v>536.51736707293901</v>
      </c>
      <c r="BV247" s="11">
        <f t="shared" si="195"/>
        <v>1.4383154714121249E-2</v>
      </c>
      <c r="BW247" s="2">
        <f t="shared" si="196"/>
        <v>4.1789967124027942</v>
      </c>
      <c r="BX247" s="27">
        <f t="shared" si="164"/>
        <v>536.25610290524344</v>
      </c>
      <c r="BY247" s="11">
        <f t="shared" si="197"/>
        <v>1.3889187534481444E-2</v>
      </c>
      <c r="CB247" s="2"/>
      <c r="CD247" s="22"/>
    </row>
    <row r="248" spans="1:82" x14ac:dyDescent="0.2">
      <c r="A248" s="18" t="s">
        <v>156</v>
      </c>
      <c r="B248" s="20">
        <v>247</v>
      </c>
      <c r="C248" s="20">
        <v>160.32600400000001</v>
      </c>
      <c r="D248" s="20">
        <v>527.33001709999996</v>
      </c>
      <c r="O248" s="2">
        <v>247</v>
      </c>
      <c r="P248" s="20">
        <v>160.32600400000001</v>
      </c>
      <c r="Q248" s="27">
        <f t="shared" si="165"/>
        <v>159.94686162564923</v>
      </c>
      <c r="R248" s="1">
        <f t="shared" si="166"/>
        <v>0.3791423743507778</v>
      </c>
      <c r="S248" s="7">
        <f t="shared" si="167"/>
        <v>2.3648214568534856E-3</v>
      </c>
      <c r="T248" s="27">
        <f t="shared" si="168"/>
        <v>160.32776729518238</v>
      </c>
      <c r="U248" s="1">
        <f t="shared" si="198"/>
        <v>1.7632951823713938E-3</v>
      </c>
      <c r="V248" s="11">
        <f t="shared" si="169"/>
        <v>1.099818581127609E-5</v>
      </c>
      <c r="W248" s="27">
        <f t="shared" si="170"/>
        <v>160.39966575408226</v>
      </c>
      <c r="X248" s="1">
        <f t="shared" si="171"/>
        <v>7.3661754082252173E-2</v>
      </c>
      <c r="Y248" s="9">
        <f t="shared" si="151"/>
        <v>4.5944982251445727E-4</v>
      </c>
      <c r="Z248" s="27">
        <f t="shared" si="172"/>
        <v>160.34805063076394</v>
      </c>
      <c r="AA248" s="1">
        <f t="shared" si="173"/>
        <v>2.2046630763924213E-2</v>
      </c>
      <c r="AB248" s="9">
        <f t="shared" si="152"/>
        <v>1.375112596452177E-4</v>
      </c>
      <c r="AD248" s="2">
        <v>247</v>
      </c>
      <c r="AE248" s="20">
        <v>527.33001709999996</v>
      </c>
      <c r="AF248" s="8">
        <f t="shared" si="174"/>
        <v>526.10896266092914</v>
      </c>
      <c r="AG248" s="1">
        <f t="shared" si="175"/>
        <v>1.2210544390708264</v>
      </c>
      <c r="AH248" s="9">
        <f t="shared" si="153"/>
        <v>2.3155413108965355E-3</v>
      </c>
      <c r="AI248" s="8">
        <f t="shared" si="176"/>
        <v>529.26107815192893</v>
      </c>
      <c r="AJ248" s="1">
        <f t="shared" si="177"/>
        <v>1.9310610519289639</v>
      </c>
      <c r="AK248" s="9">
        <f t="shared" si="154"/>
        <v>3.6619592841474224E-3</v>
      </c>
      <c r="AL248" s="8">
        <f t="shared" si="178"/>
        <v>530.17682633713628</v>
      </c>
      <c r="AM248" s="1">
        <f t="shared" si="179"/>
        <v>2.8468092371363127</v>
      </c>
      <c r="AN248" s="9">
        <f t="shared" si="155"/>
        <v>5.3985343993730199E-3</v>
      </c>
      <c r="AO248" s="8">
        <f t="shared" si="180"/>
        <v>530.05000609924377</v>
      </c>
      <c r="AP248" s="1">
        <f t="shared" si="181"/>
        <v>2.7199889992438102</v>
      </c>
      <c r="AQ248" s="9">
        <f t="shared" si="156"/>
        <v>5.1580393890757912E-3</v>
      </c>
      <c r="AU248" s="2">
        <v>247</v>
      </c>
      <c r="AV248" s="20">
        <v>160.32600400000001</v>
      </c>
      <c r="AW248" s="10">
        <f t="shared" si="182"/>
        <v>160.39966575408226</v>
      </c>
      <c r="AX248" s="2">
        <f t="shared" si="199"/>
        <v>0.27168247705980264</v>
      </c>
      <c r="AY248" s="27">
        <f t="shared" si="157"/>
        <v>160.67134823114208</v>
      </c>
      <c r="AZ248" s="11">
        <f t="shared" si="183"/>
        <v>2.1540125901351875E-3</v>
      </c>
      <c r="BA248" s="2">
        <f t="shared" si="200"/>
        <v>0.12941722601980418</v>
      </c>
      <c r="BB248" s="27">
        <f t="shared" si="158"/>
        <v>160.52908298010206</v>
      </c>
      <c r="BC248" s="11">
        <f t="shared" si="184"/>
        <v>1.2666627685802543E-3</v>
      </c>
      <c r="BD248" s="2">
        <f t="shared" si="185"/>
        <v>-4.3477003905989804E-2</v>
      </c>
      <c r="BE248" s="27">
        <f t="shared" si="159"/>
        <v>160.35618875017627</v>
      </c>
      <c r="BF248" s="11">
        <f t="shared" si="186"/>
        <v>1.8827108156616238E-4</v>
      </c>
      <c r="BG248" s="2">
        <f t="shared" si="187"/>
        <v>-0.15484536995495185</v>
      </c>
      <c r="BH248" s="27">
        <f t="shared" si="160"/>
        <v>160.24482038412731</v>
      </c>
      <c r="BI248" s="11">
        <f t="shared" si="188"/>
        <v>5.0636586609308424E-4</v>
      </c>
      <c r="BK248" s="2">
        <v>247</v>
      </c>
      <c r="BL248" s="20">
        <v>527.33001709999996</v>
      </c>
      <c r="BM248" s="10">
        <f t="shared" si="189"/>
        <v>530.17682633713628</v>
      </c>
      <c r="BN248" s="2">
        <f t="shared" si="190"/>
        <v>2.4407182057242145</v>
      </c>
      <c r="BO248" s="27">
        <f t="shared" si="161"/>
        <v>532.61754454286051</v>
      </c>
      <c r="BP248" s="11">
        <f t="shared" si="191"/>
        <v>1.0026979825534667E-2</v>
      </c>
      <c r="BQ248" s="2">
        <f t="shared" si="192"/>
        <v>1.6483467333732631</v>
      </c>
      <c r="BR248" s="27">
        <f t="shared" si="162"/>
        <v>531.82517307050955</v>
      </c>
      <c r="BS248" s="11">
        <f t="shared" si="193"/>
        <v>8.5243696067791828E-3</v>
      </c>
      <c r="BT248" s="2">
        <f t="shared" si="194"/>
        <v>0.63593643861666682</v>
      </c>
      <c r="BU248" s="27">
        <f t="shared" si="163"/>
        <v>530.81276277575296</v>
      </c>
      <c r="BV248" s="11">
        <f t="shared" si="195"/>
        <v>6.6044897176648788E-3</v>
      </c>
      <c r="BW248" s="2">
        <f t="shared" si="196"/>
        <v>-0.38046071367761014</v>
      </c>
      <c r="BX248" s="27">
        <f t="shared" si="164"/>
        <v>529.79636562345866</v>
      </c>
      <c r="BY248" s="11">
        <f t="shared" si="197"/>
        <v>4.6770493684811171E-3</v>
      </c>
      <c r="CB248" s="2"/>
      <c r="CD248" s="22"/>
    </row>
    <row r="249" spans="1:82" x14ac:dyDescent="0.2">
      <c r="A249" s="18" t="s">
        <v>157</v>
      </c>
      <c r="B249" s="20">
        <v>248</v>
      </c>
      <c r="C249" s="20">
        <v>159.26350400000001</v>
      </c>
      <c r="D249" s="20">
        <v>514.47998050000001</v>
      </c>
      <c r="O249" s="2">
        <v>248</v>
      </c>
      <c r="P249" s="20">
        <v>159.26350400000001</v>
      </c>
      <c r="Q249" s="27">
        <f t="shared" si="165"/>
        <v>160.06060433795446</v>
      </c>
      <c r="R249" s="1">
        <f t="shared" si="166"/>
        <v>0.79710033795444701</v>
      </c>
      <c r="S249" s="7">
        <f t="shared" si="167"/>
        <v>5.0049152375452382E-3</v>
      </c>
      <c r="T249" s="27">
        <f t="shared" si="168"/>
        <v>160.32697381235033</v>
      </c>
      <c r="U249" s="1">
        <f t="shared" si="198"/>
        <v>1.0634698123503199</v>
      </c>
      <c r="V249" s="11">
        <f t="shared" si="169"/>
        <v>6.6774231738008219E-3</v>
      </c>
      <c r="W249" s="27">
        <f t="shared" si="170"/>
        <v>160.3554687016329</v>
      </c>
      <c r="X249" s="1">
        <f t="shared" si="171"/>
        <v>1.0919647016328895</v>
      </c>
      <c r="Y249" s="9">
        <f t="shared" si="151"/>
        <v>6.8563398029525295E-3</v>
      </c>
      <c r="Z249" s="27">
        <f t="shared" si="172"/>
        <v>160.331515657691</v>
      </c>
      <c r="AA249" s="1">
        <f t="shared" si="173"/>
        <v>1.0680116576909882</v>
      </c>
      <c r="AB249" s="9">
        <f t="shared" si="152"/>
        <v>6.7059409774821235E-3</v>
      </c>
      <c r="AD249" s="2">
        <v>248</v>
      </c>
      <c r="AE249" s="20">
        <v>514.47998050000001</v>
      </c>
      <c r="AF249" s="8">
        <f t="shared" si="174"/>
        <v>526.47527899265037</v>
      </c>
      <c r="AG249" s="1">
        <f t="shared" si="175"/>
        <v>11.995298492650363</v>
      </c>
      <c r="AH249" s="9">
        <f t="shared" si="153"/>
        <v>2.331538436343562E-2</v>
      </c>
      <c r="AI249" s="8">
        <f t="shared" si="176"/>
        <v>528.39210067856095</v>
      </c>
      <c r="AJ249" s="1">
        <f t="shared" si="177"/>
        <v>13.91212017856094</v>
      </c>
      <c r="AK249" s="9">
        <f t="shared" si="154"/>
        <v>2.704113027885045E-2</v>
      </c>
      <c r="AL249" s="8">
        <f t="shared" si="178"/>
        <v>528.46874079485451</v>
      </c>
      <c r="AM249" s="1">
        <f t="shared" si="179"/>
        <v>13.988760294854501</v>
      </c>
      <c r="AN249" s="9">
        <f t="shared" si="155"/>
        <v>2.7190096456735698E-2</v>
      </c>
      <c r="AO249" s="8">
        <f t="shared" si="180"/>
        <v>528.01001434981094</v>
      </c>
      <c r="AP249" s="1">
        <f t="shared" si="181"/>
        <v>13.530033849810934</v>
      </c>
      <c r="AQ249" s="9">
        <f t="shared" si="156"/>
        <v>2.6298465173827952E-2</v>
      </c>
      <c r="AU249" s="2">
        <v>248</v>
      </c>
      <c r="AV249" s="20">
        <v>159.26350400000001</v>
      </c>
      <c r="AW249" s="10">
        <f t="shared" si="182"/>
        <v>160.3554687016329</v>
      </c>
      <c r="AX249" s="2">
        <f t="shared" si="199"/>
        <v>0.17691861820705301</v>
      </c>
      <c r="AY249" s="27">
        <f t="shared" si="157"/>
        <v>160.53238731983996</v>
      </c>
      <c r="AZ249" s="11">
        <f t="shared" si="183"/>
        <v>7.9671945421968329E-3</v>
      </c>
      <c r="BA249" s="2">
        <f t="shared" si="200"/>
        <v>5.1290800708679099E-2</v>
      </c>
      <c r="BB249" s="27">
        <f t="shared" si="158"/>
        <v>160.40675950234157</v>
      </c>
      <c r="BC249" s="11">
        <f t="shared" si="184"/>
        <v>7.1783897354258898E-3</v>
      </c>
      <c r="BD249" s="2">
        <f t="shared" si="185"/>
        <v>-4.3909033032013524E-2</v>
      </c>
      <c r="BE249" s="27">
        <f t="shared" si="159"/>
        <v>160.31155966860089</v>
      </c>
      <c r="BF249" s="11">
        <f t="shared" si="186"/>
        <v>6.5806392693763729E-3</v>
      </c>
      <c r="BG249" s="2">
        <f t="shared" si="187"/>
        <v>-7.1859131825759967E-2</v>
      </c>
      <c r="BH249" s="27">
        <f t="shared" si="160"/>
        <v>160.28360956980714</v>
      </c>
      <c r="BI249" s="11">
        <f t="shared" si="188"/>
        <v>6.4051433265409543E-3</v>
      </c>
      <c r="BK249" s="2">
        <v>248</v>
      </c>
      <c r="BL249" s="20">
        <v>514.47998050000001</v>
      </c>
      <c r="BM249" s="10">
        <f t="shared" si="189"/>
        <v>528.46874079485451</v>
      </c>
      <c r="BN249" s="2">
        <f t="shared" si="190"/>
        <v>1.1960770813224206</v>
      </c>
      <c r="BO249" s="27">
        <f t="shared" si="161"/>
        <v>529.66481787617693</v>
      </c>
      <c r="BP249" s="11">
        <f t="shared" si="191"/>
        <v>2.9514923712715611E-2</v>
      </c>
      <c r="BQ249" s="2">
        <f t="shared" si="192"/>
        <v>0.13795220932850061</v>
      </c>
      <c r="BR249" s="27">
        <f t="shared" si="162"/>
        <v>528.60669300418306</v>
      </c>
      <c r="BS249" s="11">
        <f t="shared" si="193"/>
        <v>2.7458235576929405E-2</v>
      </c>
      <c r="BT249" s="2">
        <f t="shared" si="194"/>
        <v>-0.77047674992239223</v>
      </c>
      <c r="BU249" s="27">
        <f t="shared" si="163"/>
        <v>527.6982640449321</v>
      </c>
      <c r="BV249" s="11">
        <f t="shared" si="195"/>
        <v>2.5692512917773469E-2</v>
      </c>
      <c r="BW249" s="2">
        <f t="shared" si="196"/>
        <v>-1.3761793351307263</v>
      </c>
      <c r="BX249" s="27">
        <f t="shared" si="164"/>
        <v>527.09256145972381</v>
      </c>
      <c r="BY249" s="11">
        <f t="shared" si="197"/>
        <v>2.451520260801246E-2</v>
      </c>
      <c r="CB249" s="2"/>
      <c r="CD249" s="22"/>
    </row>
    <row r="250" spans="1:82" x14ac:dyDescent="0.2">
      <c r="A250" s="18" t="s">
        <v>158</v>
      </c>
      <c r="B250" s="20">
        <v>249</v>
      </c>
      <c r="C250" s="20">
        <v>158.6345062</v>
      </c>
      <c r="D250" s="20">
        <v>513.96997069999998</v>
      </c>
      <c r="O250" s="2">
        <v>249</v>
      </c>
      <c r="P250" s="20">
        <v>158.6345062</v>
      </c>
      <c r="Q250" s="27">
        <f t="shared" si="165"/>
        <v>159.82147423656812</v>
      </c>
      <c r="R250" s="1">
        <f t="shared" si="166"/>
        <v>1.1869680365681177</v>
      </c>
      <c r="S250" s="7">
        <f t="shared" si="167"/>
        <v>7.4824076110631072E-3</v>
      </c>
      <c r="T250" s="27">
        <f t="shared" si="168"/>
        <v>159.8484123967927</v>
      </c>
      <c r="U250" s="1">
        <f t="shared" si="198"/>
        <v>1.2139061967926921</v>
      </c>
      <c r="V250" s="11">
        <f t="shared" si="169"/>
        <v>7.6522203514930599E-3</v>
      </c>
      <c r="W250" s="27">
        <f t="shared" si="170"/>
        <v>159.70028988065317</v>
      </c>
      <c r="X250" s="1">
        <f t="shared" si="171"/>
        <v>1.0657836806531691</v>
      </c>
      <c r="Y250" s="9">
        <f t="shared" si="151"/>
        <v>6.718485821171038E-3</v>
      </c>
      <c r="Z250" s="27">
        <f t="shared" si="172"/>
        <v>159.53050691442274</v>
      </c>
      <c r="AA250" s="1">
        <f t="shared" si="173"/>
        <v>0.89600071442274043</v>
      </c>
      <c r="AB250" s="9">
        <f t="shared" si="152"/>
        <v>5.6482081728996512E-3</v>
      </c>
      <c r="AD250" s="2">
        <v>249</v>
      </c>
      <c r="AE250" s="20">
        <v>513.96997069999998</v>
      </c>
      <c r="AF250" s="8">
        <f t="shared" si="174"/>
        <v>522.87668944485517</v>
      </c>
      <c r="AG250" s="1">
        <f t="shared" si="175"/>
        <v>8.9067187448551977</v>
      </c>
      <c r="AH250" s="9">
        <f t="shared" si="153"/>
        <v>1.7329259008507281E-2</v>
      </c>
      <c r="AI250" s="8">
        <f t="shared" si="176"/>
        <v>522.13164659820859</v>
      </c>
      <c r="AJ250" s="1">
        <f t="shared" si="177"/>
        <v>8.1616758982086139</v>
      </c>
      <c r="AK250" s="9">
        <f t="shared" si="154"/>
        <v>1.5879674618135456E-2</v>
      </c>
      <c r="AL250" s="8">
        <f t="shared" si="178"/>
        <v>520.07548461794181</v>
      </c>
      <c r="AM250" s="1">
        <f t="shared" si="179"/>
        <v>6.1055139179418347</v>
      </c>
      <c r="AN250" s="9">
        <f t="shared" si="155"/>
        <v>1.187912575831317E-2</v>
      </c>
      <c r="AO250" s="8">
        <f t="shared" si="180"/>
        <v>517.86248896245274</v>
      </c>
      <c r="AP250" s="1">
        <f t="shared" si="181"/>
        <v>3.8925182624527679</v>
      </c>
      <c r="AQ250" s="9">
        <f t="shared" si="156"/>
        <v>7.5734351895138221E-3</v>
      </c>
      <c r="AU250" s="2">
        <v>249</v>
      </c>
      <c r="AV250" s="20">
        <v>158.6345062</v>
      </c>
      <c r="AW250" s="10">
        <f t="shared" si="182"/>
        <v>159.70028988065317</v>
      </c>
      <c r="AX250" s="2">
        <f t="shared" si="199"/>
        <v>-7.2710613548981284E-2</v>
      </c>
      <c r="AY250" s="27">
        <f t="shared" si="157"/>
        <v>159.62757926710418</v>
      </c>
      <c r="AZ250" s="11">
        <f t="shared" si="183"/>
        <v>6.2601327472356525E-3</v>
      </c>
      <c r="BA250" s="2">
        <f t="shared" si="200"/>
        <v>-0.26662052905110412</v>
      </c>
      <c r="BB250" s="27">
        <f t="shared" si="158"/>
        <v>159.43366935160208</v>
      </c>
      <c r="BC250" s="11">
        <f t="shared" si="184"/>
        <v>5.0377636665916836E-3</v>
      </c>
      <c r="BD250" s="2">
        <f t="shared" si="185"/>
        <v>-0.41067090580064219</v>
      </c>
      <c r="BE250" s="27">
        <f t="shared" si="159"/>
        <v>159.28961897485254</v>
      </c>
      <c r="BF250" s="11">
        <f t="shared" si="186"/>
        <v>4.129699083417579E-3</v>
      </c>
      <c r="BG250" s="2">
        <f t="shared" si="187"/>
        <v>-0.50934889869123601</v>
      </c>
      <c r="BH250" s="27">
        <f t="shared" si="160"/>
        <v>159.19094098196194</v>
      </c>
      <c r="BI250" s="11">
        <f t="shared" si="188"/>
        <v>3.5076528763572372E-3</v>
      </c>
      <c r="BK250" s="2">
        <v>249</v>
      </c>
      <c r="BL250" s="20">
        <v>513.96997069999998</v>
      </c>
      <c r="BM250" s="10">
        <f t="shared" si="189"/>
        <v>520.07548461794181</v>
      </c>
      <c r="BN250" s="2">
        <f t="shared" si="190"/>
        <v>-1.680722896148116</v>
      </c>
      <c r="BO250" s="27">
        <f t="shared" si="161"/>
        <v>518.39476172179366</v>
      </c>
      <c r="BP250" s="11">
        <f t="shared" si="191"/>
        <v>8.6090458081964378E-3</v>
      </c>
      <c r="BQ250" s="2">
        <f t="shared" si="192"/>
        <v>-3.70109156448004</v>
      </c>
      <c r="BR250" s="27">
        <f t="shared" si="162"/>
        <v>516.37439305346174</v>
      </c>
      <c r="BS250" s="11">
        <f t="shared" si="193"/>
        <v>4.678137810633318E-3</v>
      </c>
      <c r="BT250" s="2">
        <f t="shared" si="194"/>
        <v>-5.3441444061165777</v>
      </c>
      <c r="BU250" s="27">
        <f t="shared" si="163"/>
        <v>514.73134021182523</v>
      </c>
      <c r="BV250" s="11">
        <f t="shared" si="195"/>
        <v>1.4813501862536943E-3</v>
      </c>
      <c r="BW250" s="2">
        <f t="shared" si="196"/>
        <v>-6.6389869664672068</v>
      </c>
      <c r="BX250" s="27">
        <f t="shared" si="164"/>
        <v>513.43649765147461</v>
      </c>
      <c r="BY250" s="11">
        <f t="shared" si="197"/>
        <v>1.0379459480848729E-3</v>
      </c>
      <c r="CB250" s="2"/>
      <c r="CD250" s="22"/>
    </row>
    <row r="251" spans="1:82" x14ac:dyDescent="0.2">
      <c r="A251" s="18" t="s">
        <v>159</v>
      </c>
      <c r="B251" s="20">
        <v>250</v>
      </c>
      <c r="C251" s="20">
        <v>164.19799800000001</v>
      </c>
      <c r="D251" s="20">
        <v>519.11999509999998</v>
      </c>
      <c r="O251" s="2">
        <v>250</v>
      </c>
      <c r="P251" s="20">
        <v>164.19799800000001</v>
      </c>
      <c r="Q251" s="27">
        <f t="shared" si="165"/>
        <v>159.46538382559768</v>
      </c>
      <c r="R251" s="1">
        <f t="shared" si="166"/>
        <v>4.7326141744023289</v>
      </c>
      <c r="S251" s="7">
        <f t="shared" si="167"/>
        <v>2.8822605829836784E-2</v>
      </c>
      <c r="T251" s="27">
        <f t="shared" si="168"/>
        <v>159.30215460823598</v>
      </c>
      <c r="U251" s="1">
        <f t="shared" si="198"/>
        <v>4.895843391764032</v>
      </c>
      <c r="V251" s="11">
        <f t="shared" si="169"/>
        <v>2.9816705754013101E-2</v>
      </c>
      <c r="W251" s="27">
        <f t="shared" si="170"/>
        <v>159.06081967226126</v>
      </c>
      <c r="X251" s="1">
        <f t="shared" si="171"/>
        <v>5.1371783277387522</v>
      </c>
      <c r="Y251" s="9">
        <f t="shared" si="151"/>
        <v>3.1286485769081981E-2</v>
      </c>
      <c r="Z251" s="27">
        <f t="shared" si="172"/>
        <v>158.85850637860568</v>
      </c>
      <c r="AA251" s="1">
        <f t="shared" si="173"/>
        <v>5.3394916213943304</v>
      </c>
      <c r="AB251" s="9">
        <f t="shared" si="152"/>
        <v>3.251861585665819E-2</v>
      </c>
      <c r="AD251" s="2">
        <v>250</v>
      </c>
      <c r="AE251" s="20">
        <v>519.11999509999998</v>
      </c>
      <c r="AF251" s="8">
        <f t="shared" si="174"/>
        <v>520.20467382139861</v>
      </c>
      <c r="AG251" s="1">
        <f t="shared" si="175"/>
        <v>1.0846787213986318</v>
      </c>
      <c r="AH251" s="9">
        <f t="shared" si="153"/>
        <v>2.0894566413102353E-3</v>
      </c>
      <c r="AI251" s="8">
        <f t="shared" si="176"/>
        <v>518.45889244401474</v>
      </c>
      <c r="AJ251" s="1">
        <f t="shared" si="177"/>
        <v>0.6611026559852462</v>
      </c>
      <c r="AK251" s="9">
        <f t="shared" si="154"/>
        <v>1.2735064382520954E-3</v>
      </c>
      <c r="AL251" s="8">
        <f t="shared" si="178"/>
        <v>516.41217626717673</v>
      </c>
      <c r="AM251" s="1">
        <f t="shared" si="179"/>
        <v>2.70781883282325</v>
      </c>
      <c r="AN251" s="9">
        <f t="shared" si="155"/>
        <v>5.2161713252860406E-3</v>
      </c>
      <c r="AO251" s="8">
        <f t="shared" si="180"/>
        <v>514.94310026561311</v>
      </c>
      <c r="AP251" s="1">
        <f t="shared" si="181"/>
        <v>4.1768948343868715</v>
      </c>
      <c r="AQ251" s="9">
        <f t="shared" si="156"/>
        <v>8.0461066300909125E-3</v>
      </c>
      <c r="AU251" s="2">
        <v>250</v>
      </c>
      <c r="AV251" s="20">
        <v>164.19799800000001</v>
      </c>
      <c r="AW251" s="10">
        <f t="shared" si="182"/>
        <v>159.06081967226126</v>
      </c>
      <c r="AX251" s="2">
        <f t="shared" si="199"/>
        <v>-0.24273849200186076</v>
      </c>
      <c r="AY251" s="27">
        <f t="shared" si="157"/>
        <v>158.81808118025941</v>
      </c>
      <c r="AZ251" s="11">
        <f t="shared" si="183"/>
        <v>3.2764813732629065E-2</v>
      </c>
      <c r="BA251" s="2">
        <f t="shared" si="200"/>
        <v>-0.43440288475446809</v>
      </c>
      <c r="BB251" s="27">
        <f t="shared" si="158"/>
        <v>158.6264167875068</v>
      </c>
      <c r="BC251" s="11">
        <f t="shared" si="184"/>
        <v>3.393208979620576E-2</v>
      </c>
      <c r="BD251" s="2">
        <f t="shared" si="185"/>
        <v>-0.54795048735540464</v>
      </c>
      <c r="BE251" s="27">
        <f t="shared" si="159"/>
        <v>158.51286918490587</v>
      </c>
      <c r="BF251" s="11">
        <f t="shared" si="186"/>
        <v>3.462361834091391E-2</v>
      </c>
      <c r="BG251" s="2">
        <f t="shared" si="187"/>
        <v>-0.60693988096674367</v>
      </c>
      <c r="BH251" s="27">
        <f t="shared" si="160"/>
        <v>158.45387979129453</v>
      </c>
      <c r="BI251" s="11">
        <f t="shared" si="188"/>
        <v>3.4982876031810613E-2</v>
      </c>
      <c r="BK251" s="2">
        <v>250</v>
      </c>
      <c r="BL251" s="20">
        <v>519.11999509999998</v>
      </c>
      <c r="BM251" s="10">
        <f t="shared" si="189"/>
        <v>516.41217626717673</v>
      </c>
      <c r="BN251" s="2">
        <f t="shared" si="190"/>
        <v>-2.2754985325332044</v>
      </c>
      <c r="BO251" s="27">
        <f t="shared" si="161"/>
        <v>514.13667773464351</v>
      </c>
      <c r="BP251" s="11">
        <f t="shared" si="191"/>
        <v>9.5995481052439813E-3</v>
      </c>
      <c r="BQ251" s="2">
        <f t="shared" si="192"/>
        <v>-3.6840891183083073</v>
      </c>
      <c r="BR251" s="27">
        <f t="shared" si="162"/>
        <v>512.72808714886844</v>
      </c>
      <c r="BS251" s="11">
        <f t="shared" si="193"/>
        <v>1.2312968121946924E-2</v>
      </c>
      <c r="BT251" s="2">
        <f t="shared" si="194"/>
        <v>-4.3356427729056772</v>
      </c>
      <c r="BU251" s="27">
        <f t="shared" si="163"/>
        <v>512.07653349427108</v>
      </c>
      <c r="BV251" s="11">
        <f t="shared" si="195"/>
        <v>1.3568079966505817E-2</v>
      </c>
      <c r="BW251" s="2">
        <f t="shared" si="196"/>
        <v>-4.4072280046906105</v>
      </c>
      <c r="BX251" s="27">
        <f t="shared" si="164"/>
        <v>512.0049482624861</v>
      </c>
      <c r="BY251" s="11">
        <f t="shared" si="197"/>
        <v>1.3705977239700216E-2</v>
      </c>
      <c r="CB251" s="2"/>
      <c r="CD251" s="22"/>
    </row>
    <row r="252" spans="1:82" x14ac:dyDescent="0.2">
      <c r="A252" s="18" t="s">
        <v>160</v>
      </c>
      <c r="B252" s="20">
        <v>251</v>
      </c>
      <c r="C252" s="20">
        <v>166.1000061</v>
      </c>
      <c r="D252" s="20">
        <v>530.86999509999998</v>
      </c>
      <c r="O252" s="2">
        <v>251</v>
      </c>
      <c r="P252" s="20">
        <v>166.1000061</v>
      </c>
      <c r="Q252" s="27">
        <f t="shared" si="165"/>
        <v>160.88516807791837</v>
      </c>
      <c r="R252" s="1">
        <f t="shared" si="166"/>
        <v>5.2148380220816364</v>
      </c>
      <c r="S252" s="7">
        <f t="shared" si="167"/>
        <v>3.1395772610279489E-2</v>
      </c>
      <c r="T252" s="27">
        <f t="shared" si="168"/>
        <v>161.5052841345298</v>
      </c>
      <c r="U252" s="1">
        <f t="shared" si="198"/>
        <v>4.5947219654701996</v>
      </c>
      <c r="V252" s="11">
        <f t="shared" si="169"/>
        <v>2.7662382882177386E-2</v>
      </c>
      <c r="W252" s="27">
        <f t="shared" si="170"/>
        <v>162.1431266689045</v>
      </c>
      <c r="X252" s="1">
        <f t="shared" si="171"/>
        <v>3.9568794310955013</v>
      </c>
      <c r="Y252" s="9">
        <f t="shared" si="151"/>
        <v>2.3822271437565597E-2</v>
      </c>
      <c r="Z252" s="27">
        <f t="shared" si="172"/>
        <v>162.86312509465142</v>
      </c>
      <c r="AA252" s="1">
        <f t="shared" si="173"/>
        <v>3.2368810053485788</v>
      </c>
      <c r="AB252" s="9">
        <f t="shared" si="152"/>
        <v>1.9487542964928155E-2</v>
      </c>
      <c r="AD252" s="2">
        <v>251</v>
      </c>
      <c r="AE252" s="20">
        <v>530.86999509999998</v>
      </c>
      <c r="AF252" s="8">
        <f t="shared" si="174"/>
        <v>519.87927020497898</v>
      </c>
      <c r="AG252" s="1">
        <f t="shared" si="175"/>
        <v>10.990724895021003</v>
      </c>
      <c r="AH252" s="9">
        <f t="shared" si="153"/>
        <v>2.0703232423129658E-2</v>
      </c>
      <c r="AI252" s="8">
        <f t="shared" si="176"/>
        <v>518.75638863920813</v>
      </c>
      <c r="AJ252" s="1">
        <f t="shared" si="177"/>
        <v>12.113606460791857</v>
      </c>
      <c r="AK252" s="9">
        <f t="shared" si="154"/>
        <v>2.2818404830941739E-2</v>
      </c>
      <c r="AL252" s="8">
        <f t="shared" si="178"/>
        <v>518.03686756687068</v>
      </c>
      <c r="AM252" s="1">
        <f t="shared" si="179"/>
        <v>12.8331275331293</v>
      </c>
      <c r="AN252" s="9">
        <f t="shared" si="155"/>
        <v>2.417376693273449E-2</v>
      </c>
      <c r="AO252" s="8">
        <f t="shared" si="180"/>
        <v>518.07577139140335</v>
      </c>
      <c r="AP252" s="1">
        <f t="shared" si="181"/>
        <v>12.794223708596633</v>
      </c>
      <c r="AQ252" s="9">
        <f t="shared" si="156"/>
        <v>2.4100483784521641E-2</v>
      </c>
      <c r="AU252" s="2">
        <v>251</v>
      </c>
      <c r="AV252" s="20">
        <v>166.1000061</v>
      </c>
      <c r="AW252" s="10">
        <f t="shared" si="182"/>
        <v>162.1431266689045</v>
      </c>
      <c r="AX252" s="2">
        <f t="shared" si="199"/>
        <v>0.75477515459166933</v>
      </c>
      <c r="AY252" s="27">
        <f t="shared" si="157"/>
        <v>162.89790182349617</v>
      </c>
      <c r="AZ252" s="11">
        <f t="shared" si="183"/>
        <v>1.9278170733937328E-2</v>
      </c>
      <c r="BA252" s="2">
        <f t="shared" si="200"/>
        <v>1.1481165618745006</v>
      </c>
      <c r="BB252" s="27">
        <f t="shared" si="158"/>
        <v>163.291243230779</v>
      </c>
      <c r="BC252" s="11">
        <f t="shared" si="184"/>
        <v>1.6910070837264098E-2</v>
      </c>
      <c r="BD252" s="2">
        <f t="shared" si="185"/>
        <v>1.6302040030437819</v>
      </c>
      <c r="BE252" s="27">
        <f t="shared" si="159"/>
        <v>163.77333067194829</v>
      </c>
      <c r="BF252" s="11">
        <f t="shared" si="186"/>
        <v>1.4007678161377954E-2</v>
      </c>
      <c r="BG252" s="2">
        <f t="shared" si="187"/>
        <v>2.159995277240744</v>
      </c>
      <c r="BH252" s="27">
        <f t="shared" si="160"/>
        <v>164.30312194614524</v>
      </c>
      <c r="BI252" s="11">
        <f t="shared" si="188"/>
        <v>1.0818086019653447E-2</v>
      </c>
      <c r="BK252" s="2">
        <v>251</v>
      </c>
      <c r="BL252" s="20">
        <v>530.86999509999998</v>
      </c>
      <c r="BM252" s="10">
        <f t="shared" si="189"/>
        <v>518.03686756687068</v>
      </c>
      <c r="BN252" s="2">
        <f t="shared" si="190"/>
        <v>-1.1054415828650581</v>
      </c>
      <c r="BO252" s="27">
        <f t="shared" si="161"/>
        <v>516.93142598400561</v>
      </c>
      <c r="BP252" s="11">
        <f t="shared" si="191"/>
        <v>2.6256087638497558E-2</v>
      </c>
      <c r="BQ252" s="2">
        <f t="shared" si="192"/>
        <v>-1.2951379302072916</v>
      </c>
      <c r="BR252" s="27">
        <f t="shared" si="162"/>
        <v>516.74172963666342</v>
      </c>
      <c r="BS252" s="11">
        <f t="shared" si="193"/>
        <v>2.6613418715961182E-2</v>
      </c>
      <c r="BT252" s="2">
        <f t="shared" si="194"/>
        <v>-0.75944232934590095</v>
      </c>
      <c r="BU252" s="27">
        <f t="shared" si="163"/>
        <v>517.27742523752477</v>
      </c>
      <c r="BV252" s="11">
        <f t="shared" si="195"/>
        <v>2.5604328720659347E-2</v>
      </c>
      <c r="BW252" s="2">
        <f t="shared" si="196"/>
        <v>0.11671147359780987</v>
      </c>
      <c r="BX252" s="27">
        <f t="shared" si="164"/>
        <v>518.15357904046846</v>
      </c>
      <c r="BY252" s="11">
        <f t="shared" si="197"/>
        <v>2.3953917488096374E-2</v>
      </c>
      <c r="CB252" s="2"/>
      <c r="CD252" s="22"/>
    </row>
    <row r="253" spans="1:82" x14ac:dyDescent="0.2">
      <c r="A253" s="18" t="s">
        <v>161</v>
      </c>
      <c r="B253" s="20">
        <v>252</v>
      </c>
      <c r="C253" s="20">
        <v>164.29249569999999</v>
      </c>
      <c r="D253" s="20">
        <v>524.5900269</v>
      </c>
      <c r="O253" s="2">
        <v>252</v>
      </c>
      <c r="P253" s="20">
        <v>164.29249569999999</v>
      </c>
      <c r="Q253" s="27">
        <f t="shared" si="165"/>
        <v>162.44961948454284</v>
      </c>
      <c r="R253" s="1">
        <f t="shared" si="166"/>
        <v>1.842876215457153</v>
      </c>
      <c r="S253" s="7">
        <f t="shared" si="167"/>
        <v>1.1217044379326165E-2</v>
      </c>
      <c r="T253" s="27">
        <f t="shared" si="168"/>
        <v>163.57290901899142</v>
      </c>
      <c r="U253" s="1">
        <f t="shared" si="198"/>
        <v>0.71958668100856471</v>
      </c>
      <c r="V253" s="11">
        <f t="shared" si="169"/>
        <v>4.3799120461505336E-3</v>
      </c>
      <c r="W253" s="27">
        <f t="shared" si="170"/>
        <v>164.5172543275618</v>
      </c>
      <c r="X253" s="1">
        <f t="shared" si="171"/>
        <v>0.22475862756181186</v>
      </c>
      <c r="Y253" s="9">
        <f t="shared" si="151"/>
        <v>1.3680395236811286E-3</v>
      </c>
      <c r="Z253" s="27">
        <f t="shared" si="172"/>
        <v>165.29078584866286</v>
      </c>
      <c r="AA253" s="1">
        <f t="shared" si="173"/>
        <v>0.9982901486628748</v>
      </c>
      <c r="AB253" s="9">
        <f t="shared" si="152"/>
        <v>6.0762979125094322E-3</v>
      </c>
      <c r="AD253" s="2">
        <v>252</v>
      </c>
      <c r="AE253" s="20">
        <v>524.5900269</v>
      </c>
      <c r="AF253" s="8">
        <f t="shared" si="174"/>
        <v>523.17648767348533</v>
      </c>
      <c r="AG253" s="1">
        <f t="shared" si="175"/>
        <v>1.413539226514672</v>
      </c>
      <c r="AH253" s="9">
        <f t="shared" si="153"/>
        <v>2.6945598544215708E-3</v>
      </c>
      <c r="AI253" s="8">
        <f t="shared" si="176"/>
        <v>524.20751154656443</v>
      </c>
      <c r="AJ253" s="1">
        <f t="shared" si="177"/>
        <v>0.38251535343556498</v>
      </c>
      <c r="AK253" s="9">
        <f t="shared" si="154"/>
        <v>7.2917008296172203E-4</v>
      </c>
      <c r="AL253" s="8">
        <f t="shared" si="178"/>
        <v>525.73674408674833</v>
      </c>
      <c r="AM253" s="1">
        <f t="shared" si="179"/>
        <v>1.146717186748333</v>
      </c>
      <c r="AN253" s="9">
        <f t="shared" si="155"/>
        <v>2.1859302082517973E-3</v>
      </c>
      <c r="AO253" s="8">
        <f t="shared" si="180"/>
        <v>527.6714391728508</v>
      </c>
      <c r="AP253" s="1">
        <f t="shared" si="181"/>
        <v>3.0814122728507982</v>
      </c>
      <c r="AQ253" s="9">
        <f t="shared" si="156"/>
        <v>5.8739436795244154E-3</v>
      </c>
      <c r="AU253" s="2">
        <v>252</v>
      </c>
      <c r="AV253" s="20">
        <v>164.29249569999999</v>
      </c>
      <c r="AW253" s="10">
        <f t="shared" si="182"/>
        <v>164.5172543275618</v>
      </c>
      <c r="AX253" s="2">
        <f t="shared" si="199"/>
        <v>1.2405809058113588</v>
      </c>
      <c r="AY253" s="27">
        <f t="shared" si="157"/>
        <v>165.75783523337316</v>
      </c>
      <c r="AZ253" s="11">
        <f t="shared" si="183"/>
        <v>8.9190898654853655E-3</v>
      </c>
      <c r="BA253" s="2">
        <f t="shared" si="200"/>
        <v>1.6998215554267608</v>
      </c>
      <c r="BB253" s="27">
        <f t="shared" si="158"/>
        <v>166.21707588298855</v>
      </c>
      <c r="BC253" s="11">
        <f t="shared" si="184"/>
        <v>1.171435234937857E-2</v>
      </c>
      <c r="BD253" s="2">
        <f t="shared" si="185"/>
        <v>2.0765581964118933</v>
      </c>
      <c r="BE253" s="27">
        <f t="shared" si="159"/>
        <v>166.5938125239737</v>
      </c>
      <c r="BF253" s="11">
        <f t="shared" si="186"/>
        <v>1.4007437248843905E-2</v>
      </c>
      <c r="BG253" s="2">
        <f t="shared" si="187"/>
        <v>2.3205945633031617</v>
      </c>
      <c r="BH253" s="27">
        <f t="shared" si="160"/>
        <v>166.83784889086496</v>
      </c>
      <c r="BI253" s="11">
        <f t="shared" si="188"/>
        <v>1.5492814690165866E-2</v>
      </c>
      <c r="BK253" s="2">
        <v>252</v>
      </c>
      <c r="BL253" s="20">
        <v>524.5900269</v>
      </c>
      <c r="BM253" s="10">
        <f t="shared" si="189"/>
        <v>525.73674408674833</v>
      </c>
      <c r="BN253" s="2">
        <f t="shared" si="190"/>
        <v>1.5361538479577539</v>
      </c>
      <c r="BO253" s="27">
        <f t="shared" si="161"/>
        <v>527.27289793470607</v>
      </c>
      <c r="BP253" s="11">
        <f t="shared" si="191"/>
        <v>5.1142242458556888E-3</v>
      </c>
      <c r="BQ253" s="2">
        <f t="shared" si="192"/>
        <v>2.7526185723309311</v>
      </c>
      <c r="BR253" s="27">
        <f t="shared" si="162"/>
        <v>528.48936265907923</v>
      </c>
      <c r="BS253" s="11">
        <f t="shared" si="193"/>
        <v>7.4331107324359155E-3</v>
      </c>
      <c r="BT253" s="2">
        <f t="shared" si="194"/>
        <v>4.3161489801882285</v>
      </c>
      <c r="BU253" s="27">
        <f t="shared" si="163"/>
        <v>530.05289306693658</v>
      </c>
      <c r="BV253" s="11">
        <f t="shared" si="195"/>
        <v>1.0413591350980711E-2</v>
      </c>
      <c r="BW253" s="2">
        <f t="shared" si="196"/>
        <v>5.8040852583076887</v>
      </c>
      <c r="BX253" s="27">
        <f t="shared" si="164"/>
        <v>531.54082934505607</v>
      </c>
      <c r="BY253" s="11">
        <f t="shared" si="197"/>
        <v>1.3249970622070303E-2</v>
      </c>
      <c r="CB253" s="2"/>
      <c r="CD253" s="22"/>
    </row>
    <row r="254" spans="1:82" ht="19" x14ac:dyDescent="0.25">
      <c r="A254" s="18" t="s">
        <v>162</v>
      </c>
      <c r="B254" s="20">
        <v>253</v>
      </c>
      <c r="C254" s="21"/>
      <c r="D254" s="21"/>
      <c r="O254" s="2">
        <v>253</v>
      </c>
      <c r="P254" s="21"/>
      <c r="Q254" s="27">
        <f t="shared" si="165"/>
        <v>163.00248234917999</v>
      </c>
      <c r="R254" s="29" t="s">
        <v>11</v>
      </c>
      <c r="S254" s="31" t="s">
        <v>3</v>
      </c>
      <c r="T254" s="27">
        <f t="shared" si="168"/>
        <v>163.89672302544528</v>
      </c>
      <c r="U254" s="29" t="s">
        <v>11</v>
      </c>
      <c r="V254" s="31" t="s">
        <v>3</v>
      </c>
      <c r="W254" s="27">
        <f t="shared" si="170"/>
        <v>164.38239915102471</v>
      </c>
      <c r="X254" s="29" t="s">
        <v>11</v>
      </c>
      <c r="Y254" s="31" t="s">
        <v>3</v>
      </c>
      <c r="Z254" s="27">
        <f t="shared" si="172"/>
        <v>164.54206823716569</v>
      </c>
      <c r="AA254" s="29" t="s">
        <v>11</v>
      </c>
      <c r="AB254" s="31" t="s">
        <v>3</v>
      </c>
      <c r="AD254" s="2">
        <v>253</v>
      </c>
      <c r="AE254" s="21"/>
      <c r="AF254" s="8">
        <f t="shared" si="174"/>
        <v>523.60054944143963</v>
      </c>
      <c r="AG254" s="29" t="s">
        <v>11</v>
      </c>
      <c r="AH254" s="31" t="s">
        <v>3</v>
      </c>
      <c r="AI254" s="8">
        <f t="shared" si="176"/>
        <v>524.37964345561045</v>
      </c>
      <c r="AJ254" s="29" t="s">
        <v>11</v>
      </c>
      <c r="AK254" s="31" t="s">
        <v>3</v>
      </c>
      <c r="AL254" s="8">
        <f t="shared" si="178"/>
        <v>525.04871377469931</v>
      </c>
      <c r="AM254" s="29" t="s">
        <v>11</v>
      </c>
      <c r="AN254" s="31" t="s">
        <v>3</v>
      </c>
      <c r="AO254" s="8">
        <f t="shared" si="180"/>
        <v>525.36037996821278</v>
      </c>
      <c r="AP254" s="29" t="s">
        <v>11</v>
      </c>
      <c r="AQ254" s="31" t="s">
        <v>3</v>
      </c>
      <c r="AU254" s="2">
        <v>253</v>
      </c>
      <c r="AV254" s="21"/>
      <c r="AW254" s="10">
        <f t="shared" si="182"/>
        <v>164.38239915102471</v>
      </c>
      <c r="AX254" s="2">
        <f t="shared" si="199"/>
        <v>0.827950081106825</v>
      </c>
      <c r="AY254" s="27">
        <f t="shared" si="157"/>
        <v>165.21034923213153</v>
      </c>
      <c r="AZ254" s="31" t="s">
        <v>3</v>
      </c>
      <c r="BA254" s="2">
        <f t="shared" si="200"/>
        <v>0.87421702604302931</v>
      </c>
      <c r="BB254" s="27">
        <f t="shared" si="158"/>
        <v>165.25661617706774</v>
      </c>
      <c r="BC254" s="31" t="s">
        <v>3</v>
      </c>
      <c r="BD254" s="2">
        <f t="shared" si="185"/>
        <v>0.74971017264250506</v>
      </c>
      <c r="BE254" s="27">
        <f t="shared" si="159"/>
        <v>165.13210932366721</v>
      </c>
      <c r="BF254" s="38" t="s">
        <v>3</v>
      </c>
      <c r="BG254" s="2">
        <f t="shared" si="187"/>
        <v>0.47900725842297509</v>
      </c>
      <c r="BH254" s="27">
        <f t="shared" si="160"/>
        <v>164.86140640944768</v>
      </c>
      <c r="BI254" s="31" t="s">
        <v>3</v>
      </c>
      <c r="BK254" s="2">
        <v>253</v>
      </c>
      <c r="BL254" s="21"/>
      <c r="BM254" s="10">
        <f t="shared" si="189"/>
        <v>525.04871377469931</v>
      </c>
      <c r="BN254" s="2">
        <f t="shared" si="190"/>
        <v>0.86889859995572083</v>
      </c>
      <c r="BO254" s="27">
        <f t="shared" si="161"/>
        <v>525.91761237465505</v>
      </c>
      <c r="BP254" s="31" t="s">
        <v>3</v>
      </c>
      <c r="BQ254" s="2">
        <f t="shared" si="192"/>
        <v>1.2043265743599521</v>
      </c>
      <c r="BR254" s="27">
        <f t="shared" si="162"/>
        <v>526.25304034905923</v>
      </c>
      <c r="BS254" s="31" t="s">
        <v>3</v>
      </c>
      <c r="BT254" s="2">
        <f t="shared" si="194"/>
        <v>1.313641404845878</v>
      </c>
      <c r="BU254" s="27">
        <f t="shared" si="163"/>
        <v>526.36235517954515</v>
      </c>
      <c r="BV254" s="31" t="s">
        <v>3</v>
      </c>
      <c r="BW254" s="2">
        <f t="shared" si="196"/>
        <v>0.93499858054015528</v>
      </c>
      <c r="BX254" s="27">
        <f t="shared" si="164"/>
        <v>525.9837123552395</v>
      </c>
      <c r="BY254" s="31" t="s">
        <v>3</v>
      </c>
      <c r="CB254" s="2"/>
      <c r="CD254" s="22"/>
    </row>
    <row r="255" spans="1:82" ht="24" x14ac:dyDescent="0.3">
      <c r="A255" s="19">
        <v>44287</v>
      </c>
      <c r="B255" s="20">
        <v>254</v>
      </c>
      <c r="C255" s="21"/>
      <c r="D255" s="21"/>
      <c r="O255" s="2">
        <v>254</v>
      </c>
      <c r="P255" s="21"/>
      <c r="Q255" s="28"/>
      <c r="R255" s="30">
        <f>AVERAGE(R3:R253)</f>
        <v>3.1164930073045012</v>
      </c>
      <c r="S255" s="32">
        <f>AVERAGE(S2:S253)</f>
        <v>2.3560494882607291E-2</v>
      </c>
      <c r="T255" s="28"/>
      <c r="U255" s="30">
        <f>AVERAGE(U3:U253)</f>
        <v>2.7178232321554976</v>
      </c>
      <c r="V255" s="32">
        <f>AVERAGE(V2:V253)</f>
        <v>2.0543366044371486E-2</v>
      </c>
      <c r="X255" s="30">
        <f>AVERAGE(X3:X253)</f>
        <v>2.5117398937834152</v>
      </c>
      <c r="Y255" s="32">
        <f>AVERAGE(Y2:Y253)</f>
        <v>1.9001841966401183E-2</v>
      </c>
      <c r="Z255" s="13"/>
      <c r="AA255" s="36">
        <f>AVERAGE(AA3:AA253)</f>
        <v>2.3974336889083956</v>
      </c>
      <c r="AB255" s="37">
        <f>AVERAGE(AB2:AB253)</f>
        <v>1.8150937861010855E-2</v>
      </c>
      <c r="AD255" s="2">
        <v>254</v>
      </c>
      <c r="AE255" s="21"/>
      <c r="AG255" s="30">
        <f>AVERAGE(AG3:AG253)</f>
        <v>11.488677738911948</v>
      </c>
      <c r="AH255" s="32">
        <f>AVERAGE(AH2:AH253)</f>
        <v>2.5792380067493358E-2</v>
      </c>
      <c r="AJ255" s="30">
        <f>AVERAGE(AJ3:AJ253)</f>
        <v>9.8976482409090956</v>
      </c>
      <c r="AK255" s="32">
        <f>AVERAGE(AK2:AK253)</f>
        <v>2.2277756803197719E-2</v>
      </c>
      <c r="AM255" s="30">
        <f>AVERAGE(AM3:AM253)</f>
        <v>9.1925441239352246</v>
      </c>
      <c r="AN255" s="32">
        <f>AVERAGE(AN2:AN253)</f>
        <v>2.0793192563777704E-2</v>
      </c>
      <c r="AO255" s="13"/>
      <c r="AP255" s="36">
        <f>AVERAGE(AP3:AP253)</f>
        <v>8.9371282322983507</v>
      </c>
      <c r="AQ255" s="37">
        <f>AVERAGE(AQ2:AQ253)</f>
        <v>2.0313007016206655E-2</v>
      </c>
      <c r="AU255" s="2">
        <v>254</v>
      </c>
      <c r="AV255" s="21"/>
      <c r="AW255" s="14"/>
      <c r="AX255" s="2"/>
      <c r="AZ255" s="32">
        <f>AVERAGE(AZ3:AZ253)</f>
        <v>1.8223189217972325E-2</v>
      </c>
      <c r="BC255" s="32">
        <f>AVERAGE(BC2:BC253)</f>
        <v>1.8078361996814923E-2</v>
      </c>
      <c r="BF255" s="37">
        <f>AVERAGE( BF3:BF253)</f>
        <v>1.80390459893707E-2</v>
      </c>
      <c r="BI255" s="32">
        <f>AVERAGE(BI3:BI253)</f>
        <v>1.8087606988427433E-2</v>
      </c>
      <c r="BK255" s="2">
        <v>254</v>
      </c>
      <c r="BL255" s="21"/>
      <c r="BM255" s="14"/>
      <c r="BP255" s="32">
        <f>AVERAGE(BP3:BP253)</f>
        <v>2.0743788672918616E-2</v>
      </c>
      <c r="BS255" s="32">
        <f>AVERAGE(BS3:BS253)</f>
        <v>2.0756910325705754E-2</v>
      </c>
      <c r="BV255" s="32">
        <f>AVERAGE(BV3:BV253)</f>
        <v>2.107010118709381E-2</v>
      </c>
      <c r="BY255" s="37">
        <f>AVERAGE(BY3:BY253)</f>
        <v>2.1533909804011989E-2</v>
      </c>
      <c r="CB255" s="2"/>
      <c r="CD255" s="22"/>
    </row>
    <row r="256" spans="1:82" ht="19" x14ac:dyDescent="0.25">
      <c r="A256" s="19">
        <v>44317</v>
      </c>
      <c r="B256" s="20">
        <v>255</v>
      </c>
      <c r="C256" s="21"/>
      <c r="D256" s="21"/>
      <c r="O256" s="2">
        <v>255</v>
      </c>
      <c r="P256" s="21"/>
      <c r="Q256" s="28"/>
      <c r="S256" s="11"/>
      <c r="T256" s="28"/>
      <c r="V256" s="15"/>
      <c r="Y256" s="17"/>
      <c r="AB256" s="15"/>
      <c r="AD256" s="2">
        <v>255</v>
      </c>
      <c r="AE256" s="21"/>
      <c r="AH256" s="11"/>
      <c r="AK256" s="15"/>
      <c r="AN256" s="15"/>
      <c r="AQ256" s="15"/>
      <c r="AU256" s="2">
        <v>255</v>
      </c>
      <c r="AV256" s="21"/>
      <c r="AW256" s="14"/>
      <c r="AX256" s="2"/>
      <c r="AZ256" s="15"/>
      <c r="BC256" s="15"/>
      <c r="BD256" s="49"/>
      <c r="BE256" s="50"/>
      <c r="BF256" s="51"/>
      <c r="BI256" s="15"/>
      <c r="BK256" s="2">
        <v>255</v>
      </c>
      <c r="BL256" s="21"/>
      <c r="BM256" s="14"/>
      <c r="BP256" s="15"/>
      <c r="BS256" s="15"/>
      <c r="BT256" s="49"/>
      <c r="BU256" s="50"/>
      <c r="BV256" s="51"/>
      <c r="BW256" s="49"/>
      <c r="BX256" s="50"/>
      <c r="BY256" s="51"/>
      <c r="CB256" s="2"/>
      <c r="CD256" s="22"/>
    </row>
    <row r="257" spans="1:82" ht="19" x14ac:dyDescent="0.25">
      <c r="A257" s="19">
        <v>44348</v>
      </c>
      <c r="B257" s="20">
        <v>256</v>
      </c>
      <c r="C257" s="21"/>
      <c r="D257" s="21"/>
      <c r="O257" s="2">
        <v>256</v>
      </c>
      <c r="P257" s="21"/>
      <c r="Q257" s="28"/>
      <c r="S257" s="11"/>
      <c r="T257" s="28"/>
      <c r="V257" s="15"/>
      <c r="Y257" s="15"/>
      <c r="Z257" s="49"/>
      <c r="AA257" s="50"/>
      <c r="AB257" s="51"/>
      <c r="AD257" s="2">
        <v>256</v>
      </c>
      <c r="AE257" s="21"/>
      <c r="AH257" s="11"/>
      <c r="AK257" s="15"/>
      <c r="AN257" s="15"/>
      <c r="AO257" s="49"/>
      <c r="AP257" s="50"/>
      <c r="AQ257" s="51"/>
      <c r="AU257" s="2">
        <v>256</v>
      </c>
      <c r="AV257" s="21"/>
      <c r="AW257" s="14"/>
      <c r="AX257" s="2"/>
      <c r="AZ257" s="15"/>
      <c r="BC257" s="15"/>
      <c r="BF257" s="15"/>
      <c r="BI257" s="15"/>
      <c r="BK257" s="2">
        <v>256</v>
      </c>
      <c r="BL257" s="21"/>
      <c r="BM257" s="14"/>
      <c r="BP257" s="15"/>
      <c r="BS257" s="15"/>
      <c r="BV257" s="15"/>
      <c r="BY257" s="15"/>
      <c r="CB257" s="2"/>
      <c r="CD257" s="22"/>
    </row>
    <row r="258" spans="1:82" x14ac:dyDescent="0.2">
      <c r="A258" s="19">
        <v>44378</v>
      </c>
      <c r="B258" s="20">
        <v>257</v>
      </c>
      <c r="C258" s="21"/>
      <c r="D258" s="21"/>
      <c r="O258" s="2">
        <v>257</v>
      </c>
      <c r="P258" s="21"/>
      <c r="Q258" s="28"/>
      <c r="S258" s="11"/>
      <c r="T258" s="28"/>
      <c r="V258" s="15"/>
      <c r="Y258" s="15"/>
      <c r="AB258" s="15"/>
      <c r="AD258" s="2">
        <v>257</v>
      </c>
      <c r="AE258" s="21"/>
      <c r="AH258" s="11"/>
      <c r="AK258" s="15"/>
      <c r="AN258" s="15"/>
      <c r="AQ258" s="15"/>
      <c r="AU258" s="2">
        <v>257</v>
      </c>
      <c r="AV258" s="7"/>
      <c r="AW258" s="14"/>
      <c r="AX258" s="2"/>
      <c r="AZ258" s="15"/>
      <c r="BC258" s="15"/>
      <c r="BF258" s="15"/>
      <c r="BI258" s="15"/>
      <c r="BK258" s="2">
        <v>257</v>
      </c>
      <c r="BL258" s="7"/>
      <c r="BM258" s="14"/>
      <c r="BP258" s="15"/>
      <c r="BS258" s="15"/>
      <c r="BV258" s="15"/>
      <c r="BY258" s="15"/>
      <c r="CB258" s="2"/>
      <c r="CD258" s="22"/>
    </row>
    <row r="259" spans="1:82" x14ac:dyDescent="0.2">
      <c r="A259" s="19">
        <v>44409</v>
      </c>
      <c r="B259" s="20">
        <v>258</v>
      </c>
      <c r="C259" s="21"/>
      <c r="D259" s="21"/>
      <c r="P259" s="21"/>
      <c r="T259" s="28"/>
      <c r="AE259" s="21"/>
      <c r="BK259" s="2"/>
      <c r="CB259" s="2"/>
      <c r="CD259" s="22"/>
    </row>
    <row r="260" spans="1:82" x14ac:dyDescent="0.2">
      <c r="A260" s="19">
        <v>44501</v>
      </c>
      <c r="B260" s="20">
        <v>259</v>
      </c>
      <c r="C260" s="21"/>
      <c r="D260" s="21"/>
      <c r="P260" s="21"/>
      <c r="T260" s="28"/>
      <c r="AE260" s="21"/>
      <c r="CB260" s="2"/>
      <c r="CD260" s="22"/>
    </row>
    <row r="261" spans="1:82" x14ac:dyDescent="0.2">
      <c r="A261" s="19">
        <v>44531</v>
      </c>
      <c r="B261" s="20">
        <v>260</v>
      </c>
      <c r="C261" s="21"/>
      <c r="D261" s="21"/>
      <c r="P261" s="21"/>
      <c r="AE261" s="21"/>
      <c r="CB261" s="2"/>
      <c r="CD261" s="22"/>
    </row>
    <row r="262" spans="1:82" x14ac:dyDescent="0.2">
      <c r="A262" s="18" t="s">
        <v>163</v>
      </c>
      <c r="B262" s="20">
        <v>261</v>
      </c>
      <c r="C262" s="21"/>
      <c r="D262" s="21"/>
      <c r="P262" s="21"/>
      <c r="AE262" s="21"/>
      <c r="CB262" s="2"/>
      <c r="CD262" s="22"/>
    </row>
    <row r="263" spans="1:82" x14ac:dyDescent="0.2">
      <c r="A263" s="18" t="s">
        <v>164</v>
      </c>
      <c r="B263" s="20">
        <v>262</v>
      </c>
      <c r="C263" s="21"/>
      <c r="D263" s="21"/>
      <c r="P263" s="21"/>
      <c r="AE263" s="21"/>
      <c r="CB263" s="2"/>
      <c r="CD263" s="22"/>
    </row>
  </sheetData>
  <mergeCells count="5">
    <mergeCell ref="BD256:BF256"/>
    <mergeCell ref="BT256:BV256"/>
    <mergeCell ref="BW256:BY256"/>
    <mergeCell ref="Z257:AB257"/>
    <mergeCell ref="AO257:AQ257"/>
  </mergeCells>
  <phoneticPr fontId="3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E9DC-9027-4A08-96F8-63BA4FDEB7E6}">
  <dimension ref="A1:S264"/>
  <sheetViews>
    <sheetView zoomScale="80" workbookViewId="0">
      <selection activeCell="J27" sqref="J27"/>
    </sheetView>
  </sheetViews>
  <sheetFormatPr baseColWidth="10" defaultColWidth="8.83203125" defaultRowHeight="16" x14ac:dyDescent="0.2"/>
  <cols>
    <col min="1" max="1" width="17.33203125" customWidth="1"/>
    <col min="3" max="3" width="12" customWidth="1"/>
    <col min="5" max="5" width="16.6640625" customWidth="1"/>
    <col min="6" max="6" width="13.6640625" customWidth="1"/>
    <col min="15" max="15" width="13.6640625" customWidth="1"/>
  </cols>
  <sheetData>
    <row r="1" spans="1:19" ht="17" thickBot="1" x14ac:dyDescent="0.25">
      <c r="A1" s="18" t="s">
        <v>0</v>
      </c>
      <c r="B1" s="18" t="s">
        <v>1</v>
      </c>
      <c r="C1" s="18" t="s">
        <v>12</v>
      </c>
      <c r="E1" s="34" t="s">
        <v>165</v>
      </c>
      <c r="F1" s="6">
        <v>0.3</v>
      </c>
      <c r="G1" s="35" t="s">
        <v>5</v>
      </c>
      <c r="H1" t="s">
        <v>173</v>
      </c>
      <c r="O1" s="18" t="s">
        <v>13</v>
      </c>
      <c r="P1" s="34" t="s">
        <v>165</v>
      </c>
      <c r="Q1" s="6">
        <v>0.3</v>
      </c>
      <c r="R1" s="35" t="s">
        <v>5</v>
      </c>
      <c r="S1" t="s">
        <v>173</v>
      </c>
    </row>
    <row r="2" spans="1:19" ht="17" thickTop="1" x14ac:dyDescent="0.2">
      <c r="A2" s="23">
        <v>43862</v>
      </c>
      <c r="B2" s="20">
        <v>1</v>
      </c>
      <c r="C2" s="20">
        <v>94.900497439999995</v>
      </c>
      <c r="E2" s="10">
        <f>C2</f>
        <v>94.900497439999995</v>
      </c>
      <c r="F2" s="2">
        <f>0</f>
        <v>0</v>
      </c>
      <c r="G2" s="27">
        <f>E2+F2</f>
        <v>94.900497439999995</v>
      </c>
      <c r="H2" s="39">
        <f t="shared" ref="H2:H33" si="0">G2</f>
        <v>94.900497439999995</v>
      </c>
      <c r="O2" s="20">
        <v>329.80999759999997</v>
      </c>
      <c r="P2">
        <f>O2</f>
        <v>329.80999759999997</v>
      </c>
      <c r="Q2">
        <v>0</v>
      </c>
      <c r="R2">
        <f>P2+Q2</f>
        <v>329.80999759999997</v>
      </c>
      <c r="S2">
        <f>R2</f>
        <v>329.80999759999997</v>
      </c>
    </row>
    <row r="3" spans="1:19" x14ac:dyDescent="0.2">
      <c r="A3" s="23">
        <v>43891</v>
      </c>
      <c r="B3" s="20">
        <v>2</v>
      </c>
      <c r="C3" s="20">
        <v>93.748497009999994</v>
      </c>
      <c r="E3">
        <f t="shared" ref="E3:E66" si="1">0.6*C2+(1-0.6)*E2</f>
        <v>94.900497439999995</v>
      </c>
      <c r="F3">
        <f>$F$1*(E3-E2)+(1-$F$1)*F2</f>
        <v>0</v>
      </c>
      <c r="G3" s="27">
        <f t="shared" ref="G3:G66" si="2">E3+F3</f>
        <v>94.900497439999995</v>
      </c>
      <c r="H3" s="39">
        <f t="shared" si="0"/>
        <v>94.900497439999995</v>
      </c>
      <c r="O3" s="20">
        <v>325.89999390000003</v>
      </c>
      <c r="P3">
        <f>0.6*O2+(1-0.6)*P2</f>
        <v>329.80999759999997</v>
      </c>
      <c r="Q3">
        <f>$Q$1*(P3-P2)+(1-$Q$1)*Q2</f>
        <v>0</v>
      </c>
      <c r="R3">
        <f>P3+Q3</f>
        <v>329.80999759999997</v>
      </c>
      <c r="S3">
        <f t="shared" ref="S3:S51" si="3">R3</f>
        <v>329.80999759999997</v>
      </c>
    </row>
    <row r="4" spans="1:19" x14ac:dyDescent="0.2">
      <c r="A4" s="23">
        <v>43983</v>
      </c>
      <c r="B4" s="20">
        <v>3</v>
      </c>
      <c r="C4" s="20">
        <v>95.143997189999993</v>
      </c>
      <c r="E4">
        <f t="shared" si="1"/>
        <v>94.209297182</v>
      </c>
      <c r="F4">
        <f t="shared" ref="F4:F67" si="4">$F$1*(E4-E3)+(1-$F$1)*F3</f>
        <v>-0.20736007739999848</v>
      </c>
      <c r="G4" s="27">
        <f t="shared" si="2"/>
        <v>94.001937104600003</v>
      </c>
      <c r="H4" s="39">
        <f t="shared" si="0"/>
        <v>94.001937104600003</v>
      </c>
      <c r="O4" s="20">
        <v>335.82998659999998</v>
      </c>
      <c r="P4">
        <f t="shared" ref="P4:P67" si="5">0.6*O3+(1-0.6)*P3</f>
        <v>327.46399538000003</v>
      </c>
      <c r="Q4">
        <f t="shared" ref="Q4:Q67" si="6">$Q$1*(P4-P3)+(1-$Q$1)*Q3</f>
        <v>-0.7038006659999837</v>
      </c>
      <c r="R4">
        <f t="shared" ref="R4:R67" si="7">P4+Q4</f>
        <v>326.76019471400002</v>
      </c>
      <c r="S4">
        <f t="shared" si="3"/>
        <v>326.76019471400002</v>
      </c>
    </row>
    <row r="5" spans="1:19" x14ac:dyDescent="0.2">
      <c r="A5" s="23">
        <v>44013</v>
      </c>
      <c r="B5" s="20">
        <v>4</v>
      </c>
      <c r="C5" s="20">
        <v>95.343002319999997</v>
      </c>
      <c r="E5">
        <f t="shared" si="1"/>
        <v>94.770117186799993</v>
      </c>
      <c r="F5">
        <f t="shared" si="4"/>
        <v>2.3093947259998943E-2</v>
      </c>
      <c r="G5" s="27">
        <f t="shared" si="2"/>
        <v>94.793211134059987</v>
      </c>
      <c r="H5" s="39">
        <f t="shared" si="0"/>
        <v>94.793211134059987</v>
      </c>
      <c r="O5" s="20">
        <v>330.75</v>
      </c>
      <c r="P5">
        <f t="shared" si="5"/>
        <v>332.483590112</v>
      </c>
      <c r="Q5">
        <f t="shared" si="6"/>
        <v>1.0132179534000034</v>
      </c>
      <c r="R5">
        <f t="shared" si="7"/>
        <v>333.49680806539999</v>
      </c>
      <c r="S5">
        <f t="shared" si="3"/>
        <v>333.49680806539999</v>
      </c>
    </row>
    <row r="6" spans="1:19" x14ac:dyDescent="0.2">
      <c r="A6" s="23">
        <v>44044</v>
      </c>
      <c r="B6" s="20">
        <v>5</v>
      </c>
      <c r="C6" s="20">
        <v>94.598503109999996</v>
      </c>
      <c r="E6">
        <f t="shared" si="1"/>
        <v>95.113848266719998</v>
      </c>
      <c r="F6">
        <f t="shared" si="4"/>
        <v>0.1192850870580007</v>
      </c>
      <c r="G6" s="27">
        <f t="shared" si="2"/>
        <v>95.233133353778001</v>
      </c>
      <c r="H6" s="39">
        <f t="shared" si="0"/>
        <v>95.233133353778001</v>
      </c>
      <c r="O6" s="20">
        <v>339.26000979999998</v>
      </c>
      <c r="P6">
        <f t="shared" si="5"/>
        <v>331.44343604480002</v>
      </c>
      <c r="Q6">
        <f t="shared" si="6"/>
        <v>0.39720634722000886</v>
      </c>
      <c r="R6">
        <f t="shared" si="7"/>
        <v>331.84064239202002</v>
      </c>
      <c r="S6">
        <f t="shared" si="3"/>
        <v>331.84064239202002</v>
      </c>
    </row>
    <row r="7" spans="1:19" x14ac:dyDescent="0.2">
      <c r="A7" s="23">
        <v>44075</v>
      </c>
      <c r="B7" s="20">
        <v>6</v>
      </c>
      <c r="C7" s="20">
        <v>95.052497860000003</v>
      </c>
      <c r="E7">
        <f t="shared" si="1"/>
        <v>94.804641172687994</v>
      </c>
      <c r="F7">
        <f t="shared" si="4"/>
        <v>-9.2625672690007654E-3</v>
      </c>
      <c r="G7" s="27">
        <f t="shared" si="2"/>
        <v>94.795378605418989</v>
      </c>
      <c r="H7" s="39">
        <f t="shared" si="0"/>
        <v>94.795378605418989</v>
      </c>
      <c r="O7" s="20">
        <v>335.6600037</v>
      </c>
      <c r="P7">
        <f t="shared" si="5"/>
        <v>336.13338029791998</v>
      </c>
      <c r="Q7">
        <f t="shared" si="6"/>
        <v>1.6850277189899945</v>
      </c>
      <c r="R7">
        <f t="shared" si="7"/>
        <v>337.81840801690998</v>
      </c>
      <c r="S7">
        <f t="shared" si="3"/>
        <v>337.81840801690998</v>
      </c>
    </row>
    <row r="8" spans="1:19" x14ac:dyDescent="0.2">
      <c r="A8" s="23">
        <v>44105</v>
      </c>
      <c r="B8" s="20">
        <v>7</v>
      </c>
      <c r="C8" s="20">
        <v>94.157997129999998</v>
      </c>
      <c r="E8">
        <f t="shared" si="1"/>
        <v>94.953355185075196</v>
      </c>
      <c r="F8">
        <f t="shared" si="4"/>
        <v>3.8130406627860179E-2</v>
      </c>
      <c r="G8" s="27">
        <f t="shared" si="2"/>
        <v>94.991485591703054</v>
      </c>
      <c r="H8" s="39">
        <f t="shared" si="0"/>
        <v>94.991485591703054</v>
      </c>
      <c r="O8" s="20">
        <v>329.0499878</v>
      </c>
      <c r="P8">
        <f t="shared" si="5"/>
        <v>335.84935433916797</v>
      </c>
      <c r="Q8">
        <f t="shared" si="6"/>
        <v>1.0943116156673929</v>
      </c>
      <c r="R8">
        <f t="shared" si="7"/>
        <v>336.94366595483535</v>
      </c>
      <c r="S8">
        <f t="shared" si="3"/>
        <v>336.94366595483535</v>
      </c>
    </row>
    <row r="9" spans="1:19" x14ac:dyDescent="0.2">
      <c r="A9" s="23" t="s">
        <v>167</v>
      </c>
      <c r="B9" s="20">
        <v>8</v>
      </c>
      <c r="C9" s="20">
        <v>94.565002440000001</v>
      </c>
      <c r="E9">
        <f t="shared" si="1"/>
        <v>94.476140352030086</v>
      </c>
      <c r="F9">
        <f t="shared" si="4"/>
        <v>-0.11647316527403095</v>
      </c>
      <c r="G9" s="27">
        <f t="shared" si="2"/>
        <v>94.359667186756056</v>
      </c>
      <c r="H9" s="39">
        <f t="shared" si="0"/>
        <v>94.359667186756056</v>
      </c>
      <c r="O9" s="20">
        <v>338.92001340000002</v>
      </c>
      <c r="P9">
        <f t="shared" si="5"/>
        <v>331.76973441566719</v>
      </c>
      <c r="Q9">
        <f t="shared" si="6"/>
        <v>-0.45786784608306075</v>
      </c>
      <c r="R9">
        <f t="shared" si="7"/>
        <v>331.31186656958414</v>
      </c>
      <c r="S9">
        <f t="shared" si="3"/>
        <v>331.31186656958414</v>
      </c>
    </row>
    <row r="10" spans="1:19" x14ac:dyDescent="0.2">
      <c r="A10" s="23" t="s">
        <v>168</v>
      </c>
      <c r="B10" s="20">
        <v>9</v>
      </c>
      <c r="C10" s="20">
        <v>93.472000120000004</v>
      </c>
      <c r="E10">
        <f t="shared" si="1"/>
        <v>94.529457604812023</v>
      </c>
      <c r="F10">
        <f t="shared" si="4"/>
        <v>-6.5536039857240436E-2</v>
      </c>
      <c r="G10" s="27">
        <f t="shared" si="2"/>
        <v>94.463921564954788</v>
      </c>
      <c r="H10" s="39">
        <f t="shared" si="0"/>
        <v>94.463921564954788</v>
      </c>
      <c r="O10" s="20">
        <v>338.69000240000003</v>
      </c>
      <c r="P10">
        <f t="shared" si="5"/>
        <v>336.05990180626691</v>
      </c>
      <c r="Q10">
        <f t="shared" si="6"/>
        <v>0.96654272492177329</v>
      </c>
      <c r="R10">
        <f t="shared" si="7"/>
        <v>337.0264445311887</v>
      </c>
      <c r="S10">
        <f t="shared" si="3"/>
        <v>337.0264445311887</v>
      </c>
    </row>
    <row r="11" spans="1:19" x14ac:dyDescent="0.2">
      <c r="A11" s="23" t="s">
        <v>169</v>
      </c>
      <c r="B11" s="20">
        <v>10</v>
      </c>
      <c r="C11" s="20">
        <v>93.100997919999998</v>
      </c>
      <c r="E11">
        <f t="shared" si="1"/>
        <v>93.894983113924809</v>
      </c>
      <c r="F11">
        <f t="shared" si="4"/>
        <v>-0.2362175751662326</v>
      </c>
      <c r="G11" s="27">
        <f t="shared" si="2"/>
        <v>93.658765538758573</v>
      </c>
      <c r="H11" s="39">
        <f t="shared" si="0"/>
        <v>93.658765538758573</v>
      </c>
      <c r="O11" s="20">
        <v>339.07000729999999</v>
      </c>
      <c r="P11">
        <f t="shared" si="5"/>
        <v>337.63796216250677</v>
      </c>
      <c r="Q11">
        <f t="shared" si="6"/>
        <v>1.1499980143171991</v>
      </c>
      <c r="R11">
        <f t="shared" si="7"/>
        <v>338.78796017682396</v>
      </c>
      <c r="S11">
        <f t="shared" si="3"/>
        <v>338.78796017682396</v>
      </c>
    </row>
    <row r="12" spans="1:19" x14ac:dyDescent="0.2">
      <c r="A12" s="23" t="s">
        <v>170</v>
      </c>
      <c r="B12" s="20">
        <v>11</v>
      </c>
      <c r="C12" s="20">
        <v>93.897003170000005</v>
      </c>
      <c r="E12">
        <f t="shared" si="1"/>
        <v>93.418591997569919</v>
      </c>
      <c r="F12">
        <f t="shared" si="4"/>
        <v>-0.30826963752282971</v>
      </c>
      <c r="G12" s="27">
        <f t="shared" si="2"/>
        <v>93.110322360047093</v>
      </c>
      <c r="H12" s="39">
        <f t="shared" si="0"/>
        <v>93.110322360047093</v>
      </c>
      <c r="O12" s="20">
        <v>338.61999509999998</v>
      </c>
      <c r="P12">
        <f t="shared" si="5"/>
        <v>338.49718924500269</v>
      </c>
      <c r="Q12">
        <f t="shared" si="6"/>
        <v>1.0627667347708154</v>
      </c>
      <c r="R12">
        <f t="shared" si="7"/>
        <v>339.55995597977352</v>
      </c>
      <c r="S12">
        <f t="shared" si="3"/>
        <v>339.55995597977352</v>
      </c>
    </row>
    <row r="13" spans="1:19" x14ac:dyDescent="0.2">
      <c r="A13" s="23" t="s">
        <v>171</v>
      </c>
      <c r="B13" s="20">
        <v>12</v>
      </c>
      <c r="C13" s="20">
        <v>93.236000059999995</v>
      </c>
      <c r="E13">
        <f t="shared" si="1"/>
        <v>93.705638701027965</v>
      </c>
      <c r="F13">
        <f t="shared" si="4"/>
        <v>-0.1296747352285671</v>
      </c>
      <c r="G13" s="27">
        <f t="shared" si="2"/>
        <v>93.575963965799403</v>
      </c>
      <c r="H13" s="39">
        <f t="shared" si="0"/>
        <v>93.575963965799403</v>
      </c>
      <c r="O13" s="20">
        <v>339.67001340000002</v>
      </c>
      <c r="P13">
        <f t="shared" si="5"/>
        <v>338.57087275800109</v>
      </c>
      <c r="Q13">
        <f t="shared" si="6"/>
        <v>0.76604176823909076</v>
      </c>
      <c r="R13">
        <f t="shared" si="7"/>
        <v>339.33691452624015</v>
      </c>
      <c r="S13">
        <f t="shared" si="3"/>
        <v>339.33691452624015</v>
      </c>
    </row>
    <row r="14" spans="1:19" x14ac:dyDescent="0.2">
      <c r="A14" s="23" t="s">
        <v>172</v>
      </c>
      <c r="B14" s="20">
        <v>13</v>
      </c>
      <c r="C14" s="20">
        <v>94.599998470000003</v>
      </c>
      <c r="E14">
        <f t="shared" si="1"/>
        <v>93.42385551641118</v>
      </c>
      <c r="F14">
        <f t="shared" si="4"/>
        <v>-0.17530727004503244</v>
      </c>
      <c r="G14" s="27">
        <f t="shared" si="2"/>
        <v>93.248548246366141</v>
      </c>
      <c r="H14" s="39">
        <f t="shared" si="0"/>
        <v>93.248548246366141</v>
      </c>
      <c r="O14" s="20">
        <v>338.10998540000003</v>
      </c>
      <c r="P14">
        <f t="shared" si="5"/>
        <v>339.23035714320042</v>
      </c>
      <c r="Q14">
        <f t="shared" si="6"/>
        <v>0.73407455332716387</v>
      </c>
      <c r="R14">
        <f t="shared" si="7"/>
        <v>339.96443169652758</v>
      </c>
      <c r="S14">
        <f t="shared" si="3"/>
        <v>339.96443169652758</v>
      </c>
    </row>
    <row r="15" spans="1:19" x14ac:dyDescent="0.2">
      <c r="A15" s="23" t="s">
        <v>14</v>
      </c>
      <c r="B15" s="20">
        <v>14</v>
      </c>
      <c r="C15" s="20">
        <v>94.373001099999996</v>
      </c>
      <c r="E15">
        <f t="shared" si="1"/>
        <v>94.129541288564468</v>
      </c>
      <c r="F15">
        <f t="shared" si="4"/>
        <v>8.8990642614463655E-2</v>
      </c>
      <c r="G15" s="27">
        <f t="shared" si="2"/>
        <v>94.21853193117893</v>
      </c>
      <c r="H15" s="39">
        <f t="shared" si="0"/>
        <v>94.21853193117893</v>
      </c>
      <c r="O15" s="20">
        <v>326</v>
      </c>
      <c r="P15">
        <f t="shared" si="5"/>
        <v>338.55813409728017</v>
      </c>
      <c r="Q15">
        <f t="shared" si="6"/>
        <v>0.31218527355294035</v>
      </c>
      <c r="R15">
        <f t="shared" si="7"/>
        <v>338.8703193708331</v>
      </c>
      <c r="S15">
        <f t="shared" si="3"/>
        <v>338.8703193708331</v>
      </c>
    </row>
    <row r="16" spans="1:19" x14ac:dyDescent="0.2">
      <c r="A16" s="23" t="s">
        <v>15</v>
      </c>
      <c r="B16" s="20">
        <v>15</v>
      </c>
      <c r="C16" s="20">
        <v>94.228996280000004</v>
      </c>
      <c r="E16">
        <f t="shared" si="1"/>
        <v>94.275617175425779</v>
      </c>
      <c r="F16">
        <f t="shared" si="4"/>
        <v>0.10611621588851791</v>
      </c>
      <c r="G16" s="27">
        <f t="shared" si="2"/>
        <v>94.381733391314299</v>
      </c>
      <c r="H16" s="39">
        <f t="shared" si="0"/>
        <v>94.381733391314299</v>
      </c>
      <c r="O16" s="20">
        <v>349.60000609999997</v>
      </c>
      <c r="P16">
        <f t="shared" si="5"/>
        <v>331.02325363891208</v>
      </c>
      <c r="Q16">
        <f t="shared" si="6"/>
        <v>-2.0419344460233697</v>
      </c>
      <c r="R16">
        <f t="shared" si="7"/>
        <v>328.98131919288869</v>
      </c>
      <c r="S16">
        <f t="shared" si="3"/>
        <v>328.98131919288869</v>
      </c>
    </row>
    <row r="17" spans="1:19" x14ac:dyDescent="0.2">
      <c r="A17" s="23" t="s">
        <v>16</v>
      </c>
      <c r="B17" s="20">
        <v>16</v>
      </c>
      <c r="C17" s="20">
        <v>93.082000730000004</v>
      </c>
      <c r="E17">
        <f t="shared" si="1"/>
        <v>94.247644638170314</v>
      </c>
      <c r="F17">
        <f t="shared" si="4"/>
        <v>6.5889589945322999E-2</v>
      </c>
      <c r="G17" s="27">
        <f t="shared" si="2"/>
        <v>94.313534228115643</v>
      </c>
      <c r="H17" s="39">
        <f t="shared" si="0"/>
        <v>94.313534228115643</v>
      </c>
      <c r="O17" s="20">
        <v>353.1600037</v>
      </c>
      <c r="P17">
        <f t="shared" si="5"/>
        <v>342.16930511556484</v>
      </c>
      <c r="Q17">
        <f t="shared" si="6"/>
        <v>1.9144613307794687</v>
      </c>
      <c r="R17">
        <f t="shared" si="7"/>
        <v>344.08376644634433</v>
      </c>
      <c r="S17">
        <f t="shared" si="3"/>
        <v>344.08376644634433</v>
      </c>
    </row>
    <row r="18" spans="1:19" x14ac:dyDescent="0.2">
      <c r="A18" s="23" t="s">
        <v>17</v>
      </c>
      <c r="B18" s="20">
        <v>17</v>
      </c>
      <c r="C18" s="20">
        <v>91.416999820000001</v>
      </c>
      <c r="E18">
        <f t="shared" si="1"/>
        <v>93.548258293268134</v>
      </c>
      <c r="F18">
        <f t="shared" si="4"/>
        <v>-0.16369319050892797</v>
      </c>
      <c r="G18" s="27">
        <f t="shared" si="2"/>
        <v>93.384565102759211</v>
      </c>
      <c r="H18" s="39">
        <f t="shared" si="0"/>
        <v>93.384565102759211</v>
      </c>
      <c r="O18" s="20">
        <v>342.88000490000002</v>
      </c>
      <c r="P18">
        <f t="shared" si="5"/>
        <v>348.76372426622595</v>
      </c>
      <c r="Q18">
        <f t="shared" si="6"/>
        <v>3.3184486767439614</v>
      </c>
      <c r="R18">
        <f t="shared" si="7"/>
        <v>352.08217294296992</v>
      </c>
      <c r="S18">
        <f t="shared" si="3"/>
        <v>352.08217294296992</v>
      </c>
    </row>
    <row r="19" spans="1:19" x14ac:dyDescent="0.2">
      <c r="A19" s="23" t="s">
        <v>18</v>
      </c>
      <c r="B19" s="20">
        <v>18</v>
      </c>
      <c r="C19" s="20">
        <v>92.662498470000003</v>
      </c>
      <c r="E19">
        <f t="shared" si="1"/>
        <v>92.26950320930726</v>
      </c>
      <c r="F19">
        <f t="shared" si="4"/>
        <v>-0.49821175854451183</v>
      </c>
      <c r="G19" s="27">
        <f t="shared" si="2"/>
        <v>91.771291450762746</v>
      </c>
      <c r="H19" s="39">
        <f t="shared" si="0"/>
        <v>91.771291450762746</v>
      </c>
      <c r="O19" s="20">
        <v>348.51998900000001</v>
      </c>
      <c r="P19">
        <f t="shared" si="5"/>
        <v>345.23349264649039</v>
      </c>
      <c r="Q19">
        <f t="shared" si="6"/>
        <v>1.2638445878001052</v>
      </c>
      <c r="R19">
        <f t="shared" si="7"/>
        <v>346.49733723429051</v>
      </c>
      <c r="S19">
        <f t="shared" si="3"/>
        <v>346.49733723429051</v>
      </c>
    </row>
    <row r="20" spans="1:19" x14ac:dyDescent="0.2">
      <c r="A20" s="23" t="s">
        <v>19</v>
      </c>
      <c r="B20" s="20">
        <v>19</v>
      </c>
      <c r="C20" s="20">
        <v>92.900001529999997</v>
      </c>
      <c r="E20">
        <f t="shared" si="1"/>
        <v>92.505300365722903</v>
      </c>
      <c r="F20">
        <f t="shared" si="4"/>
        <v>-0.27800908405646541</v>
      </c>
      <c r="G20" s="27">
        <f t="shared" si="2"/>
        <v>92.227291281666439</v>
      </c>
      <c r="H20" s="39">
        <f t="shared" si="0"/>
        <v>92.227291281666439</v>
      </c>
      <c r="O20" s="20">
        <v>343.1600037</v>
      </c>
      <c r="P20">
        <f t="shared" si="5"/>
        <v>347.20539045859618</v>
      </c>
      <c r="Q20">
        <f t="shared" si="6"/>
        <v>1.476260555091812</v>
      </c>
      <c r="R20">
        <f t="shared" si="7"/>
        <v>348.681651013688</v>
      </c>
      <c r="S20">
        <f t="shared" si="3"/>
        <v>348.681651013688</v>
      </c>
    </row>
    <row r="21" spans="1:19" x14ac:dyDescent="0.2">
      <c r="A21" s="23" t="s">
        <v>20</v>
      </c>
      <c r="B21" s="20">
        <v>20</v>
      </c>
      <c r="C21" s="20">
        <v>93.533996579999993</v>
      </c>
      <c r="E21">
        <f t="shared" si="1"/>
        <v>92.742121064289165</v>
      </c>
      <c r="F21">
        <f t="shared" si="4"/>
        <v>-0.12356014926964703</v>
      </c>
      <c r="G21" s="27">
        <f t="shared" si="2"/>
        <v>92.618560915019515</v>
      </c>
      <c r="H21" s="39">
        <f t="shared" si="0"/>
        <v>92.618560915019515</v>
      </c>
      <c r="O21" s="20">
        <v>347.73999020000002</v>
      </c>
      <c r="P21">
        <f t="shared" si="5"/>
        <v>344.77815840343845</v>
      </c>
      <c r="Q21">
        <f t="shared" si="6"/>
        <v>0.30521277201694907</v>
      </c>
      <c r="R21">
        <f t="shared" si="7"/>
        <v>345.0833711754554</v>
      </c>
      <c r="S21">
        <f t="shared" si="3"/>
        <v>345.0833711754554</v>
      </c>
    </row>
    <row r="22" spans="1:19" x14ac:dyDescent="0.2">
      <c r="A22" s="23" t="s">
        <v>21</v>
      </c>
      <c r="B22" s="20">
        <v>21</v>
      </c>
      <c r="C22" s="20">
        <v>100.435997</v>
      </c>
      <c r="E22">
        <f t="shared" si="1"/>
        <v>93.217246373715668</v>
      </c>
      <c r="F22">
        <f t="shared" si="4"/>
        <v>5.6045488339197813E-2</v>
      </c>
      <c r="G22" s="27">
        <f t="shared" si="2"/>
        <v>93.273291862054862</v>
      </c>
      <c r="H22" s="39">
        <f t="shared" si="0"/>
        <v>93.273291862054862</v>
      </c>
      <c r="O22" s="20">
        <v>345.0899963</v>
      </c>
      <c r="P22">
        <f t="shared" si="5"/>
        <v>346.55525748137541</v>
      </c>
      <c r="Q22">
        <f t="shared" si="6"/>
        <v>0.7467786637929501</v>
      </c>
      <c r="R22">
        <f t="shared" si="7"/>
        <v>347.30203614516836</v>
      </c>
      <c r="S22">
        <f t="shared" si="3"/>
        <v>347.30203614516836</v>
      </c>
    </row>
    <row r="23" spans="1:19" x14ac:dyDescent="0.2">
      <c r="A23" s="19">
        <v>43892</v>
      </c>
      <c r="B23" s="20">
        <v>22</v>
      </c>
      <c r="C23" s="20">
        <v>100.2099991</v>
      </c>
      <c r="E23">
        <f t="shared" si="1"/>
        <v>97.548496749486262</v>
      </c>
      <c r="F23">
        <f t="shared" si="4"/>
        <v>1.3386069545686166</v>
      </c>
      <c r="G23" s="27">
        <f t="shared" si="2"/>
        <v>98.88710370405488</v>
      </c>
      <c r="H23" s="39">
        <f t="shared" si="0"/>
        <v>98.88710370405488</v>
      </c>
      <c r="O23" s="20">
        <v>358</v>
      </c>
      <c r="P23">
        <f t="shared" si="5"/>
        <v>345.67610077255017</v>
      </c>
      <c r="Q23">
        <f t="shared" si="6"/>
        <v>0.25899805200749459</v>
      </c>
      <c r="R23">
        <f t="shared" si="7"/>
        <v>345.93509882455766</v>
      </c>
      <c r="S23">
        <f t="shared" si="3"/>
        <v>345.93509882455766</v>
      </c>
    </row>
    <row r="24" spans="1:19" x14ac:dyDescent="0.2">
      <c r="A24" s="19">
        <v>43923</v>
      </c>
      <c r="B24" s="20">
        <v>23</v>
      </c>
      <c r="C24" s="20">
        <v>102.48349760000001</v>
      </c>
      <c r="E24">
        <f t="shared" si="1"/>
        <v>99.14539815979451</v>
      </c>
      <c r="F24">
        <f t="shared" si="4"/>
        <v>1.416095291290506</v>
      </c>
      <c r="G24" s="27">
        <f t="shared" si="2"/>
        <v>100.56149345108501</v>
      </c>
      <c r="H24" s="39">
        <f t="shared" si="0"/>
        <v>100.56149345108501</v>
      </c>
      <c r="O24" s="20">
        <v>369.01000979999998</v>
      </c>
      <c r="P24">
        <f t="shared" si="5"/>
        <v>353.07044030902006</v>
      </c>
      <c r="Q24">
        <f t="shared" si="6"/>
        <v>2.3996004973462117</v>
      </c>
      <c r="R24">
        <f t="shared" si="7"/>
        <v>355.47004080636628</v>
      </c>
      <c r="S24">
        <f t="shared" si="3"/>
        <v>355.47004080636628</v>
      </c>
    </row>
    <row r="25" spans="1:19" x14ac:dyDescent="0.2">
      <c r="A25" s="19">
        <v>43953</v>
      </c>
      <c r="B25" s="20">
        <v>24</v>
      </c>
      <c r="C25" s="20">
        <v>101.9934998</v>
      </c>
      <c r="E25">
        <f t="shared" si="1"/>
        <v>101.14825782391782</v>
      </c>
      <c r="F25">
        <f t="shared" si="4"/>
        <v>1.5921246031403462</v>
      </c>
      <c r="G25" s="27">
        <f t="shared" si="2"/>
        <v>102.74038242705817</v>
      </c>
      <c r="H25" s="39">
        <f t="shared" si="0"/>
        <v>102.74038242705817</v>
      </c>
      <c r="O25" s="20">
        <v>369.67001340000002</v>
      </c>
      <c r="P25">
        <f t="shared" si="5"/>
        <v>362.63418200360798</v>
      </c>
      <c r="Q25">
        <f t="shared" si="6"/>
        <v>4.5488428565187231</v>
      </c>
      <c r="R25">
        <f t="shared" si="7"/>
        <v>367.18302486012669</v>
      </c>
      <c r="S25">
        <f t="shared" si="3"/>
        <v>367.18302486012669</v>
      </c>
    </row>
    <row r="26" spans="1:19" x14ac:dyDescent="0.2">
      <c r="A26" s="19">
        <v>43984</v>
      </c>
      <c r="B26" s="20">
        <v>25</v>
      </c>
      <c r="C26" s="20">
        <v>102.5114975</v>
      </c>
      <c r="E26">
        <f t="shared" si="1"/>
        <v>101.65540300956712</v>
      </c>
      <c r="F26">
        <f t="shared" si="4"/>
        <v>1.2666307778930344</v>
      </c>
      <c r="G26" s="27">
        <f t="shared" si="2"/>
        <v>102.92203378746015</v>
      </c>
      <c r="H26" s="39">
        <f t="shared" si="0"/>
        <v>102.92203378746015</v>
      </c>
      <c r="O26" s="20">
        <v>366.9500122</v>
      </c>
      <c r="P26">
        <f t="shared" si="5"/>
        <v>366.85568084144319</v>
      </c>
      <c r="Q26">
        <f t="shared" si="6"/>
        <v>4.4506396509136703</v>
      </c>
      <c r="R26">
        <f t="shared" si="7"/>
        <v>371.30632049235686</v>
      </c>
      <c r="S26">
        <f t="shared" si="3"/>
        <v>371.30632049235686</v>
      </c>
    </row>
    <row r="27" spans="1:19" x14ac:dyDescent="0.2">
      <c r="A27" s="19">
        <v>44014</v>
      </c>
      <c r="B27" s="20">
        <v>26</v>
      </c>
      <c r="C27" s="20">
        <v>103.9639969</v>
      </c>
      <c r="E27">
        <f t="shared" si="1"/>
        <v>102.16905970382686</v>
      </c>
      <c r="F27">
        <f t="shared" si="4"/>
        <v>1.0407385528030451</v>
      </c>
      <c r="G27" s="27">
        <f t="shared" si="2"/>
        <v>103.20979825662991</v>
      </c>
      <c r="H27" s="39">
        <f t="shared" si="0"/>
        <v>103.20979825662991</v>
      </c>
      <c r="O27" s="20">
        <v>366.76998900000001</v>
      </c>
      <c r="P27">
        <f t="shared" si="5"/>
        <v>366.91227965657731</v>
      </c>
      <c r="Q27">
        <f t="shared" si="6"/>
        <v>3.132427400179806</v>
      </c>
      <c r="R27">
        <f t="shared" si="7"/>
        <v>370.04470705675709</v>
      </c>
      <c r="S27">
        <f t="shared" si="3"/>
        <v>370.04470705675709</v>
      </c>
    </row>
    <row r="28" spans="1:19" x14ac:dyDescent="0.2">
      <c r="A28" s="19">
        <v>44106</v>
      </c>
      <c r="B28" s="20">
        <v>27</v>
      </c>
      <c r="C28" s="20">
        <v>106.6955032</v>
      </c>
      <c r="E28">
        <f t="shared" si="1"/>
        <v>103.24602202153073</v>
      </c>
      <c r="F28">
        <f t="shared" si="4"/>
        <v>1.0516056822732938</v>
      </c>
      <c r="G28" s="27">
        <f t="shared" si="2"/>
        <v>104.29762770380403</v>
      </c>
      <c r="H28" s="39">
        <f t="shared" si="0"/>
        <v>104.29762770380403</v>
      </c>
      <c r="O28" s="20">
        <v>371.07000729999999</v>
      </c>
      <c r="P28">
        <f t="shared" si="5"/>
        <v>366.82690526263093</v>
      </c>
      <c r="Q28">
        <f t="shared" si="6"/>
        <v>2.1670868619419497</v>
      </c>
      <c r="R28">
        <f t="shared" si="7"/>
        <v>368.99399212457286</v>
      </c>
      <c r="S28">
        <f t="shared" si="3"/>
        <v>368.99399212457286</v>
      </c>
    </row>
    <row r="29" spans="1:19" x14ac:dyDescent="0.2">
      <c r="A29" s="19">
        <v>44137</v>
      </c>
      <c r="B29" s="20">
        <v>28</v>
      </c>
      <c r="C29" s="20">
        <v>107.5400009</v>
      </c>
      <c r="E29">
        <f t="shared" si="1"/>
        <v>105.31571072861229</v>
      </c>
      <c r="F29">
        <f t="shared" si="4"/>
        <v>1.3570305897157717</v>
      </c>
      <c r="G29" s="27">
        <f t="shared" si="2"/>
        <v>106.67274131832806</v>
      </c>
      <c r="H29" s="39">
        <f t="shared" si="0"/>
        <v>106.67274131832806</v>
      </c>
      <c r="O29" s="20">
        <v>373.69000240000003</v>
      </c>
      <c r="P29">
        <f t="shared" si="5"/>
        <v>369.37276648505235</v>
      </c>
      <c r="Q29">
        <f t="shared" si="6"/>
        <v>2.2807191700857912</v>
      </c>
      <c r="R29">
        <f t="shared" si="7"/>
        <v>371.65348565513813</v>
      </c>
      <c r="S29">
        <f t="shared" si="3"/>
        <v>371.65348565513813</v>
      </c>
    </row>
    <row r="30" spans="1:19" x14ac:dyDescent="0.2">
      <c r="A30" s="19">
        <v>44167</v>
      </c>
      <c r="B30" s="20">
        <v>29</v>
      </c>
      <c r="C30" s="20">
        <v>108</v>
      </c>
      <c r="E30">
        <f t="shared" si="1"/>
        <v>106.65028483144491</v>
      </c>
      <c r="F30">
        <f t="shared" si="4"/>
        <v>1.3502936436508257</v>
      </c>
      <c r="G30" s="27">
        <f t="shared" si="2"/>
        <v>108.00057847509574</v>
      </c>
      <c r="H30" s="39">
        <f t="shared" si="0"/>
        <v>108.00057847509574</v>
      </c>
      <c r="O30" s="20">
        <v>380.01000979999998</v>
      </c>
      <c r="P30">
        <f t="shared" si="5"/>
        <v>371.96310803402093</v>
      </c>
      <c r="Q30">
        <f t="shared" si="6"/>
        <v>2.3736058837506282</v>
      </c>
      <c r="R30">
        <f t="shared" si="7"/>
        <v>374.33671391777159</v>
      </c>
      <c r="S30">
        <f t="shared" si="3"/>
        <v>374.33671391777159</v>
      </c>
    </row>
    <row r="31" spans="1:19" x14ac:dyDescent="0.2">
      <c r="A31" s="18" t="s">
        <v>22</v>
      </c>
      <c r="B31" s="20">
        <v>30</v>
      </c>
      <c r="C31" s="20">
        <v>107.4934998</v>
      </c>
      <c r="E31">
        <f t="shared" si="1"/>
        <v>107.46011393257797</v>
      </c>
      <c r="F31">
        <f t="shared" si="4"/>
        <v>1.1881542808954966</v>
      </c>
      <c r="G31" s="27">
        <f t="shared" si="2"/>
        <v>108.64826821347347</v>
      </c>
      <c r="H31" s="39">
        <f t="shared" si="0"/>
        <v>108.64826821347347</v>
      </c>
      <c r="O31" s="20">
        <v>381.39999390000003</v>
      </c>
      <c r="P31">
        <f t="shared" si="5"/>
        <v>376.79124909360837</v>
      </c>
      <c r="Q31">
        <f t="shared" si="6"/>
        <v>3.1099664365016713</v>
      </c>
      <c r="R31">
        <f t="shared" si="7"/>
        <v>379.90121553011005</v>
      </c>
      <c r="S31">
        <f t="shared" si="3"/>
        <v>379.90121553011005</v>
      </c>
    </row>
    <row r="32" spans="1:19" x14ac:dyDescent="0.2">
      <c r="A32" s="18" t="s">
        <v>23</v>
      </c>
      <c r="B32" s="20">
        <v>31</v>
      </c>
      <c r="C32" s="20">
        <v>106.7434998</v>
      </c>
      <c r="E32">
        <f t="shared" si="1"/>
        <v>107.48014545303118</v>
      </c>
      <c r="F32">
        <f t="shared" si="4"/>
        <v>0.8377174527628124</v>
      </c>
      <c r="G32" s="27">
        <f t="shared" si="2"/>
        <v>108.317862905794</v>
      </c>
      <c r="H32" s="39">
        <f t="shared" si="0"/>
        <v>108.317862905794</v>
      </c>
      <c r="O32" s="20">
        <v>380.39999390000003</v>
      </c>
      <c r="P32">
        <f t="shared" si="5"/>
        <v>379.55649597744332</v>
      </c>
      <c r="Q32">
        <f t="shared" si="6"/>
        <v>3.0065505707016538</v>
      </c>
      <c r="R32">
        <f t="shared" si="7"/>
        <v>382.563046548145</v>
      </c>
      <c r="S32">
        <f t="shared" si="3"/>
        <v>382.563046548145</v>
      </c>
    </row>
    <row r="33" spans="1:19" x14ac:dyDescent="0.2">
      <c r="A33" s="18" t="s">
        <v>24</v>
      </c>
      <c r="B33" s="20">
        <v>32</v>
      </c>
      <c r="C33" s="20">
        <v>107.7835007</v>
      </c>
      <c r="E33">
        <f t="shared" si="1"/>
        <v>107.03815806121247</v>
      </c>
      <c r="F33">
        <f t="shared" si="4"/>
        <v>0.45380599938835459</v>
      </c>
      <c r="G33" s="27">
        <f t="shared" si="2"/>
        <v>107.49196406060082</v>
      </c>
      <c r="H33" s="39">
        <f t="shared" si="0"/>
        <v>107.49196406060082</v>
      </c>
      <c r="O33" s="20">
        <v>387.77999879999999</v>
      </c>
      <c r="P33">
        <f t="shared" si="5"/>
        <v>380.06259473097737</v>
      </c>
      <c r="Q33">
        <f t="shared" si="6"/>
        <v>2.2564150255513717</v>
      </c>
      <c r="R33">
        <f t="shared" si="7"/>
        <v>382.31900975652871</v>
      </c>
      <c r="S33">
        <f t="shared" si="3"/>
        <v>382.31900975652871</v>
      </c>
    </row>
    <row r="34" spans="1:19" x14ac:dyDescent="0.2">
      <c r="A34" s="18" t="s">
        <v>25</v>
      </c>
      <c r="B34" s="20">
        <v>33</v>
      </c>
      <c r="C34" s="20">
        <v>108.5110016</v>
      </c>
      <c r="E34">
        <f t="shared" si="1"/>
        <v>107.48536364448499</v>
      </c>
      <c r="F34">
        <f t="shared" si="4"/>
        <v>0.45182587455360435</v>
      </c>
      <c r="G34" s="27">
        <f t="shared" si="2"/>
        <v>107.9371895190386</v>
      </c>
      <c r="H34" s="39">
        <f t="shared" ref="H34:H51" si="8">G34</f>
        <v>107.9371895190386</v>
      </c>
      <c r="O34" s="20">
        <v>386.19000240000003</v>
      </c>
      <c r="P34">
        <f t="shared" si="5"/>
        <v>384.69303717239092</v>
      </c>
      <c r="Q34">
        <f t="shared" si="6"/>
        <v>2.9686232503100252</v>
      </c>
      <c r="R34">
        <f t="shared" si="7"/>
        <v>387.66166042270095</v>
      </c>
      <c r="S34">
        <f t="shared" si="3"/>
        <v>387.66166042270095</v>
      </c>
    </row>
    <row r="35" spans="1:19" x14ac:dyDescent="0.2">
      <c r="A35" s="18" t="s">
        <v>26</v>
      </c>
      <c r="B35" s="20">
        <v>34</v>
      </c>
      <c r="C35" s="20">
        <v>107.6549988</v>
      </c>
      <c r="E35">
        <f t="shared" si="1"/>
        <v>108.100746417794</v>
      </c>
      <c r="F35">
        <f t="shared" si="4"/>
        <v>0.50089294418022545</v>
      </c>
      <c r="G35" s="27">
        <f t="shared" si="2"/>
        <v>108.60163936197422</v>
      </c>
      <c r="H35" s="39">
        <f t="shared" si="8"/>
        <v>108.60163936197422</v>
      </c>
      <c r="O35" s="20">
        <v>386</v>
      </c>
      <c r="P35">
        <f t="shared" si="5"/>
        <v>385.5912163089564</v>
      </c>
      <c r="Q35">
        <f t="shared" si="6"/>
        <v>2.3474900161866641</v>
      </c>
      <c r="R35">
        <f t="shared" si="7"/>
        <v>387.93870632514307</v>
      </c>
      <c r="S35">
        <f t="shared" si="3"/>
        <v>387.93870632514307</v>
      </c>
    </row>
    <row r="36" spans="1:19" x14ac:dyDescent="0.2">
      <c r="A36" s="18" t="s">
        <v>27</v>
      </c>
      <c r="B36" s="20">
        <v>35</v>
      </c>
      <c r="C36" s="20">
        <v>104.7985001</v>
      </c>
      <c r="E36">
        <f t="shared" si="1"/>
        <v>107.83329784711761</v>
      </c>
      <c r="F36">
        <f t="shared" si="4"/>
        <v>0.27039048972323987</v>
      </c>
      <c r="G36" s="27">
        <f t="shared" si="2"/>
        <v>108.10368833684085</v>
      </c>
      <c r="H36" s="39">
        <f t="shared" si="8"/>
        <v>108.10368833684085</v>
      </c>
      <c r="O36" s="20">
        <v>380.07000729999999</v>
      </c>
      <c r="P36">
        <f t="shared" si="5"/>
        <v>385.83648652358261</v>
      </c>
      <c r="Q36">
        <f t="shared" si="6"/>
        <v>1.7168240757185256</v>
      </c>
      <c r="R36">
        <f t="shared" si="7"/>
        <v>387.55331059930114</v>
      </c>
      <c r="S36">
        <f t="shared" si="3"/>
        <v>387.55331059930114</v>
      </c>
    </row>
    <row r="37" spans="1:19" x14ac:dyDescent="0.2">
      <c r="A37" s="18" t="s">
        <v>28</v>
      </c>
      <c r="B37" s="20">
        <v>36</v>
      </c>
      <c r="C37" s="20">
        <v>100.46450040000001</v>
      </c>
      <c r="E37">
        <f t="shared" si="1"/>
        <v>106.01241919884704</v>
      </c>
      <c r="F37">
        <f t="shared" si="4"/>
        <v>-0.35699025167490156</v>
      </c>
      <c r="G37" s="27">
        <f t="shared" si="2"/>
        <v>105.65542894717214</v>
      </c>
      <c r="H37" s="39">
        <f t="shared" si="8"/>
        <v>105.65542894717214</v>
      </c>
      <c r="O37" s="20">
        <v>368.7000122</v>
      </c>
      <c r="P37">
        <f t="shared" si="5"/>
        <v>382.37659898943303</v>
      </c>
      <c r="Q37">
        <f t="shared" si="6"/>
        <v>0.16381059275809595</v>
      </c>
      <c r="R37">
        <f t="shared" si="7"/>
        <v>382.5404095821911</v>
      </c>
      <c r="S37">
        <f t="shared" si="3"/>
        <v>382.5404095821911</v>
      </c>
    </row>
    <row r="38" spans="1:19" x14ac:dyDescent="0.2">
      <c r="A38" s="18" t="s">
        <v>29</v>
      </c>
      <c r="B38" s="20">
        <v>37</v>
      </c>
      <c r="C38" s="20">
        <v>98.637001040000001</v>
      </c>
      <c r="E38">
        <f t="shared" si="1"/>
        <v>102.68366791953882</v>
      </c>
      <c r="F38">
        <f t="shared" si="4"/>
        <v>-1.2485185599648974</v>
      </c>
      <c r="G38" s="27">
        <f t="shared" si="2"/>
        <v>101.43514935957393</v>
      </c>
      <c r="H38" s="39">
        <f t="shared" si="8"/>
        <v>101.43514935957393</v>
      </c>
      <c r="O38" s="20">
        <v>360.0899963</v>
      </c>
      <c r="P38">
        <f t="shared" si="5"/>
        <v>374.1706469157732</v>
      </c>
      <c r="Q38">
        <f t="shared" si="6"/>
        <v>-2.347118207167282</v>
      </c>
      <c r="R38">
        <f t="shared" si="7"/>
        <v>371.82352870860592</v>
      </c>
      <c r="S38">
        <f t="shared" si="3"/>
        <v>371.82352870860592</v>
      </c>
    </row>
    <row r="39" spans="1:19" x14ac:dyDescent="0.2">
      <c r="A39" s="18" t="s">
        <v>30</v>
      </c>
      <c r="B39" s="20">
        <v>38</v>
      </c>
      <c r="C39" s="20">
        <v>98.979499820000001</v>
      </c>
      <c r="E39">
        <f t="shared" si="1"/>
        <v>100.25566779181553</v>
      </c>
      <c r="F39">
        <f t="shared" si="4"/>
        <v>-1.6023630302924163</v>
      </c>
      <c r="G39" s="27">
        <f t="shared" si="2"/>
        <v>98.653304761523103</v>
      </c>
      <c r="H39" s="39">
        <f t="shared" si="8"/>
        <v>98.653304761523103</v>
      </c>
      <c r="O39" s="20">
        <v>379.23999020000002</v>
      </c>
      <c r="P39">
        <f t="shared" si="5"/>
        <v>365.72225654630927</v>
      </c>
      <c r="Q39">
        <f t="shared" si="6"/>
        <v>-4.1774998558562784</v>
      </c>
      <c r="R39">
        <f t="shared" si="7"/>
        <v>361.54475669045297</v>
      </c>
      <c r="S39">
        <f t="shared" si="3"/>
        <v>361.54475669045297</v>
      </c>
    </row>
    <row r="40" spans="1:19" x14ac:dyDescent="0.2">
      <c r="A40" s="18" t="s">
        <v>31</v>
      </c>
      <c r="B40" s="20">
        <v>39</v>
      </c>
      <c r="C40" s="20">
        <v>94.214996339999999</v>
      </c>
      <c r="E40">
        <f t="shared" si="1"/>
        <v>99.489967008726211</v>
      </c>
      <c r="F40">
        <f t="shared" si="4"/>
        <v>-1.3513643561314859</v>
      </c>
      <c r="G40" s="27">
        <f t="shared" si="2"/>
        <v>98.138602652594727</v>
      </c>
      <c r="H40" s="39">
        <f t="shared" si="8"/>
        <v>98.138602652594727</v>
      </c>
      <c r="O40" s="20">
        <v>371.7099915</v>
      </c>
      <c r="P40">
        <f t="shared" si="5"/>
        <v>373.83289673852369</v>
      </c>
      <c r="Q40">
        <f t="shared" si="6"/>
        <v>-0.49105784143506925</v>
      </c>
      <c r="R40">
        <f t="shared" si="7"/>
        <v>373.34183889708862</v>
      </c>
      <c r="S40">
        <f t="shared" si="3"/>
        <v>373.34183889708862</v>
      </c>
    </row>
    <row r="41" spans="1:19" x14ac:dyDescent="0.2">
      <c r="A41" s="18" t="s">
        <v>32</v>
      </c>
      <c r="B41" s="20">
        <v>40</v>
      </c>
      <c r="C41" s="20">
        <v>94.1875</v>
      </c>
      <c r="E41">
        <f t="shared" si="1"/>
        <v>96.324984607490478</v>
      </c>
      <c r="F41">
        <f t="shared" si="4"/>
        <v>-1.8954497696627599</v>
      </c>
      <c r="G41" s="27">
        <f t="shared" si="2"/>
        <v>94.429534837827717</v>
      </c>
      <c r="H41" s="39">
        <f t="shared" si="8"/>
        <v>94.429534837827717</v>
      </c>
      <c r="O41" s="20">
        <v>369.02999879999999</v>
      </c>
      <c r="P41">
        <f t="shared" si="5"/>
        <v>372.5591535954095</v>
      </c>
      <c r="Q41">
        <f t="shared" si="6"/>
        <v>-0.72586343193880509</v>
      </c>
      <c r="R41">
        <f t="shared" si="7"/>
        <v>371.83329016347068</v>
      </c>
      <c r="S41">
        <f t="shared" si="3"/>
        <v>371.83329016347068</v>
      </c>
    </row>
    <row r="42" spans="1:19" x14ac:dyDescent="0.2">
      <c r="A42" s="19">
        <v>43864</v>
      </c>
      <c r="B42" s="20">
        <v>41</v>
      </c>
      <c r="C42" s="20">
        <v>97.697502139999997</v>
      </c>
      <c r="E42">
        <f t="shared" si="1"/>
        <v>95.04249384299618</v>
      </c>
      <c r="F42">
        <f t="shared" si="4"/>
        <v>-1.7115620681122212</v>
      </c>
      <c r="G42" s="27">
        <f t="shared" si="2"/>
        <v>93.330931774883965</v>
      </c>
      <c r="H42" s="39">
        <f t="shared" si="8"/>
        <v>93.330931774883965</v>
      </c>
      <c r="O42" s="20">
        <v>381.0499878</v>
      </c>
      <c r="P42">
        <f t="shared" si="5"/>
        <v>370.4416607181638</v>
      </c>
      <c r="Q42">
        <f t="shared" si="6"/>
        <v>-1.1433522655308721</v>
      </c>
      <c r="R42">
        <f t="shared" si="7"/>
        <v>369.29830845263291</v>
      </c>
      <c r="S42">
        <f t="shared" si="3"/>
        <v>369.29830845263291</v>
      </c>
    </row>
    <row r="43" spans="1:19" x14ac:dyDescent="0.2">
      <c r="A43" s="19">
        <v>43893</v>
      </c>
      <c r="B43" s="20">
        <v>42</v>
      </c>
      <c r="C43" s="20">
        <v>95.449501040000001</v>
      </c>
      <c r="E43">
        <f t="shared" si="1"/>
        <v>96.635498821198468</v>
      </c>
      <c r="F43">
        <f t="shared" si="4"/>
        <v>-0.72019195421786852</v>
      </c>
      <c r="G43" s="27">
        <f t="shared" si="2"/>
        <v>95.9153068669806</v>
      </c>
      <c r="H43" s="39">
        <f t="shared" si="8"/>
        <v>95.9153068669806</v>
      </c>
      <c r="O43" s="20">
        <v>368.76998900000001</v>
      </c>
      <c r="P43">
        <f t="shared" si="5"/>
        <v>376.80665696726555</v>
      </c>
      <c r="Q43">
        <f t="shared" si="6"/>
        <v>1.1091522888589145</v>
      </c>
      <c r="R43">
        <f t="shared" si="7"/>
        <v>377.91580925612448</v>
      </c>
      <c r="S43">
        <f t="shared" si="3"/>
        <v>377.91580925612448</v>
      </c>
    </row>
    <row r="44" spans="1:19" x14ac:dyDescent="0.2">
      <c r="A44" s="19">
        <v>43924</v>
      </c>
      <c r="B44" s="20">
        <v>43</v>
      </c>
      <c r="C44" s="20">
        <v>98.791496280000004</v>
      </c>
      <c r="E44">
        <f t="shared" si="1"/>
        <v>95.923900152479391</v>
      </c>
      <c r="F44">
        <f t="shared" si="4"/>
        <v>-0.71761396856823101</v>
      </c>
      <c r="G44" s="27">
        <f t="shared" si="2"/>
        <v>95.20628618391116</v>
      </c>
      <c r="H44" s="39">
        <f t="shared" si="8"/>
        <v>95.20628618391116</v>
      </c>
      <c r="O44" s="20">
        <v>383.7900085</v>
      </c>
      <c r="P44">
        <f t="shared" si="5"/>
        <v>371.98465618690625</v>
      </c>
      <c r="Q44">
        <f t="shared" si="6"/>
        <v>-0.6701936319065509</v>
      </c>
      <c r="R44">
        <f t="shared" si="7"/>
        <v>371.31446255499969</v>
      </c>
      <c r="S44">
        <f t="shared" si="3"/>
        <v>371.31446255499969</v>
      </c>
    </row>
    <row r="45" spans="1:19" x14ac:dyDescent="0.2">
      <c r="A45" s="19">
        <v>43954</v>
      </c>
      <c r="B45" s="20">
        <v>44</v>
      </c>
      <c r="C45" s="20">
        <v>96.201499940000005</v>
      </c>
      <c r="E45">
        <f t="shared" si="1"/>
        <v>97.644457828991762</v>
      </c>
      <c r="F45">
        <f t="shared" si="4"/>
        <v>1.3837524955949587E-2</v>
      </c>
      <c r="G45" s="27">
        <f t="shared" si="2"/>
        <v>97.658295353947707</v>
      </c>
      <c r="H45" s="39">
        <f t="shared" si="8"/>
        <v>97.658295353947707</v>
      </c>
      <c r="O45" s="20">
        <v>372.77999879999999</v>
      </c>
      <c r="P45">
        <f t="shared" si="5"/>
        <v>379.06786757476249</v>
      </c>
      <c r="Q45">
        <f t="shared" si="6"/>
        <v>1.6558278740222858</v>
      </c>
      <c r="R45">
        <f t="shared" si="7"/>
        <v>380.72369544878478</v>
      </c>
      <c r="S45">
        <f t="shared" si="3"/>
        <v>380.72369544878478</v>
      </c>
    </row>
    <row r="46" spans="1:19" x14ac:dyDescent="0.2">
      <c r="A46" s="19">
        <v>43985</v>
      </c>
      <c r="B46" s="20">
        <v>45</v>
      </c>
      <c r="C46" s="20">
        <v>95.05449677</v>
      </c>
      <c r="E46">
        <f t="shared" si="1"/>
        <v>96.778683095596705</v>
      </c>
      <c r="F46">
        <f t="shared" si="4"/>
        <v>-0.25004615254935225</v>
      </c>
      <c r="G46" s="27">
        <f t="shared" si="2"/>
        <v>96.528636943047346</v>
      </c>
      <c r="H46" s="39">
        <f t="shared" si="8"/>
        <v>96.528636943047346</v>
      </c>
      <c r="O46" s="20">
        <v>368.97000120000001</v>
      </c>
      <c r="P46">
        <f t="shared" si="5"/>
        <v>375.29514630990496</v>
      </c>
      <c r="Q46">
        <f t="shared" si="6"/>
        <v>2.7263132358343212E-2</v>
      </c>
      <c r="R46">
        <f t="shared" si="7"/>
        <v>375.32240944226334</v>
      </c>
      <c r="S46">
        <f t="shared" si="3"/>
        <v>375.32240944226334</v>
      </c>
    </row>
    <row r="47" spans="1:19" x14ac:dyDescent="0.2">
      <c r="A47" s="19">
        <v>44077</v>
      </c>
      <c r="B47" s="20">
        <v>46</v>
      </c>
      <c r="C47" s="20">
        <v>90.030502319999997</v>
      </c>
      <c r="E47">
        <f t="shared" si="1"/>
        <v>95.74417130023869</v>
      </c>
      <c r="F47">
        <f t="shared" si="4"/>
        <v>-0.48538584539195084</v>
      </c>
      <c r="G47" s="27">
        <f t="shared" si="2"/>
        <v>95.258785454846745</v>
      </c>
      <c r="H47" s="39">
        <f t="shared" si="8"/>
        <v>95.258785454846745</v>
      </c>
      <c r="O47" s="20">
        <v>346.48999020000002</v>
      </c>
      <c r="P47">
        <f t="shared" si="5"/>
        <v>371.50005924396203</v>
      </c>
      <c r="Q47">
        <f t="shared" si="6"/>
        <v>-1.1194419271320408</v>
      </c>
      <c r="R47">
        <f t="shared" si="7"/>
        <v>370.38061731683001</v>
      </c>
      <c r="S47">
        <f t="shared" si="3"/>
        <v>370.38061731683001</v>
      </c>
    </row>
    <row r="48" spans="1:19" x14ac:dyDescent="0.2">
      <c r="A48" s="19">
        <v>44107</v>
      </c>
      <c r="B48" s="20">
        <v>47</v>
      </c>
      <c r="C48" s="20">
        <v>94.591003420000007</v>
      </c>
      <c r="E48">
        <f t="shared" si="1"/>
        <v>92.315969912095483</v>
      </c>
      <c r="F48">
        <f t="shared" si="4"/>
        <v>-1.3682305082173278</v>
      </c>
      <c r="G48" s="27">
        <f t="shared" si="2"/>
        <v>90.94773940387816</v>
      </c>
      <c r="H48" s="39">
        <f t="shared" si="8"/>
        <v>90.94773940387816</v>
      </c>
      <c r="O48" s="20">
        <v>364.13000490000002</v>
      </c>
      <c r="P48">
        <f t="shared" si="5"/>
        <v>356.49401781758479</v>
      </c>
      <c r="Q48">
        <f t="shared" si="6"/>
        <v>-5.2854217769055989</v>
      </c>
      <c r="R48">
        <f t="shared" si="7"/>
        <v>351.2085960406792</v>
      </c>
      <c r="S48">
        <f t="shared" si="3"/>
        <v>351.2085960406792</v>
      </c>
    </row>
    <row r="49" spans="1:19" x14ac:dyDescent="0.2">
      <c r="A49" s="19">
        <v>44138</v>
      </c>
      <c r="B49" s="20">
        <v>48</v>
      </c>
      <c r="C49" s="20">
        <v>91.042999269999996</v>
      </c>
      <c r="E49">
        <f t="shared" si="1"/>
        <v>93.680990016838194</v>
      </c>
      <c r="F49">
        <f t="shared" si="4"/>
        <v>-0.5482553243293159</v>
      </c>
      <c r="G49" s="27">
        <f t="shared" si="2"/>
        <v>93.132734692508876</v>
      </c>
      <c r="H49" s="39">
        <f t="shared" si="8"/>
        <v>93.132734692508876</v>
      </c>
      <c r="O49" s="20">
        <v>349.92001340000002</v>
      </c>
      <c r="P49">
        <f t="shared" si="5"/>
        <v>361.07561006703395</v>
      </c>
      <c r="Q49">
        <f t="shared" si="6"/>
        <v>-2.3253175689991714</v>
      </c>
      <c r="R49">
        <f t="shared" si="7"/>
        <v>358.75029249803475</v>
      </c>
      <c r="S49">
        <f t="shared" si="3"/>
        <v>358.75029249803475</v>
      </c>
    </row>
    <row r="50" spans="1:19" x14ac:dyDescent="0.2">
      <c r="A50" s="19">
        <v>44168</v>
      </c>
      <c r="B50" s="20">
        <v>49</v>
      </c>
      <c r="C50" s="20">
        <v>83.830497739999998</v>
      </c>
      <c r="E50">
        <f t="shared" si="1"/>
        <v>92.098195568735278</v>
      </c>
      <c r="F50">
        <f t="shared" si="4"/>
        <v>-0.85861706146139594</v>
      </c>
      <c r="G50" s="27">
        <f t="shared" si="2"/>
        <v>91.239578507273876</v>
      </c>
      <c r="H50" s="39">
        <f t="shared" si="8"/>
        <v>91.239578507273876</v>
      </c>
      <c r="O50" s="20">
        <v>315.25</v>
      </c>
      <c r="P50">
        <f t="shared" si="5"/>
        <v>354.38225206681363</v>
      </c>
      <c r="Q50">
        <f t="shared" si="6"/>
        <v>-3.6357296983655143</v>
      </c>
      <c r="R50">
        <f t="shared" si="7"/>
        <v>350.7465223684481</v>
      </c>
      <c r="S50">
        <f t="shared" si="3"/>
        <v>350.7465223684481</v>
      </c>
    </row>
    <row r="51" spans="1:19" x14ac:dyDescent="0.2">
      <c r="A51" s="19" t="s">
        <v>33</v>
      </c>
      <c r="B51" s="20">
        <v>50</v>
      </c>
      <c r="C51" s="20">
        <v>89.25</v>
      </c>
      <c r="E51">
        <f t="shared" si="1"/>
        <v>87.137576871494105</v>
      </c>
      <c r="F51">
        <f t="shared" si="4"/>
        <v>-2.0892175521953291</v>
      </c>
      <c r="G51" s="27">
        <f t="shared" si="2"/>
        <v>85.048359319298783</v>
      </c>
      <c r="H51" s="39">
        <f t="shared" si="8"/>
        <v>85.048359319298783</v>
      </c>
      <c r="O51" s="20">
        <v>336.2999878</v>
      </c>
      <c r="P51">
        <f t="shared" si="5"/>
        <v>330.9029008267255</v>
      </c>
      <c r="Q51">
        <f t="shared" si="6"/>
        <v>-9.5888161608823008</v>
      </c>
      <c r="R51">
        <f t="shared" si="7"/>
        <v>321.31408466584321</v>
      </c>
      <c r="S51">
        <f t="shared" si="3"/>
        <v>321.31408466584321</v>
      </c>
    </row>
    <row r="52" spans="1:19" x14ac:dyDescent="0.2">
      <c r="A52" s="43" t="s">
        <v>34</v>
      </c>
      <c r="B52" s="42">
        <v>51</v>
      </c>
      <c r="C52" s="20">
        <v>84.457496640000002</v>
      </c>
      <c r="E52">
        <f t="shared" si="1"/>
        <v>88.405030748597639</v>
      </c>
      <c r="F52">
        <f t="shared" si="4"/>
        <v>-1.08221612340567</v>
      </c>
      <c r="G52" s="40">
        <f t="shared" si="2"/>
        <v>87.322814625191967</v>
      </c>
      <c r="H52" s="45">
        <f t="array" ref="H52:H263">TREND(G52:G253, B52:B253, B52:B263)</f>
        <v>109.10177962754693</v>
      </c>
      <c r="O52" s="20">
        <v>298.8399963</v>
      </c>
      <c r="P52">
        <f t="shared" si="5"/>
        <v>334.14115301069023</v>
      </c>
      <c r="Q52">
        <f t="shared" si="6"/>
        <v>-5.7406956574281907</v>
      </c>
      <c r="R52" s="41">
        <f t="shared" si="7"/>
        <v>328.40045735326203</v>
      </c>
      <c r="S52" s="41">
        <f t="array" ref="S52:S263">TREND(R52:R253, B52:B253, B52:B263)</f>
        <v>395.21217100609306</v>
      </c>
    </row>
    <row r="53" spans="1:19" x14ac:dyDescent="0.2">
      <c r="A53" s="43" t="s">
        <v>35</v>
      </c>
      <c r="B53" s="42">
        <v>52</v>
      </c>
      <c r="C53" s="20">
        <v>90.391998290000004</v>
      </c>
      <c r="E53">
        <f t="shared" si="1"/>
        <v>86.036510283439057</v>
      </c>
      <c r="F53">
        <f t="shared" si="4"/>
        <v>-1.4681074259315436</v>
      </c>
      <c r="G53" s="40">
        <f t="shared" si="2"/>
        <v>84.568402857507508</v>
      </c>
      <c r="H53" s="41">
        <v>109.43580931257915</v>
      </c>
      <c r="O53" s="20">
        <v>319.75</v>
      </c>
      <c r="P53">
        <f t="shared" si="5"/>
        <v>312.9604589842761</v>
      </c>
      <c r="Q53">
        <f t="shared" si="6"/>
        <v>-10.372695168123972</v>
      </c>
      <c r="R53" s="41">
        <f t="shared" si="7"/>
        <v>302.58776381615212</v>
      </c>
      <c r="S53" s="41">
        <v>395.93704552971434</v>
      </c>
    </row>
    <row r="54" spans="1:19" x14ac:dyDescent="0.2">
      <c r="A54" s="43" t="s">
        <v>36</v>
      </c>
      <c r="B54" s="42">
        <v>53</v>
      </c>
      <c r="C54" s="20">
        <v>91.5</v>
      </c>
      <c r="E54">
        <f t="shared" si="1"/>
        <v>88.649803087375631</v>
      </c>
      <c r="F54">
        <f t="shared" si="4"/>
        <v>-0.24368735697110833</v>
      </c>
      <c r="G54" s="40">
        <f t="shared" si="2"/>
        <v>88.406115730404522</v>
      </c>
      <c r="H54" s="41">
        <v>109.76983899761136</v>
      </c>
      <c r="O54" s="20">
        <v>315.47000120000001</v>
      </c>
      <c r="P54">
        <f t="shared" si="5"/>
        <v>317.03418359371045</v>
      </c>
      <c r="Q54">
        <f t="shared" si="6"/>
        <v>-6.038769234856475</v>
      </c>
      <c r="R54" s="41">
        <f t="shared" si="7"/>
        <v>310.99541435885396</v>
      </c>
      <c r="S54" s="41">
        <v>396.66192005333562</v>
      </c>
    </row>
    <row r="55" spans="1:19" x14ac:dyDescent="0.2">
      <c r="A55" s="43" t="s">
        <v>37</v>
      </c>
      <c r="B55" s="42">
        <v>54</v>
      </c>
      <c r="C55" s="20">
        <v>94.046501160000005</v>
      </c>
      <c r="E55">
        <f t="shared" si="1"/>
        <v>90.359921234950249</v>
      </c>
      <c r="F55">
        <f t="shared" si="4"/>
        <v>0.34245429439260977</v>
      </c>
      <c r="G55" s="40">
        <f t="shared" si="2"/>
        <v>90.702375529342859</v>
      </c>
      <c r="H55" s="41">
        <v>110.10386868264357</v>
      </c>
      <c r="O55" s="20">
        <v>332.02999879999999</v>
      </c>
      <c r="P55">
        <f t="shared" si="5"/>
        <v>316.09567415748421</v>
      </c>
      <c r="Q55">
        <f t="shared" si="6"/>
        <v>-4.5086912952674041</v>
      </c>
      <c r="R55" s="41">
        <f t="shared" si="7"/>
        <v>311.58698286221681</v>
      </c>
      <c r="S55" s="41">
        <v>397.38679457695685</v>
      </c>
    </row>
    <row r="56" spans="1:19" x14ac:dyDescent="0.2">
      <c r="A56" s="43" t="s">
        <v>38</v>
      </c>
      <c r="B56" s="42">
        <v>55</v>
      </c>
      <c r="C56" s="20">
        <v>92.30449677</v>
      </c>
      <c r="E56">
        <f t="shared" si="1"/>
        <v>92.571869189980106</v>
      </c>
      <c r="F56">
        <f t="shared" si="4"/>
        <v>0.90330239258378375</v>
      </c>
      <c r="G56" s="40">
        <f t="shared" si="2"/>
        <v>93.475171582563888</v>
      </c>
      <c r="H56" s="41">
        <v>110.43789836767577</v>
      </c>
      <c r="O56" s="20">
        <v>332.82998659999998</v>
      </c>
      <c r="P56">
        <f t="shared" si="5"/>
        <v>325.65626894299368</v>
      </c>
      <c r="Q56">
        <f t="shared" si="6"/>
        <v>-0.28790547103434339</v>
      </c>
      <c r="R56" s="41">
        <f t="shared" si="7"/>
        <v>325.36836347195936</v>
      </c>
      <c r="S56" s="41">
        <v>398.11166910057813</v>
      </c>
    </row>
    <row r="57" spans="1:19" x14ac:dyDescent="0.2">
      <c r="A57" s="43" t="s">
        <v>39</v>
      </c>
      <c r="B57" s="42">
        <v>56</v>
      </c>
      <c r="C57" s="20">
        <v>95.141502380000006</v>
      </c>
      <c r="E57">
        <f t="shared" si="1"/>
        <v>92.41144573799204</v>
      </c>
      <c r="F57">
        <f t="shared" si="4"/>
        <v>0.58418463921222874</v>
      </c>
      <c r="G57" s="40">
        <f t="shared" si="2"/>
        <v>92.995630377204265</v>
      </c>
      <c r="H57" s="41">
        <v>110.77192805270798</v>
      </c>
      <c r="O57" s="20">
        <v>360.26998900000001</v>
      </c>
      <c r="P57">
        <f t="shared" si="5"/>
        <v>329.96049953719751</v>
      </c>
      <c r="Q57">
        <f t="shared" si="6"/>
        <v>1.0897353485371086</v>
      </c>
      <c r="R57" s="41">
        <f t="shared" si="7"/>
        <v>331.0502348857346</v>
      </c>
      <c r="S57" s="41">
        <v>398.83654362419941</v>
      </c>
    </row>
    <row r="58" spans="1:19" x14ac:dyDescent="0.2">
      <c r="A58" s="43" t="s">
        <v>40</v>
      </c>
      <c r="B58" s="42">
        <v>57</v>
      </c>
      <c r="C58" s="20">
        <v>97.004997250000002</v>
      </c>
      <c r="E58">
        <f t="shared" si="1"/>
        <v>94.049479723196811</v>
      </c>
      <c r="F58">
        <f t="shared" si="4"/>
        <v>0.90033944300999136</v>
      </c>
      <c r="G58" s="40">
        <f t="shared" si="2"/>
        <v>94.949819166206808</v>
      </c>
      <c r="H58" s="41">
        <v>111.1059577377402</v>
      </c>
      <c r="O58" s="20">
        <v>357.32000729999999</v>
      </c>
      <c r="P58">
        <f t="shared" si="5"/>
        <v>348.14619321487902</v>
      </c>
      <c r="Q58">
        <f t="shared" si="6"/>
        <v>6.218522847280429</v>
      </c>
      <c r="R58" s="41">
        <f t="shared" si="7"/>
        <v>354.36471606215946</v>
      </c>
      <c r="S58" s="41">
        <v>399.56141814782063</v>
      </c>
    </row>
    <row r="59" spans="1:19" x14ac:dyDescent="0.2">
      <c r="A59" s="43" t="s">
        <v>41</v>
      </c>
      <c r="B59" s="42">
        <v>58</v>
      </c>
      <c r="C59" s="20">
        <v>94.291999820000001</v>
      </c>
      <c r="E59">
        <f t="shared" si="1"/>
        <v>95.822790239278731</v>
      </c>
      <c r="F59">
        <f t="shared" si="4"/>
        <v>1.1622307649315702</v>
      </c>
      <c r="G59" s="40">
        <f t="shared" si="2"/>
        <v>96.985021004210296</v>
      </c>
      <c r="H59" s="41">
        <v>111.4399874227724</v>
      </c>
      <c r="O59" s="20">
        <v>342.39001459999997</v>
      </c>
      <c r="P59">
        <f t="shared" si="5"/>
        <v>353.65048166595159</v>
      </c>
      <c r="Q59">
        <f t="shared" si="6"/>
        <v>6.0042525284180703</v>
      </c>
      <c r="R59" s="41">
        <f t="shared" si="7"/>
        <v>359.65473419436967</v>
      </c>
      <c r="S59" s="41">
        <v>400.28629267144191</v>
      </c>
    </row>
    <row r="60" spans="1:19" x14ac:dyDescent="0.2">
      <c r="A60" s="43" t="s">
        <v>42</v>
      </c>
      <c r="B60" s="42">
        <v>59</v>
      </c>
      <c r="C60" s="20">
        <v>97.77449799</v>
      </c>
      <c r="E60">
        <f t="shared" si="1"/>
        <v>94.904315987711499</v>
      </c>
      <c r="F60">
        <f t="shared" si="4"/>
        <v>0.53801925998192934</v>
      </c>
      <c r="G60" s="40">
        <f t="shared" si="2"/>
        <v>95.442335247693421</v>
      </c>
      <c r="H60" s="41">
        <v>111.77401710780461</v>
      </c>
      <c r="O60" s="20">
        <v>362.98999020000002</v>
      </c>
      <c r="P60">
        <f t="shared" si="5"/>
        <v>346.89420142638062</v>
      </c>
      <c r="Q60">
        <f t="shared" si="6"/>
        <v>2.1760926980213582</v>
      </c>
      <c r="R60" s="41">
        <f t="shared" si="7"/>
        <v>349.07029412440198</v>
      </c>
      <c r="S60" s="41">
        <v>401.01116719506319</v>
      </c>
    </row>
    <row r="61" spans="1:19" x14ac:dyDescent="0.2">
      <c r="A61" s="43" t="s">
        <v>43</v>
      </c>
      <c r="B61" s="42">
        <v>60</v>
      </c>
      <c r="C61" s="20">
        <v>95.004997250000002</v>
      </c>
      <c r="E61">
        <f t="shared" si="1"/>
        <v>96.6264251890846</v>
      </c>
      <c r="F61">
        <f t="shared" si="4"/>
        <v>0.89324624239928085</v>
      </c>
      <c r="G61" s="40">
        <f t="shared" si="2"/>
        <v>97.519671431483886</v>
      </c>
      <c r="H61" s="41">
        <v>112.10804679283682</v>
      </c>
      <c r="O61" s="20">
        <v>357.11999509999998</v>
      </c>
      <c r="P61">
        <f t="shared" si="5"/>
        <v>356.55167469055226</v>
      </c>
      <c r="Q61">
        <f t="shared" si="6"/>
        <v>4.4205068678664432</v>
      </c>
      <c r="R61" s="41">
        <f t="shared" si="7"/>
        <v>360.9721815584187</v>
      </c>
      <c r="S61" s="41">
        <v>401.73604171868448</v>
      </c>
    </row>
    <row r="62" spans="1:19" x14ac:dyDescent="0.2">
      <c r="A62" s="43" t="s">
        <v>44</v>
      </c>
      <c r="B62" s="42">
        <v>61</v>
      </c>
      <c r="C62" s="20">
        <v>98.197502139999997</v>
      </c>
      <c r="E62">
        <f t="shared" si="1"/>
        <v>95.653568425633836</v>
      </c>
      <c r="F62">
        <f t="shared" si="4"/>
        <v>0.33341534064426731</v>
      </c>
      <c r="G62" s="40">
        <f t="shared" si="2"/>
        <v>95.986983766278101</v>
      </c>
      <c r="H62" s="41">
        <v>112.44207647786902</v>
      </c>
      <c r="O62" s="20">
        <v>370.9599915</v>
      </c>
      <c r="P62">
        <f t="shared" si="5"/>
        <v>356.89266693622091</v>
      </c>
      <c r="Q62">
        <f t="shared" si="6"/>
        <v>3.1966524812071033</v>
      </c>
      <c r="R62" s="41">
        <f t="shared" si="7"/>
        <v>360.08931941742799</v>
      </c>
      <c r="S62" s="41">
        <v>402.4609162423057</v>
      </c>
    </row>
    <row r="63" spans="1:19" x14ac:dyDescent="0.2">
      <c r="A63" s="43" t="s">
        <v>45</v>
      </c>
      <c r="B63" s="42">
        <v>62</v>
      </c>
      <c r="C63" s="20">
        <v>97.486000059999995</v>
      </c>
      <c r="E63">
        <f t="shared" si="1"/>
        <v>97.17992865425353</v>
      </c>
      <c r="F63">
        <f t="shared" si="4"/>
        <v>0.69129880703689539</v>
      </c>
      <c r="G63" s="40">
        <f t="shared" si="2"/>
        <v>97.871227461290431</v>
      </c>
      <c r="H63" s="41">
        <v>112.77610616290124</v>
      </c>
      <c r="O63" s="20">
        <v>375.5</v>
      </c>
      <c r="P63">
        <f t="shared" si="5"/>
        <v>365.33306167448836</v>
      </c>
      <c r="Q63">
        <f t="shared" si="6"/>
        <v>4.769775158325209</v>
      </c>
      <c r="R63" s="41">
        <f t="shared" si="7"/>
        <v>370.10283683281358</v>
      </c>
      <c r="S63" s="41">
        <v>403.18579076592698</v>
      </c>
    </row>
    <row r="64" spans="1:19" x14ac:dyDescent="0.2">
      <c r="A64" s="44">
        <v>43834</v>
      </c>
      <c r="B64" s="42">
        <v>63</v>
      </c>
      <c r="C64" s="20">
        <v>95.385002139999997</v>
      </c>
      <c r="E64">
        <f t="shared" si="1"/>
        <v>97.3635714977014</v>
      </c>
      <c r="F64">
        <f t="shared" si="4"/>
        <v>0.53900201796018787</v>
      </c>
      <c r="G64" s="40">
        <f t="shared" si="2"/>
        <v>97.902573515661587</v>
      </c>
      <c r="H64" s="41">
        <v>113.11013584793344</v>
      </c>
      <c r="O64" s="20">
        <v>364.07998659999998</v>
      </c>
      <c r="P64">
        <f t="shared" si="5"/>
        <v>371.43322466979532</v>
      </c>
      <c r="Q64">
        <f t="shared" si="6"/>
        <v>5.1688915094197343</v>
      </c>
      <c r="R64" s="41">
        <f t="shared" si="7"/>
        <v>376.60211617921505</v>
      </c>
      <c r="S64" s="41">
        <v>403.91066528954826</v>
      </c>
    </row>
    <row r="65" spans="1:19" x14ac:dyDescent="0.2">
      <c r="A65" s="44">
        <v>43865</v>
      </c>
      <c r="B65" s="42">
        <v>64</v>
      </c>
      <c r="C65" s="20">
        <v>95.941497799999993</v>
      </c>
      <c r="E65">
        <f t="shared" si="1"/>
        <v>96.176429883080559</v>
      </c>
      <c r="F65">
        <f t="shared" si="4"/>
        <v>2.1158928185879E-2</v>
      </c>
      <c r="G65" s="40">
        <f t="shared" si="2"/>
        <v>96.197588811266442</v>
      </c>
      <c r="H65" s="41">
        <v>113.44416553296566</v>
      </c>
      <c r="O65" s="20">
        <v>370.07998659999998</v>
      </c>
      <c r="P65">
        <f t="shared" si="5"/>
        <v>367.02128182791813</v>
      </c>
      <c r="Q65">
        <f t="shared" si="6"/>
        <v>2.2946412040306563</v>
      </c>
      <c r="R65" s="41">
        <f t="shared" si="7"/>
        <v>369.31592303194878</v>
      </c>
      <c r="S65" s="41">
        <v>404.63553981316949</v>
      </c>
    </row>
    <row r="66" spans="1:19" x14ac:dyDescent="0.2">
      <c r="A66" s="44">
        <v>43894</v>
      </c>
      <c r="B66" s="42">
        <v>65</v>
      </c>
      <c r="C66" s="20">
        <v>95.329498290000004</v>
      </c>
      <c r="E66">
        <f t="shared" si="1"/>
        <v>96.035470633232222</v>
      </c>
      <c r="F66">
        <f t="shared" si="4"/>
        <v>-2.7476525224385588E-2</v>
      </c>
      <c r="G66" s="40">
        <f t="shared" si="2"/>
        <v>96.007994108007836</v>
      </c>
      <c r="H66" s="41">
        <v>113.77819521799786</v>
      </c>
      <c r="O66" s="20">
        <v>361.76000979999998</v>
      </c>
      <c r="P66">
        <f t="shared" si="5"/>
        <v>368.85650469116729</v>
      </c>
      <c r="Q66">
        <f t="shared" si="6"/>
        <v>2.1568157017962069</v>
      </c>
      <c r="R66" s="41">
        <f t="shared" si="7"/>
        <v>371.01332039296352</v>
      </c>
      <c r="S66" s="41">
        <v>405.36041433679077</v>
      </c>
    </row>
    <row r="67" spans="1:19" x14ac:dyDescent="0.2">
      <c r="A67" s="44">
        <v>43986</v>
      </c>
      <c r="B67" s="42">
        <v>66</v>
      </c>
      <c r="C67" s="20">
        <v>99.879501340000004</v>
      </c>
      <c r="E67">
        <f t="shared" ref="E67:E130" si="9">0.6*C66+(1-0.6)*E66</f>
        <v>95.611887227292897</v>
      </c>
      <c r="F67">
        <f t="shared" si="4"/>
        <v>-0.14630858943886757</v>
      </c>
      <c r="G67" s="40">
        <f t="shared" ref="G67:G130" si="10">E67+F67</f>
        <v>95.465578637854023</v>
      </c>
      <c r="H67" s="41">
        <v>114.11222490303007</v>
      </c>
      <c r="O67" s="20">
        <v>379.9599915</v>
      </c>
      <c r="P67">
        <f t="shared" si="5"/>
        <v>364.59860775646689</v>
      </c>
      <c r="Q67">
        <f t="shared" si="6"/>
        <v>0.2324019108472255</v>
      </c>
      <c r="R67" s="41">
        <f t="shared" si="7"/>
        <v>364.83100966731411</v>
      </c>
      <c r="S67" s="41">
        <v>406.08528886041205</v>
      </c>
    </row>
    <row r="68" spans="1:19" x14ac:dyDescent="0.2">
      <c r="A68" s="44">
        <v>44016</v>
      </c>
      <c r="B68" s="42">
        <v>67</v>
      </c>
      <c r="C68" s="20">
        <v>100.58000180000001</v>
      </c>
      <c r="E68">
        <f t="shared" si="9"/>
        <v>98.172455694917147</v>
      </c>
      <c r="F68">
        <f t="shared" ref="F68:F131" si="11">$F$1*(E68-E67)+(1-$F$1)*F67</f>
        <v>0.66575452768006771</v>
      </c>
      <c r="G68" s="40">
        <f t="shared" si="10"/>
        <v>98.838210222597212</v>
      </c>
      <c r="H68" s="41">
        <v>114.44625458806227</v>
      </c>
      <c r="O68" s="20">
        <v>372.27999879999999</v>
      </c>
      <c r="P68">
        <f t="shared" ref="P68:P131" si="12">0.6*O67+(1-0.6)*P67</f>
        <v>373.81543800258675</v>
      </c>
      <c r="Q68">
        <f t="shared" ref="Q68:Q131" si="13">$Q$1*(P68-P67)+(1-$Q$1)*Q67</f>
        <v>2.9277304114290144</v>
      </c>
      <c r="R68" s="41">
        <f t="shared" ref="R68:R131" si="14">P68+Q68</f>
        <v>376.74316841401577</v>
      </c>
      <c r="S68" s="41">
        <v>406.81016338403333</v>
      </c>
    </row>
    <row r="69" spans="1:19" x14ac:dyDescent="0.2">
      <c r="A69" s="44">
        <v>44047</v>
      </c>
      <c r="B69" s="42">
        <v>68</v>
      </c>
      <c r="C69" s="20">
        <v>102.1500015</v>
      </c>
      <c r="E69">
        <f t="shared" si="9"/>
        <v>99.616983357966859</v>
      </c>
      <c r="F69">
        <f t="shared" si="11"/>
        <v>0.89938646829096092</v>
      </c>
      <c r="G69" s="40">
        <f t="shared" si="10"/>
        <v>100.51636982625782</v>
      </c>
      <c r="H69" s="41">
        <v>114.78028427309448</v>
      </c>
      <c r="O69" s="20">
        <v>371.11999509999998</v>
      </c>
      <c r="P69">
        <f t="shared" si="12"/>
        <v>372.89417448103472</v>
      </c>
      <c r="Q69">
        <f t="shared" si="13"/>
        <v>1.7730322315347036</v>
      </c>
      <c r="R69" s="41">
        <f t="shared" si="14"/>
        <v>374.66720671256945</v>
      </c>
      <c r="S69" s="41">
        <v>407.53503790765456</v>
      </c>
    </row>
    <row r="70" spans="1:19" x14ac:dyDescent="0.2">
      <c r="A70" s="44">
        <v>44078</v>
      </c>
      <c r="B70" s="42">
        <v>69</v>
      </c>
      <c r="C70" s="20">
        <v>102.1380005</v>
      </c>
      <c r="E70">
        <f t="shared" si="9"/>
        <v>101.13679424318674</v>
      </c>
      <c r="F70">
        <f t="shared" si="11"/>
        <v>1.0855137933696375</v>
      </c>
      <c r="G70" s="40">
        <f t="shared" si="10"/>
        <v>102.22230803655638</v>
      </c>
      <c r="H70" s="41">
        <v>115.1143139581267</v>
      </c>
      <c r="O70" s="20">
        <v>370.72000120000001</v>
      </c>
      <c r="P70">
        <f t="shared" si="12"/>
        <v>371.82966685241388</v>
      </c>
      <c r="Q70">
        <f t="shared" si="13"/>
        <v>0.92177027348803908</v>
      </c>
      <c r="R70" s="41">
        <f t="shared" si="14"/>
        <v>372.75143712590193</v>
      </c>
      <c r="S70" s="41">
        <v>408.25991243127584</v>
      </c>
    </row>
    <row r="71" spans="1:19" x14ac:dyDescent="0.2">
      <c r="A71" s="43" t="s">
        <v>46</v>
      </c>
      <c r="B71" s="42">
        <v>70</v>
      </c>
      <c r="C71" s="20">
        <v>108.4434967</v>
      </c>
      <c r="E71">
        <f t="shared" si="9"/>
        <v>101.73751799727469</v>
      </c>
      <c r="F71">
        <f t="shared" si="11"/>
        <v>0.94007678158513164</v>
      </c>
      <c r="G71" s="40">
        <f t="shared" si="10"/>
        <v>102.67759477885983</v>
      </c>
      <c r="H71" s="41">
        <v>115.44834364315891</v>
      </c>
      <c r="O71" s="20">
        <v>396.72000120000001</v>
      </c>
      <c r="P71">
        <f t="shared" si="12"/>
        <v>371.16386746096555</v>
      </c>
      <c r="Q71">
        <f t="shared" si="13"/>
        <v>0.44549937400712791</v>
      </c>
      <c r="R71" s="41">
        <f t="shared" si="14"/>
        <v>371.60936683497266</v>
      </c>
      <c r="S71" s="41">
        <v>408.98478695489712</v>
      </c>
    </row>
    <row r="72" spans="1:19" x14ac:dyDescent="0.2">
      <c r="A72" s="43" t="s">
        <v>47</v>
      </c>
      <c r="B72" s="42">
        <v>71</v>
      </c>
      <c r="C72" s="20">
        <v>114.1660004</v>
      </c>
      <c r="E72">
        <f t="shared" si="9"/>
        <v>105.76110521890988</v>
      </c>
      <c r="F72">
        <f t="shared" si="11"/>
        <v>1.8651299136001467</v>
      </c>
      <c r="G72" s="40">
        <f t="shared" si="10"/>
        <v>107.62623513251002</v>
      </c>
      <c r="H72" s="41">
        <v>115.78237332819111</v>
      </c>
      <c r="O72" s="20">
        <v>413.5499878</v>
      </c>
      <c r="P72">
        <f t="shared" si="12"/>
        <v>386.49754770438619</v>
      </c>
      <c r="Q72">
        <f t="shared" si="13"/>
        <v>4.9119536348311827</v>
      </c>
      <c r="R72" s="41">
        <f t="shared" si="14"/>
        <v>391.4095013392174</v>
      </c>
      <c r="S72" s="41">
        <v>409.70966147851834</v>
      </c>
    </row>
    <row r="73" spans="1:19" x14ac:dyDescent="0.2">
      <c r="A73" s="43" t="s">
        <v>48</v>
      </c>
      <c r="B73" s="42">
        <v>72</v>
      </c>
      <c r="C73" s="20">
        <v>115.3840027</v>
      </c>
      <c r="E73">
        <f t="shared" si="9"/>
        <v>110.80404232756395</v>
      </c>
      <c r="F73">
        <f t="shared" si="11"/>
        <v>2.8184720721163243</v>
      </c>
      <c r="G73" s="40">
        <f t="shared" si="10"/>
        <v>113.62251439968027</v>
      </c>
      <c r="H73" s="41">
        <v>116.11640301322332</v>
      </c>
      <c r="O73" s="20">
        <v>426.75</v>
      </c>
      <c r="P73">
        <f t="shared" si="12"/>
        <v>402.72901176175446</v>
      </c>
      <c r="Q73">
        <f t="shared" si="13"/>
        <v>8.3078067615923086</v>
      </c>
      <c r="R73" s="41">
        <f t="shared" si="14"/>
        <v>411.03681852334677</v>
      </c>
      <c r="S73" s="41">
        <v>410.43453600213962</v>
      </c>
    </row>
    <row r="74" spans="1:19" x14ac:dyDescent="0.2">
      <c r="A74" s="43" t="s">
        <v>49</v>
      </c>
      <c r="B74" s="42">
        <v>73</v>
      </c>
      <c r="C74" s="20">
        <v>120.4095001</v>
      </c>
      <c r="E74">
        <f t="shared" si="9"/>
        <v>113.55201855102558</v>
      </c>
      <c r="F74">
        <f t="shared" si="11"/>
        <v>2.7973233175199175</v>
      </c>
      <c r="G74" s="40">
        <f t="shared" si="10"/>
        <v>116.34934186854549</v>
      </c>
      <c r="H74" s="41">
        <v>116.45043269825553</v>
      </c>
      <c r="O74" s="20">
        <v>439.17001340000002</v>
      </c>
      <c r="P74">
        <f t="shared" si="12"/>
        <v>417.14160470470182</v>
      </c>
      <c r="Q74">
        <f t="shared" si="13"/>
        <v>10.139242615998821</v>
      </c>
      <c r="R74" s="41">
        <f t="shared" si="14"/>
        <v>427.28084732070062</v>
      </c>
      <c r="S74" s="41">
        <v>411.1594105257609</v>
      </c>
    </row>
    <row r="75" spans="1:19" x14ac:dyDescent="0.2">
      <c r="A75" s="43" t="s">
        <v>50</v>
      </c>
      <c r="B75" s="42">
        <v>74</v>
      </c>
      <c r="C75" s="20">
        <v>118.75</v>
      </c>
      <c r="E75">
        <f t="shared" si="9"/>
        <v>117.66650748041025</v>
      </c>
      <c r="F75">
        <f t="shared" si="11"/>
        <v>3.1924730010793407</v>
      </c>
      <c r="G75" s="40">
        <f t="shared" si="10"/>
        <v>120.85898048148958</v>
      </c>
      <c r="H75" s="41">
        <v>116.78446238328775</v>
      </c>
      <c r="O75" s="20">
        <v>422.9599915</v>
      </c>
      <c r="P75">
        <f t="shared" si="12"/>
        <v>430.35864992188078</v>
      </c>
      <c r="Q75">
        <f t="shared" si="13"/>
        <v>11.062583396352863</v>
      </c>
      <c r="R75" s="41">
        <f t="shared" si="14"/>
        <v>441.42123331823365</v>
      </c>
      <c r="S75" s="41">
        <v>411.88428504938213</v>
      </c>
    </row>
    <row r="76" spans="1:19" x14ac:dyDescent="0.2">
      <c r="A76" s="43" t="s">
        <v>51</v>
      </c>
      <c r="B76" s="42">
        <v>75</v>
      </c>
      <c r="C76" s="20">
        <v>119.68049619999999</v>
      </c>
      <c r="E76">
        <f t="shared" si="9"/>
        <v>118.31660299216409</v>
      </c>
      <c r="F76">
        <f t="shared" si="11"/>
        <v>2.429759754281692</v>
      </c>
      <c r="G76" s="40">
        <f t="shared" si="10"/>
        <v>120.74636274644578</v>
      </c>
      <c r="H76" s="41">
        <v>117.11849206831995</v>
      </c>
      <c r="O76" s="20">
        <v>437.48999020000002</v>
      </c>
      <c r="P76">
        <f t="shared" si="12"/>
        <v>425.91945486875233</v>
      </c>
      <c r="Q76">
        <f t="shared" si="13"/>
        <v>6.4120498615084669</v>
      </c>
      <c r="R76" s="41">
        <f t="shared" si="14"/>
        <v>432.3315047302608</v>
      </c>
      <c r="S76" s="41">
        <v>412.60915957300341</v>
      </c>
    </row>
    <row r="77" spans="1:19" x14ac:dyDescent="0.2">
      <c r="A77" s="43" t="s">
        <v>52</v>
      </c>
      <c r="B77" s="42">
        <v>76</v>
      </c>
      <c r="C77" s="20">
        <v>116.4059982</v>
      </c>
      <c r="E77">
        <f t="shared" si="9"/>
        <v>119.13493891686564</v>
      </c>
      <c r="F77">
        <f t="shared" si="11"/>
        <v>1.9463326054076473</v>
      </c>
      <c r="G77" s="40">
        <f t="shared" si="10"/>
        <v>121.08127152227328</v>
      </c>
      <c r="H77" s="41">
        <v>117.45252175335216</v>
      </c>
      <c r="O77" s="20">
        <v>433.82998659999998</v>
      </c>
      <c r="P77">
        <f t="shared" si="12"/>
        <v>432.86177606750095</v>
      </c>
      <c r="Q77">
        <f t="shared" si="13"/>
        <v>6.571131262680515</v>
      </c>
      <c r="R77" s="41">
        <f t="shared" si="14"/>
        <v>439.43290733018148</v>
      </c>
      <c r="S77" s="41">
        <v>413.33403409662469</v>
      </c>
    </row>
    <row r="78" spans="1:19" x14ac:dyDescent="0.2">
      <c r="A78" s="43" t="s">
        <v>53</v>
      </c>
      <c r="B78" s="42">
        <v>77</v>
      </c>
      <c r="C78" s="20">
        <v>118.1744995</v>
      </c>
      <c r="E78">
        <f t="shared" si="9"/>
        <v>117.49757448674625</v>
      </c>
      <c r="F78">
        <f t="shared" si="11"/>
        <v>0.87122349474953598</v>
      </c>
      <c r="G78" s="40">
        <f t="shared" si="10"/>
        <v>118.36879798149577</v>
      </c>
      <c r="H78" s="41">
        <v>117.78655143838436</v>
      </c>
      <c r="O78" s="20">
        <v>421.42001340000002</v>
      </c>
      <c r="P78">
        <f t="shared" si="12"/>
        <v>433.44270238700039</v>
      </c>
      <c r="Q78">
        <f t="shared" si="13"/>
        <v>4.774069779726192</v>
      </c>
      <c r="R78" s="41">
        <f t="shared" si="14"/>
        <v>438.21677216672657</v>
      </c>
      <c r="S78" s="41">
        <v>414.05890862024592</v>
      </c>
    </row>
    <row r="79" spans="1:19" x14ac:dyDescent="0.2">
      <c r="A79" s="43" t="s">
        <v>54</v>
      </c>
      <c r="B79" s="42">
        <v>78</v>
      </c>
      <c r="C79" s="20">
        <v>119.9725037</v>
      </c>
      <c r="E79">
        <f t="shared" si="9"/>
        <v>117.9037294946985</v>
      </c>
      <c r="F79">
        <f t="shared" si="11"/>
        <v>0.73170294871035035</v>
      </c>
      <c r="G79" s="40">
        <f t="shared" si="10"/>
        <v>118.63543244340885</v>
      </c>
      <c r="H79" s="41">
        <v>118.12058112341657</v>
      </c>
      <c r="O79" s="20">
        <v>426.7000122</v>
      </c>
      <c r="P79">
        <f t="shared" si="12"/>
        <v>426.22908899480012</v>
      </c>
      <c r="Q79">
        <f t="shared" si="13"/>
        <v>1.1777648281482525</v>
      </c>
      <c r="R79" s="41">
        <f t="shared" si="14"/>
        <v>427.40685382294839</v>
      </c>
      <c r="S79" s="41">
        <v>414.7837831438672</v>
      </c>
    </row>
    <row r="80" spans="1:19" x14ac:dyDescent="0.2">
      <c r="A80" s="43" t="s">
        <v>55</v>
      </c>
      <c r="B80" s="42">
        <v>79</v>
      </c>
      <c r="C80" s="20">
        <v>120.5110016</v>
      </c>
      <c r="E80">
        <f t="shared" si="9"/>
        <v>119.14499401787941</v>
      </c>
      <c r="F80">
        <f t="shared" si="11"/>
        <v>0.8845714210515202</v>
      </c>
      <c r="G80" s="40">
        <f t="shared" si="10"/>
        <v>120.02956543893093</v>
      </c>
      <c r="H80" s="41">
        <v>118.45461080844879</v>
      </c>
      <c r="O80" s="20">
        <v>424.98999020000002</v>
      </c>
      <c r="P80">
        <f t="shared" si="12"/>
        <v>426.51164291792008</v>
      </c>
      <c r="Q80">
        <f t="shared" si="13"/>
        <v>0.90920155663976554</v>
      </c>
      <c r="R80" s="41">
        <f t="shared" si="14"/>
        <v>427.42084447455983</v>
      </c>
      <c r="S80" s="41">
        <v>415.50865766748848</v>
      </c>
    </row>
    <row r="81" spans="1:19" x14ac:dyDescent="0.2">
      <c r="A81" s="43" t="s">
        <v>56</v>
      </c>
      <c r="B81" s="42">
        <v>80</v>
      </c>
      <c r="C81" s="20">
        <v>118.8000031</v>
      </c>
      <c r="E81">
        <f t="shared" si="9"/>
        <v>119.96459856715177</v>
      </c>
      <c r="F81">
        <f t="shared" si="11"/>
        <v>0.86508135951777076</v>
      </c>
      <c r="G81" s="40">
        <f t="shared" si="10"/>
        <v>120.82967992666954</v>
      </c>
      <c r="H81" s="41">
        <v>118.788640493481</v>
      </c>
      <c r="O81" s="20">
        <v>421.38000490000002</v>
      </c>
      <c r="P81">
        <f t="shared" si="12"/>
        <v>425.59865128716808</v>
      </c>
      <c r="Q81">
        <f t="shared" si="13"/>
        <v>0.36254360042223482</v>
      </c>
      <c r="R81" s="41">
        <f t="shared" si="14"/>
        <v>425.9611948875903</v>
      </c>
      <c r="S81" s="41">
        <v>416.2335321911097</v>
      </c>
    </row>
    <row r="82" spans="1:19" x14ac:dyDescent="0.2">
      <c r="A82" s="43" t="s">
        <v>57</v>
      </c>
      <c r="B82" s="42">
        <v>81</v>
      </c>
      <c r="C82" s="20">
        <v>115.70400239999999</v>
      </c>
      <c r="E82">
        <f t="shared" si="9"/>
        <v>119.26584128686071</v>
      </c>
      <c r="F82">
        <f t="shared" si="11"/>
        <v>0.39592976757512088</v>
      </c>
      <c r="G82" s="40">
        <f t="shared" si="10"/>
        <v>119.66177105443583</v>
      </c>
      <c r="H82" s="41">
        <v>119.1226701785132</v>
      </c>
      <c r="O82" s="20">
        <v>403.82998659999998</v>
      </c>
      <c r="P82">
        <f t="shared" si="12"/>
        <v>423.06746345486727</v>
      </c>
      <c r="Q82">
        <f t="shared" si="13"/>
        <v>-0.50557582939468038</v>
      </c>
      <c r="R82" s="41">
        <f t="shared" si="14"/>
        <v>422.56188762547259</v>
      </c>
      <c r="S82" s="41">
        <v>416.95840671473098</v>
      </c>
    </row>
    <row r="83" spans="1:19" x14ac:dyDescent="0.2">
      <c r="A83" s="43" t="s">
        <v>58</v>
      </c>
      <c r="B83" s="42">
        <v>82</v>
      </c>
      <c r="C83" s="20">
        <v>118.635498</v>
      </c>
      <c r="E83">
        <f t="shared" si="9"/>
        <v>117.12873795474428</v>
      </c>
      <c r="F83">
        <f t="shared" si="11"/>
        <v>-0.36398016233234276</v>
      </c>
      <c r="G83" s="40">
        <f t="shared" si="10"/>
        <v>116.76475779241194</v>
      </c>
      <c r="H83" s="41">
        <v>119.45669986354541</v>
      </c>
      <c r="O83" s="20">
        <v>411.89001459999997</v>
      </c>
      <c r="P83">
        <f t="shared" si="12"/>
        <v>411.52497734194691</v>
      </c>
      <c r="Q83">
        <f t="shared" si="13"/>
        <v>-3.8166489144523834</v>
      </c>
      <c r="R83" s="41">
        <f t="shared" si="14"/>
        <v>407.70832842749451</v>
      </c>
      <c r="S83" s="41">
        <v>417.68328123835227</v>
      </c>
    </row>
    <row r="84" spans="1:19" x14ac:dyDescent="0.2">
      <c r="A84" s="43" t="s">
        <v>59</v>
      </c>
      <c r="B84" s="42">
        <v>83</v>
      </c>
      <c r="C84" s="20">
        <v>123.6999969</v>
      </c>
      <c r="E84">
        <f t="shared" si="9"/>
        <v>118.03279398189771</v>
      </c>
      <c r="F84">
        <f t="shared" si="11"/>
        <v>1.6430694513389188E-2</v>
      </c>
      <c r="G84" s="40">
        <f t="shared" si="10"/>
        <v>118.0492246764111</v>
      </c>
      <c r="H84" s="41">
        <v>119.79072954857762</v>
      </c>
      <c r="O84" s="20">
        <v>419.85000609999997</v>
      </c>
      <c r="P84">
        <f t="shared" si="12"/>
        <v>411.74399969677876</v>
      </c>
      <c r="Q84">
        <f t="shared" si="13"/>
        <v>-2.6059475336671132</v>
      </c>
      <c r="R84" s="41">
        <f t="shared" si="14"/>
        <v>409.13805216311164</v>
      </c>
      <c r="S84" s="41">
        <v>418.40815576197349</v>
      </c>
    </row>
    <row r="85" spans="1:19" x14ac:dyDescent="0.2">
      <c r="A85" s="44">
        <v>43835</v>
      </c>
      <c r="B85" s="42">
        <v>84</v>
      </c>
      <c r="C85" s="20">
        <v>114.302002</v>
      </c>
      <c r="E85">
        <f t="shared" si="9"/>
        <v>121.43311573275909</v>
      </c>
      <c r="F85">
        <f t="shared" si="11"/>
        <v>1.0315980114177865</v>
      </c>
      <c r="G85" s="40">
        <f t="shared" si="10"/>
        <v>122.46471374417688</v>
      </c>
      <c r="H85" s="41">
        <v>120.12475923360984</v>
      </c>
      <c r="O85" s="20">
        <v>415.26998900000001</v>
      </c>
      <c r="P85">
        <f t="shared" si="12"/>
        <v>416.60760353871149</v>
      </c>
      <c r="Q85">
        <f t="shared" si="13"/>
        <v>-0.36508212098716042</v>
      </c>
      <c r="R85" s="41">
        <f t="shared" si="14"/>
        <v>416.24252141772433</v>
      </c>
      <c r="S85" s="41">
        <v>419.13303028559477</v>
      </c>
    </row>
    <row r="86" spans="1:19" x14ac:dyDescent="0.2">
      <c r="A86" s="44">
        <v>43926</v>
      </c>
      <c r="B86" s="42">
        <v>85</v>
      </c>
      <c r="C86" s="20">
        <v>115.7994995</v>
      </c>
      <c r="E86">
        <f t="shared" si="9"/>
        <v>117.15444749310363</v>
      </c>
      <c r="F86">
        <f t="shared" si="11"/>
        <v>-0.56148186390418731</v>
      </c>
      <c r="G86" s="40">
        <f t="shared" si="10"/>
        <v>116.59296562919944</v>
      </c>
      <c r="H86" s="41">
        <v>120.45878891864203</v>
      </c>
      <c r="O86" s="20">
        <v>428.14999390000003</v>
      </c>
      <c r="P86">
        <f t="shared" si="12"/>
        <v>415.80503481548465</v>
      </c>
      <c r="Q86">
        <f t="shared" si="13"/>
        <v>-0.4963281016590646</v>
      </c>
      <c r="R86" s="41">
        <f t="shared" si="14"/>
        <v>415.30870671382559</v>
      </c>
      <c r="S86" s="41">
        <v>419.85790480921605</v>
      </c>
    </row>
    <row r="87" spans="1:19" x14ac:dyDescent="0.2">
      <c r="A87" s="44">
        <v>43956</v>
      </c>
      <c r="B87" s="42">
        <v>86</v>
      </c>
      <c r="C87" s="20">
        <v>115.88999939999999</v>
      </c>
      <c r="E87">
        <f t="shared" si="9"/>
        <v>116.34147869724146</v>
      </c>
      <c r="F87">
        <f t="shared" si="11"/>
        <v>-0.63692794349158377</v>
      </c>
      <c r="G87" s="40">
        <f t="shared" si="10"/>
        <v>115.70455075374987</v>
      </c>
      <c r="H87" s="41">
        <v>120.79281860367425</v>
      </c>
      <c r="O87" s="20">
        <v>424.67999270000001</v>
      </c>
      <c r="P87">
        <f t="shared" si="12"/>
        <v>423.21201026619383</v>
      </c>
      <c r="Q87">
        <f t="shared" si="13"/>
        <v>1.8746629640514096</v>
      </c>
      <c r="R87" s="41">
        <f t="shared" si="14"/>
        <v>425.08667323024525</v>
      </c>
      <c r="S87" s="41">
        <v>420.58277933283733</v>
      </c>
    </row>
    <row r="88" spans="1:19" x14ac:dyDescent="0.2">
      <c r="A88" s="44">
        <v>43987</v>
      </c>
      <c r="B88" s="42">
        <v>87</v>
      </c>
      <c r="C88" s="20">
        <v>117.56300349999999</v>
      </c>
      <c r="E88">
        <f t="shared" si="9"/>
        <v>116.07059111889657</v>
      </c>
      <c r="F88">
        <f t="shared" si="11"/>
        <v>-0.52711583394757355</v>
      </c>
      <c r="G88" s="40">
        <f t="shared" si="10"/>
        <v>115.543475284949</v>
      </c>
      <c r="H88" s="41">
        <v>121.12684828870646</v>
      </c>
      <c r="O88" s="20">
        <v>434.26000979999998</v>
      </c>
      <c r="P88">
        <f t="shared" si="12"/>
        <v>424.09279972647755</v>
      </c>
      <c r="Q88">
        <f t="shared" si="13"/>
        <v>1.5765009129211034</v>
      </c>
      <c r="R88" s="41">
        <f t="shared" si="14"/>
        <v>425.66930063939867</v>
      </c>
      <c r="S88" s="41">
        <v>421.30765385645856</v>
      </c>
    </row>
    <row r="89" spans="1:19" x14ac:dyDescent="0.2">
      <c r="A89" s="44">
        <v>44017</v>
      </c>
      <c r="B89" s="42">
        <v>88</v>
      </c>
      <c r="C89" s="20">
        <v>118.38050079999999</v>
      </c>
      <c r="E89">
        <f t="shared" si="9"/>
        <v>116.96603854755863</v>
      </c>
      <c r="F89">
        <f t="shared" si="11"/>
        <v>-0.10034685516468578</v>
      </c>
      <c r="G89" s="40">
        <f t="shared" si="10"/>
        <v>116.86569169239394</v>
      </c>
      <c r="H89" s="41">
        <v>121.46087797373866</v>
      </c>
      <c r="O89" s="20">
        <v>436.52999879999999</v>
      </c>
      <c r="P89">
        <f t="shared" si="12"/>
        <v>430.193125770591</v>
      </c>
      <c r="Q89">
        <f t="shared" si="13"/>
        <v>2.9336484522788053</v>
      </c>
      <c r="R89" s="41">
        <f t="shared" si="14"/>
        <v>433.12677422286981</v>
      </c>
      <c r="S89" s="41">
        <v>422.03252838007984</v>
      </c>
    </row>
    <row r="90" spans="1:19" x14ac:dyDescent="0.2">
      <c r="A90" s="44">
        <v>44048</v>
      </c>
      <c r="B90" s="42">
        <v>89</v>
      </c>
      <c r="C90" s="20">
        <v>118.98049930000001</v>
      </c>
      <c r="E90">
        <f t="shared" si="9"/>
        <v>117.81471589902345</v>
      </c>
      <c r="F90">
        <f t="shared" si="11"/>
        <v>0.18436040682416871</v>
      </c>
      <c r="G90" s="40">
        <f t="shared" si="10"/>
        <v>117.99907630584762</v>
      </c>
      <c r="H90" s="41">
        <v>121.79490765877087</v>
      </c>
      <c r="O90" s="20">
        <v>435.5499878</v>
      </c>
      <c r="P90">
        <f t="shared" si="12"/>
        <v>433.99524958823645</v>
      </c>
      <c r="Q90">
        <f t="shared" si="13"/>
        <v>3.194191061888799</v>
      </c>
      <c r="R90" s="41">
        <f t="shared" si="14"/>
        <v>437.18944065012522</v>
      </c>
      <c r="S90" s="41">
        <v>422.75740290370112</v>
      </c>
    </row>
    <row r="91" spans="1:19" x14ac:dyDescent="0.2">
      <c r="A91" s="44">
        <v>44140</v>
      </c>
      <c r="B91" s="42">
        <v>90</v>
      </c>
      <c r="C91" s="20">
        <v>120.4499969</v>
      </c>
      <c r="E91">
        <f t="shared" si="9"/>
        <v>118.51418593960938</v>
      </c>
      <c r="F91">
        <f t="shared" si="11"/>
        <v>0.33889329695269466</v>
      </c>
      <c r="G91" s="40">
        <f t="shared" si="10"/>
        <v>118.85307923656207</v>
      </c>
      <c r="H91" s="41">
        <v>122.12893734380307</v>
      </c>
      <c r="O91" s="20">
        <v>440.51998900000001</v>
      </c>
      <c r="P91">
        <f t="shared" si="12"/>
        <v>434.92809251529457</v>
      </c>
      <c r="Q91">
        <f t="shared" si="13"/>
        <v>2.5157866214395948</v>
      </c>
      <c r="R91" s="41">
        <f t="shared" si="14"/>
        <v>437.44387913673415</v>
      </c>
      <c r="S91" s="41">
        <v>423.4822774273224</v>
      </c>
    </row>
    <row r="92" spans="1:19" x14ac:dyDescent="0.2">
      <c r="A92" s="44">
        <v>44170</v>
      </c>
      <c r="B92" s="42">
        <v>91</v>
      </c>
      <c r="C92" s="20">
        <v>117.8475037</v>
      </c>
      <c r="E92">
        <f t="shared" si="9"/>
        <v>119.67567251584376</v>
      </c>
      <c r="F92">
        <f t="shared" si="11"/>
        <v>0.58567128073720054</v>
      </c>
      <c r="G92" s="40">
        <f t="shared" si="10"/>
        <v>120.26134379658096</v>
      </c>
      <c r="H92" s="41">
        <v>122.46296702883529</v>
      </c>
      <c r="O92" s="20">
        <v>431.82000729999999</v>
      </c>
      <c r="P92">
        <f t="shared" si="12"/>
        <v>438.28323040611781</v>
      </c>
      <c r="Q92">
        <f t="shared" si="13"/>
        <v>2.7675920022546894</v>
      </c>
      <c r="R92" s="41">
        <f t="shared" si="14"/>
        <v>441.05082240837248</v>
      </c>
      <c r="S92" s="41">
        <v>424.20715195094363</v>
      </c>
    </row>
    <row r="93" spans="1:19" x14ac:dyDescent="0.2">
      <c r="A93" s="43" t="s">
        <v>60</v>
      </c>
      <c r="B93" s="42">
        <v>92</v>
      </c>
      <c r="C93" s="20">
        <v>118.39600369999999</v>
      </c>
      <c r="E93">
        <f t="shared" si="9"/>
        <v>118.57877122633751</v>
      </c>
      <c r="F93">
        <f t="shared" si="11"/>
        <v>8.0899509664165647E-2</v>
      </c>
      <c r="G93" s="40">
        <f t="shared" si="10"/>
        <v>118.65967073600167</v>
      </c>
      <c r="H93" s="41">
        <v>122.7969967138675</v>
      </c>
      <c r="O93" s="20">
        <v>438.26998900000001</v>
      </c>
      <c r="P93">
        <f t="shared" si="12"/>
        <v>434.4052965424471</v>
      </c>
      <c r="Q93">
        <f t="shared" si="13"/>
        <v>0.77393424247707077</v>
      </c>
      <c r="R93" s="41">
        <f t="shared" si="14"/>
        <v>435.17923078492419</v>
      </c>
      <c r="S93" s="41">
        <v>424.93202647456491</v>
      </c>
    </row>
    <row r="94" spans="1:19" x14ac:dyDescent="0.2">
      <c r="A94" s="43" t="s">
        <v>61</v>
      </c>
      <c r="B94" s="42">
        <v>93</v>
      </c>
      <c r="C94" s="20">
        <v>119.4424973</v>
      </c>
      <c r="E94">
        <f t="shared" si="9"/>
        <v>118.46911071053501</v>
      </c>
      <c r="F94">
        <f t="shared" si="11"/>
        <v>2.3731502024165109E-2</v>
      </c>
      <c r="G94" s="40">
        <f t="shared" si="10"/>
        <v>118.49284221255917</v>
      </c>
      <c r="H94" s="41">
        <v>123.13102639889971</v>
      </c>
      <c r="O94" s="20">
        <v>441.9500122</v>
      </c>
      <c r="P94">
        <f t="shared" si="12"/>
        <v>436.72411201697884</v>
      </c>
      <c r="Q94">
        <f t="shared" si="13"/>
        <v>1.237398612093469</v>
      </c>
      <c r="R94" s="41">
        <f t="shared" si="14"/>
        <v>437.96151062907228</v>
      </c>
      <c r="S94" s="41">
        <v>425.65690099818619</v>
      </c>
    </row>
    <row r="95" spans="1:19" x14ac:dyDescent="0.2">
      <c r="A95" s="43" t="s">
        <v>62</v>
      </c>
      <c r="B95" s="42">
        <v>94</v>
      </c>
      <c r="C95" s="20">
        <v>120.4889984</v>
      </c>
      <c r="E95">
        <f t="shared" si="9"/>
        <v>119.05314266421401</v>
      </c>
      <c r="F95">
        <f t="shared" si="11"/>
        <v>0.19182163752061615</v>
      </c>
      <c r="G95" s="40">
        <f t="shared" si="10"/>
        <v>119.24496430173463</v>
      </c>
      <c r="H95" s="41">
        <v>123.46505608393191</v>
      </c>
      <c r="O95" s="20">
        <v>454.19000240000003</v>
      </c>
      <c r="P95">
        <f t="shared" si="12"/>
        <v>439.8596521267915</v>
      </c>
      <c r="Q95">
        <f t="shared" si="13"/>
        <v>1.8068410614092281</v>
      </c>
      <c r="R95" s="41">
        <f t="shared" si="14"/>
        <v>441.66649318820072</v>
      </c>
      <c r="S95" s="41">
        <v>426.38177552180741</v>
      </c>
    </row>
    <row r="96" spans="1:19" x14ac:dyDescent="0.2">
      <c r="A96" s="43" t="s">
        <v>63</v>
      </c>
      <c r="B96" s="42">
        <v>95</v>
      </c>
      <c r="C96" s="20">
        <v>121.31300349999999</v>
      </c>
      <c r="E96">
        <f t="shared" si="9"/>
        <v>119.91465610568559</v>
      </c>
      <c r="F96">
        <f t="shared" si="11"/>
        <v>0.39272917870590729</v>
      </c>
      <c r="G96" s="40">
        <f t="shared" si="10"/>
        <v>120.3073852843915</v>
      </c>
      <c r="H96" s="41">
        <v>123.79908576896412</v>
      </c>
      <c r="O96" s="20">
        <v>452.57998659999998</v>
      </c>
      <c r="P96">
        <f t="shared" si="12"/>
        <v>448.45786229071666</v>
      </c>
      <c r="Q96">
        <f t="shared" si="13"/>
        <v>3.8442517921640071</v>
      </c>
      <c r="R96" s="41">
        <f t="shared" si="14"/>
        <v>452.30211408288068</v>
      </c>
      <c r="S96" s="41">
        <v>427.10665004542869</v>
      </c>
    </row>
    <row r="97" spans="1:19" x14ac:dyDescent="0.2">
      <c r="A97" s="43" t="s">
        <v>64</v>
      </c>
      <c r="B97" s="42">
        <v>96</v>
      </c>
      <c r="C97" s="20">
        <v>122.4664993</v>
      </c>
      <c r="E97">
        <f t="shared" si="9"/>
        <v>120.75366454227424</v>
      </c>
      <c r="F97">
        <f t="shared" si="11"/>
        <v>0.52661295607072778</v>
      </c>
      <c r="G97" s="40">
        <f t="shared" si="10"/>
        <v>121.28027749834496</v>
      </c>
      <c r="H97" s="41">
        <v>124.13311545399634</v>
      </c>
      <c r="O97" s="20">
        <v>451.0400085</v>
      </c>
      <c r="P97">
        <f t="shared" si="12"/>
        <v>450.9311368762867</v>
      </c>
      <c r="Q97">
        <f t="shared" si="13"/>
        <v>3.4329586301858166</v>
      </c>
      <c r="R97" s="41">
        <f t="shared" si="14"/>
        <v>454.36409550647249</v>
      </c>
      <c r="S97" s="41">
        <v>427.83152456904998</v>
      </c>
    </row>
    <row r="98" spans="1:19" x14ac:dyDescent="0.2">
      <c r="A98" s="43" t="s">
        <v>65</v>
      </c>
      <c r="B98" s="42">
        <v>97</v>
      </c>
      <c r="C98" s="20">
        <v>124.8970032</v>
      </c>
      <c r="E98">
        <f t="shared" si="9"/>
        <v>121.78136539690969</v>
      </c>
      <c r="F98">
        <f t="shared" si="11"/>
        <v>0.67693932564014592</v>
      </c>
      <c r="G98" s="40">
        <f t="shared" si="10"/>
        <v>122.45830472254984</v>
      </c>
      <c r="H98" s="41">
        <v>124.46714513902855</v>
      </c>
      <c r="O98" s="20">
        <v>447.67001340000002</v>
      </c>
      <c r="P98">
        <f t="shared" si="12"/>
        <v>450.99645985051467</v>
      </c>
      <c r="Q98">
        <f t="shared" si="13"/>
        <v>2.4226679333984618</v>
      </c>
      <c r="R98" s="41">
        <f t="shared" si="14"/>
        <v>453.41912778391315</v>
      </c>
      <c r="S98" s="41">
        <v>428.5563990926712</v>
      </c>
    </row>
    <row r="99" spans="1:19" x14ac:dyDescent="0.2">
      <c r="A99" s="43" t="s">
        <v>66</v>
      </c>
      <c r="B99" s="42">
        <v>98</v>
      </c>
      <c r="C99" s="20">
        <v>122.33699799999999</v>
      </c>
      <c r="E99">
        <f t="shared" si="9"/>
        <v>123.65074807876388</v>
      </c>
      <c r="F99">
        <f t="shared" si="11"/>
        <v>1.0346723325043592</v>
      </c>
      <c r="G99" s="40">
        <f t="shared" si="10"/>
        <v>124.68542041126824</v>
      </c>
      <c r="H99" s="41">
        <v>124.80117482406075</v>
      </c>
      <c r="O99" s="20">
        <v>436.25</v>
      </c>
      <c r="P99">
        <f t="shared" si="12"/>
        <v>449.00059198020585</v>
      </c>
      <c r="Q99">
        <f t="shared" si="13"/>
        <v>1.097107192286279</v>
      </c>
      <c r="R99" s="41">
        <f t="shared" si="14"/>
        <v>450.09769917249213</v>
      </c>
      <c r="S99" s="41">
        <v>429.28127361629248</v>
      </c>
    </row>
    <row r="100" spans="1:19" x14ac:dyDescent="0.2">
      <c r="A100" s="43" t="s">
        <v>67</v>
      </c>
      <c r="B100" s="42">
        <v>99</v>
      </c>
      <c r="C100" s="20">
        <v>121.8440018</v>
      </c>
      <c r="E100">
        <f t="shared" si="9"/>
        <v>122.86249803150555</v>
      </c>
      <c r="F100">
        <f t="shared" si="11"/>
        <v>0.48779561857555231</v>
      </c>
      <c r="G100" s="40">
        <f t="shared" si="10"/>
        <v>123.3502936500811</v>
      </c>
      <c r="H100" s="41">
        <v>125.13520450909296</v>
      </c>
      <c r="O100" s="20">
        <v>429.32000729999999</v>
      </c>
      <c r="P100">
        <f t="shared" si="12"/>
        <v>441.35023679208234</v>
      </c>
      <c r="Q100">
        <f t="shared" si="13"/>
        <v>-1.5271315218366586</v>
      </c>
      <c r="R100" s="41">
        <f t="shared" si="14"/>
        <v>439.82310527024566</v>
      </c>
      <c r="S100" s="41">
        <v>430.00614813991376</v>
      </c>
    </row>
    <row r="101" spans="1:19" x14ac:dyDescent="0.2">
      <c r="A101" s="43" t="s">
        <v>68</v>
      </c>
      <c r="B101" s="42">
        <v>100</v>
      </c>
      <c r="C101" s="20">
        <v>121.09300229999999</v>
      </c>
      <c r="E101">
        <f t="shared" si="9"/>
        <v>122.25140029260223</v>
      </c>
      <c r="F101">
        <f t="shared" si="11"/>
        <v>0.15812761133188905</v>
      </c>
      <c r="G101" s="40">
        <f t="shared" si="10"/>
        <v>122.40952790393412</v>
      </c>
      <c r="H101" s="41">
        <v>125.46923419412516</v>
      </c>
      <c r="O101" s="20">
        <v>414.76998900000001</v>
      </c>
      <c r="P101">
        <f t="shared" si="12"/>
        <v>434.13209909683292</v>
      </c>
      <c r="Q101">
        <f t="shared" si="13"/>
        <v>-3.2344333738604885</v>
      </c>
      <c r="R101" s="41">
        <f t="shared" si="14"/>
        <v>430.89766572297242</v>
      </c>
      <c r="S101" s="41">
        <v>430.73102266353499</v>
      </c>
    </row>
    <row r="102" spans="1:19" x14ac:dyDescent="0.2">
      <c r="A102" s="43" t="s">
        <v>69</v>
      </c>
      <c r="B102" s="42">
        <v>101</v>
      </c>
      <c r="C102" s="20">
        <v>120.51950069999999</v>
      </c>
      <c r="E102">
        <f t="shared" si="9"/>
        <v>121.5563614970409</v>
      </c>
      <c r="F102">
        <f t="shared" si="11"/>
        <v>-9.7822310736076931E-2</v>
      </c>
      <c r="G102" s="40">
        <f t="shared" si="10"/>
        <v>121.45853918630482</v>
      </c>
      <c r="H102" s="41">
        <v>125.80326387915738</v>
      </c>
      <c r="O102" s="20">
        <v>419.89001459999997</v>
      </c>
      <c r="P102">
        <f t="shared" si="12"/>
        <v>422.51483303873317</v>
      </c>
      <c r="Q102">
        <f t="shared" si="13"/>
        <v>-5.7492831791322647</v>
      </c>
      <c r="R102" s="41">
        <f t="shared" si="14"/>
        <v>416.76554985960092</v>
      </c>
      <c r="S102" s="41">
        <v>431.45589718715627</v>
      </c>
    </row>
    <row r="103" spans="1:19" x14ac:dyDescent="0.2">
      <c r="A103" s="43" t="s">
        <v>70</v>
      </c>
      <c r="B103" s="42">
        <v>102</v>
      </c>
      <c r="C103" s="20">
        <v>120.0550003</v>
      </c>
      <c r="E103">
        <f t="shared" si="9"/>
        <v>120.93424501881636</v>
      </c>
      <c r="F103">
        <f t="shared" si="11"/>
        <v>-0.25511056098261614</v>
      </c>
      <c r="G103" s="40">
        <f t="shared" si="10"/>
        <v>120.67913445783374</v>
      </c>
      <c r="H103" s="41">
        <v>126.13729356418958</v>
      </c>
      <c r="O103" s="20">
        <v>413.44000240000003</v>
      </c>
      <c r="P103">
        <f t="shared" si="12"/>
        <v>420.9399419754933</v>
      </c>
      <c r="Q103">
        <f t="shared" si="13"/>
        <v>-4.4969655443645475</v>
      </c>
      <c r="R103" s="41">
        <f t="shared" si="14"/>
        <v>416.44297643112873</v>
      </c>
      <c r="S103" s="41">
        <v>432.18077171077755</v>
      </c>
    </row>
    <row r="104" spans="1:19" x14ac:dyDescent="0.2">
      <c r="A104" s="43" t="s">
        <v>71</v>
      </c>
      <c r="B104" s="42">
        <v>103</v>
      </c>
      <c r="C104" s="20">
        <v>122.1184998</v>
      </c>
      <c r="E104">
        <f t="shared" si="9"/>
        <v>120.40669818752654</v>
      </c>
      <c r="F104">
        <f t="shared" si="11"/>
        <v>-0.33684144207477468</v>
      </c>
      <c r="G104" s="40">
        <f t="shared" si="10"/>
        <v>120.06985674545177</v>
      </c>
      <c r="H104" s="41">
        <v>126.4713232492218</v>
      </c>
      <c r="O104" s="20">
        <v>419.73001099999999</v>
      </c>
      <c r="P104">
        <f t="shared" si="12"/>
        <v>416.43997823019731</v>
      </c>
      <c r="Q104">
        <f t="shared" si="13"/>
        <v>-4.4978650046439785</v>
      </c>
      <c r="R104" s="41">
        <f t="shared" si="14"/>
        <v>411.94211322555333</v>
      </c>
      <c r="S104" s="41">
        <v>432.90564623439877</v>
      </c>
    </row>
    <row r="105" spans="1:19" x14ac:dyDescent="0.2">
      <c r="A105" s="44">
        <v>43836</v>
      </c>
      <c r="B105" s="42">
        <v>104</v>
      </c>
      <c r="C105" s="20">
        <v>123.552002</v>
      </c>
      <c r="E105">
        <f t="shared" si="9"/>
        <v>121.43377915501061</v>
      </c>
      <c r="F105">
        <f t="shared" si="11"/>
        <v>7.2335280792878043E-2</v>
      </c>
      <c r="G105" s="40">
        <f t="shared" si="10"/>
        <v>121.5061144358035</v>
      </c>
      <c r="H105" s="41">
        <v>126.805352934254</v>
      </c>
      <c r="O105" s="20">
        <v>425.92001340000002</v>
      </c>
      <c r="P105">
        <f t="shared" si="12"/>
        <v>418.4139978920789</v>
      </c>
      <c r="Q105">
        <f t="shared" si="13"/>
        <v>-2.5562996046863096</v>
      </c>
      <c r="R105" s="41">
        <f t="shared" si="14"/>
        <v>415.85769828739257</v>
      </c>
      <c r="S105" s="41">
        <v>433.63052075802005</v>
      </c>
    </row>
    <row r="106" spans="1:19" x14ac:dyDescent="0.2">
      <c r="A106" s="44">
        <v>43867</v>
      </c>
      <c r="B106" s="42">
        <v>105</v>
      </c>
      <c r="C106" s="20">
        <v>123.6204987</v>
      </c>
      <c r="E106">
        <f t="shared" si="9"/>
        <v>122.70471286200424</v>
      </c>
      <c r="F106">
        <f t="shared" si="11"/>
        <v>0.43191480865310394</v>
      </c>
      <c r="G106" s="40">
        <f t="shared" si="10"/>
        <v>123.13662767065735</v>
      </c>
      <c r="H106" s="41">
        <v>127.13938261928621</v>
      </c>
      <c r="O106" s="20">
        <v>427.30999759999997</v>
      </c>
      <c r="P106">
        <f t="shared" si="12"/>
        <v>422.91760719683157</v>
      </c>
      <c r="Q106">
        <f t="shared" si="13"/>
        <v>-0.43832693185461502</v>
      </c>
      <c r="R106" s="41">
        <f t="shared" si="14"/>
        <v>422.47928026497698</v>
      </c>
      <c r="S106" s="41">
        <v>434.35539528164134</v>
      </c>
    </row>
    <row r="107" spans="1:19" x14ac:dyDescent="0.2">
      <c r="A107" s="44">
        <v>43896</v>
      </c>
      <c r="B107" s="42">
        <v>106</v>
      </c>
      <c r="C107" s="20">
        <v>123.91999819999999</v>
      </c>
      <c r="E107">
        <f t="shared" si="9"/>
        <v>123.2541843648017</v>
      </c>
      <c r="F107">
        <f t="shared" si="11"/>
        <v>0.46718181689641047</v>
      </c>
      <c r="G107" s="40">
        <f t="shared" si="10"/>
        <v>123.72136618169812</v>
      </c>
      <c r="H107" s="41">
        <v>127.47341230431843</v>
      </c>
      <c r="O107" s="20">
        <v>421.97000120000001</v>
      </c>
      <c r="P107">
        <f t="shared" si="12"/>
        <v>425.55304143873263</v>
      </c>
      <c r="Q107">
        <f t="shared" si="13"/>
        <v>0.48380142027208944</v>
      </c>
      <c r="R107" s="41">
        <f t="shared" si="14"/>
        <v>426.03684285900471</v>
      </c>
      <c r="S107" s="41">
        <v>435.08026980526256</v>
      </c>
    </row>
    <row r="108" spans="1:19" x14ac:dyDescent="0.2">
      <c r="A108" s="44">
        <v>43927</v>
      </c>
      <c r="B108" s="42">
        <v>107</v>
      </c>
      <c r="C108" s="20">
        <v>123.0299988</v>
      </c>
      <c r="E108">
        <f t="shared" si="9"/>
        <v>123.65367266592068</v>
      </c>
      <c r="F108">
        <f t="shared" si="11"/>
        <v>0.44687376216318087</v>
      </c>
      <c r="G108" s="40">
        <f t="shared" si="10"/>
        <v>124.10054642808386</v>
      </c>
      <c r="H108" s="41">
        <v>127.80744198935062</v>
      </c>
      <c r="O108" s="20">
        <v>414.32998659999998</v>
      </c>
      <c r="P108">
        <f t="shared" si="12"/>
        <v>423.40321729549305</v>
      </c>
      <c r="Q108">
        <f t="shared" si="13"/>
        <v>-0.30628624878141275</v>
      </c>
      <c r="R108" s="41">
        <f t="shared" si="14"/>
        <v>423.09693104671163</v>
      </c>
      <c r="S108" s="41">
        <v>435.80514432888384</v>
      </c>
    </row>
    <row r="109" spans="1:19" x14ac:dyDescent="0.2">
      <c r="A109" s="44">
        <v>43957</v>
      </c>
      <c r="B109" s="42">
        <v>108</v>
      </c>
      <c r="C109" s="20">
        <v>124.1500015</v>
      </c>
      <c r="E109">
        <f t="shared" si="9"/>
        <v>123.27946834636828</v>
      </c>
      <c r="F109">
        <f t="shared" si="11"/>
        <v>0.20055033764850516</v>
      </c>
      <c r="G109" s="40">
        <f t="shared" si="10"/>
        <v>123.48001868401678</v>
      </c>
      <c r="H109" s="41">
        <v>128.14147167438284</v>
      </c>
      <c r="O109" s="20">
        <v>419.60000609999997</v>
      </c>
      <c r="P109">
        <f t="shared" si="12"/>
        <v>417.95927887819721</v>
      </c>
      <c r="Q109">
        <f t="shared" si="13"/>
        <v>-1.8475818993357407</v>
      </c>
      <c r="R109" s="41">
        <f t="shared" si="14"/>
        <v>416.11169697886146</v>
      </c>
      <c r="S109" s="41">
        <v>436.53001885250512</v>
      </c>
    </row>
    <row r="110" spans="1:19" x14ac:dyDescent="0.2">
      <c r="A110" s="44">
        <v>44049</v>
      </c>
      <c r="B110" s="42">
        <v>109</v>
      </c>
      <c r="C110" s="20">
        <v>126.2030029</v>
      </c>
      <c r="E110">
        <f t="shared" si="9"/>
        <v>123.80178823854732</v>
      </c>
      <c r="F110">
        <f t="shared" si="11"/>
        <v>0.29708120400766602</v>
      </c>
      <c r="G110" s="40">
        <f t="shared" si="10"/>
        <v>124.09886944255499</v>
      </c>
      <c r="H110" s="41">
        <v>128.47550135941503</v>
      </c>
      <c r="O110" s="20">
        <v>419.48999020000002</v>
      </c>
      <c r="P110">
        <f t="shared" si="12"/>
        <v>418.94371521127886</v>
      </c>
      <c r="Q110">
        <f t="shared" si="13"/>
        <v>-0.99797642961052446</v>
      </c>
      <c r="R110" s="41">
        <f t="shared" si="14"/>
        <v>417.94573878166835</v>
      </c>
      <c r="S110" s="41">
        <v>437.25489337612635</v>
      </c>
    </row>
    <row r="111" spans="1:19" x14ac:dyDescent="0.2">
      <c r="A111" s="44">
        <v>44080</v>
      </c>
      <c r="B111" s="42">
        <v>110</v>
      </c>
      <c r="C111" s="20">
        <v>130.04299929999999</v>
      </c>
      <c r="E111">
        <f t="shared" si="9"/>
        <v>125.24251703541893</v>
      </c>
      <c r="F111">
        <f t="shared" si="11"/>
        <v>0.64017548186684925</v>
      </c>
      <c r="G111" s="40">
        <f t="shared" si="10"/>
        <v>125.88269251728578</v>
      </c>
      <c r="H111" s="41">
        <v>128.80953104444725</v>
      </c>
      <c r="O111" s="20">
        <v>434.0499878</v>
      </c>
      <c r="P111">
        <f t="shared" si="12"/>
        <v>419.27148020451159</v>
      </c>
      <c r="Q111">
        <f t="shared" si="13"/>
        <v>-0.60025400275754703</v>
      </c>
      <c r="R111" s="41">
        <f t="shared" si="14"/>
        <v>418.67122620175405</v>
      </c>
      <c r="S111" s="41">
        <v>437.97976789974763</v>
      </c>
    </row>
    <row r="112" spans="1:19" x14ac:dyDescent="0.2">
      <c r="A112" s="44">
        <v>44110</v>
      </c>
      <c r="B112" s="42">
        <v>111</v>
      </c>
      <c r="C112" s="20">
        <v>132.3724976</v>
      </c>
      <c r="E112">
        <f t="shared" si="9"/>
        <v>128.12280639416758</v>
      </c>
      <c r="F112">
        <f t="shared" si="11"/>
        <v>1.3122096449313909</v>
      </c>
      <c r="G112" s="40">
        <f t="shared" si="10"/>
        <v>129.43501603909897</v>
      </c>
      <c r="H112" s="41">
        <v>129.14356072947947</v>
      </c>
      <c r="O112" s="20">
        <v>434.48001099999999</v>
      </c>
      <c r="P112">
        <f t="shared" si="12"/>
        <v>428.13858476180462</v>
      </c>
      <c r="Q112">
        <f t="shared" si="13"/>
        <v>2.2399535652576268</v>
      </c>
      <c r="R112" s="41">
        <f t="shared" si="14"/>
        <v>430.37853832706224</v>
      </c>
      <c r="S112" s="41">
        <v>438.70464242336891</v>
      </c>
    </row>
    <row r="113" spans="1:19" x14ac:dyDescent="0.2">
      <c r="A113" s="44">
        <v>44141</v>
      </c>
      <c r="B113" s="42">
        <v>112</v>
      </c>
      <c r="C113" s="20">
        <v>127.8980026</v>
      </c>
      <c r="E113">
        <f t="shared" si="9"/>
        <v>130.67262111766703</v>
      </c>
      <c r="F113">
        <f t="shared" si="11"/>
        <v>1.683491168501809</v>
      </c>
      <c r="G113" s="40">
        <f t="shared" si="10"/>
        <v>132.35611228616884</v>
      </c>
      <c r="H113" s="41">
        <v>129.47759041451167</v>
      </c>
      <c r="O113" s="20">
        <v>425.55999759999997</v>
      </c>
      <c r="P113">
        <f t="shared" si="12"/>
        <v>431.94344050472182</v>
      </c>
      <c r="Q113">
        <f t="shared" si="13"/>
        <v>2.709424218555498</v>
      </c>
      <c r="R113" s="41">
        <f t="shared" si="14"/>
        <v>434.65286472327733</v>
      </c>
      <c r="S113" s="41">
        <v>439.42951694699019</v>
      </c>
    </row>
    <row r="114" spans="1:19" x14ac:dyDescent="0.2">
      <c r="A114" s="44">
        <v>44171</v>
      </c>
      <c r="B114" s="42">
        <v>113</v>
      </c>
      <c r="C114" s="20">
        <v>127.25099950000001</v>
      </c>
      <c r="E114">
        <f t="shared" si="9"/>
        <v>129.00785000706682</v>
      </c>
      <c r="F114">
        <f t="shared" si="11"/>
        <v>0.67901248477120224</v>
      </c>
      <c r="G114" s="40">
        <f t="shared" si="10"/>
        <v>129.68686249183801</v>
      </c>
      <c r="H114" s="41">
        <v>129.81162009954389</v>
      </c>
      <c r="O114" s="20">
        <v>418.07000729999999</v>
      </c>
      <c r="P114">
        <f t="shared" si="12"/>
        <v>428.11337476188874</v>
      </c>
      <c r="Q114">
        <f t="shared" si="13"/>
        <v>0.74757723013892297</v>
      </c>
      <c r="R114" s="41">
        <f t="shared" si="14"/>
        <v>428.86095199202765</v>
      </c>
      <c r="S114" s="41">
        <v>440.15439147061142</v>
      </c>
    </row>
    <row r="115" spans="1:19" x14ac:dyDescent="0.2">
      <c r="A115" s="43" t="s">
        <v>72</v>
      </c>
      <c r="B115" s="42">
        <v>114</v>
      </c>
      <c r="C115" s="20">
        <v>128.6340027</v>
      </c>
      <c r="E115">
        <f t="shared" si="9"/>
        <v>127.95373970282674</v>
      </c>
      <c r="F115">
        <f t="shared" si="11"/>
        <v>0.15907564806781649</v>
      </c>
      <c r="G115" s="40">
        <f t="shared" si="10"/>
        <v>128.11281535089455</v>
      </c>
      <c r="H115" s="41">
        <v>130.14564978457611</v>
      </c>
      <c r="O115" s="20">
        <v>425.5</v>
      </c>
      <c r="P115">
        <f t="shared" si="12"/>
        <v>422.08735428475552</v>
      </c>
      <c r="Q115">
        <f t="shared" si="13"/>
        <v>-1.2845020820427187</v>
      </c>
      <c r="R115" s="41">
        <f t="shared" si="14"/>
        <v>420.80285220271281</v>
      </c>
      <c r="S115" s="41">
        <v>440.8792659942327</v>
      </c>
    </row>
    <row r="116" spans="1:19" x14ac:dyDescent="0.2">
      <c r="A116" s="43" t="s">
        <v>73</v>
      </c>
      <c r="B116" s="42">
        <v>115</v>
      </c>
      <c r="C116" s="20">
        <v>130.76350400000001</v>
      </c>
      <c r="E116">
        <f t="shared" si="9"/>
        <v>128.3618975011307</v>
      </c>
      <c r="F116">
        <f t="shared" si="11"/>
        <v>0.2338002931386598</v>
      </c>
      <c r="G116" s="40">
        <f t="shared" si="10"/>
        <v>128.59569779426937</v>
      </c>
      <c r="H116" s="41">
        <v>130.4796794696083</v>
      </c>
      <c r="O116" s="20">
        <v>436.13000490000002</v>
      </c>
      <c r="P116">
        <f t="shared" si="12"/>
        <v>424.13494171390221</v>
      </c>
      <c r="Q116">
        <f t="shared" si="13"/>
        <v>-0.28487522868589665</v>
      </c>
      <c r="R116" s="41">
        <f t="shared" si="14"/>
        <v>423.8500664852163</v>
      </c>
      <c r="S116" s="41">
        <v>441.60414051785398</v>
      </c>
    </row>
    <row r="117" spans="1:19" x14ac:dyDescent="0.2">
      <c r="A117" s="43" t="s">
        <v>74</v>
      </c>
      <c r="B117" s="42">
        <v>116</v>
      </c>
      <c r="C117" s="20">
        <v>132.04899599999999</v>
      </c>
      <c r="E117">
        <f t="shared" si="9"/>
        <v>129.80286140045229</v>
      </c>
      <c r="F117">
        <f t="shared" si="11"/>
        <v>0.59594937499353817</v>
      </c>
      <c r="G117" s="40">
        <f t="shared" si="10"/>
        <v>130.39881077544584</v>
      </c>
      <c r="H117" s="41">
        <v>130.81370915464052</v>
      </c>
      <c r="O117" s="20">
        <v>447.76998900000001</v>
      </c>
      <c r="P117">
        <f t="shared" si="12"/>
        <v>431.3319796255609</v>
      </c>
      <c r="Q117">
        <f t="shared" si="13"/>
        <v>1.9596987134174815</v>
      </c>
      <c r="R117" s="41">
        <f t="shared" si="14"/>
        <v>433.29167833897839</v>
      </c>
      <c r="S117" s="41">
        <v>442.32901504147526</v>
      </c>
    </row>
    <row r="118" spans="1:19" x14ac:dyDescent="0.2">
      <c r="A118" s="43" t="s">
        <v>75</v>
      </c>
      <c r="B118" s="42">
        <v>117</v>
      </c>
      <c r="C118" s="20">
        <v>132.69900509999999</v>
      </c>
      <c r="E118">
        <f t="shared" si="9"/>
        <v>131.15054216018092</v>
      </c>
      <c r="F118">
        <f t="shared" si="11"/>
        <v>0.8214687904140664</v>
      </c>
      <c r="G118" s="40">
        <f t="shared" si="10"/>
        <v>131.97201095059498</v>
      </c>
      <c r="H118" s="41">
        <v>131.14773883967271</v>
      </c>
      <c r="O118" s="20">
        <v>449.86999509999998</v>
      </c>
      <c r="P118">
        <f t="shared" si="12"/>
        <v>441.19478525022436</v>
      </c>
      <c r="Q118">
        <f t="shared" si="13"/>
        <v>4.3306307867912723</v>
      </c>
      <c r="R118" s="41">
        <f t="shared" si="14"/>
        <v>445.52541603701565</v>
      </c>
      <c r="S118" s="41">
        <v>443.05388956509648</v>
      </c>
    </row>
    <row r="119" spans="1:19" x14ac:dyDescent="0.2">
      <c r="A119" s="43" t="s">
        <v>76</v>
      </c>
      <c r="B119" s="42">
        <v>118</v>
      </c>
      <c r="C119" s="20">
        <v>133.75050350000001</v>
      </c>
      <c r="E119">
        <f t="shared" si="9"/>
        <v>132.07961992407238</v>
      </c>
      <c r="F119">
        <f t="shared" si="11"/>
        <v>0.85375148245728338</v>
      </c>
      <c r="G119" s="40">
        <f t="shared" si="10"/>
        <v>132.93337140652966</v>
      </c>
      <c r="H119" s="41">
        <v>131.48176852470493</v>
      </c>
      <c r="O119" s="20">
        <v>453.72000120000001</v>
      </c>
      <c r="P119">
        <f t="shared" si="12"/>
        <v>446.39991116008969</v>
      </c>
      <c r="Q119">
        <f t="shared" si="13"/>
        <v>4.5929793237134895</v>
      </c>
      <c r="R119" s="41">
        <f t="shared" si="14"/>
        <v>450.99289048380319</v>
      </c>
      <c r="S119" s="41">
        <v>443.77876408871776</v>
      </c>
    </row>
    <row r="120" spans="1:19" x14ac:dyDescent="0.2">
      <c r="A120" s="43" t="s">
        <v>77</v>
      </c>
      <c r="B120" s="42">
        <v>119</v>
      </c>
      <c r="C120" s="20">
        <v>135.6909943</v>
      </c>
      <c r="E120">
        <f t="shared" si="9"/>
        <v>133.08215006962894</v>
      </c>
      <c r="F120">
        <f t="shared" si="11"/>
        <v>0.89838508138706707</v>
      </c>
      <c r="G120" s="40">
        <f t="shared" si="10"/>
        <v>133.980535151016</v>
      </c>
      <c r="H120" s="41">
        <v>131.81579820973712</v>
      </c>
      <c r="O120" s="20">
        <v>468.0400085</v>
      </c>
      <c r="P120">
        <f t="shared" si="12"/>
        <v>450.79196518403586</v>
      </c>
      <c r="Q120">
        <f t="shared" si="13"/>
        <v>4.532701733783294</v>
      </c>
      <c r="R120" s="41">
        <f t="shared" si="14"/>
        <v>455.32466691781917</v>
      </c>
      <c r="S120" s="41">
        <v>444.50363861233905</v>
      </c>
    </row>
    <row r="121" spans="1:19" x14ac:dyDescent="0.2">
      <c r="A121" s="43" t="s">
        <v>78</v>
      </c>
      <c r="B121" s="42">
        <v>120</v>
      </c>
      <c r="C121" s="20">
        <v>138.22050479999999</v>
      </c>
      <c r="E121">
        <f t="shared" si="9"/>
        <v>134.64745660785158</v>
      </c>
      <c r="F121">
        <f t="shared" si="11"/>
        <v>1.0984615184377398</v>
      </c>
      <c r="G121" s="40">
        <f t="shared" si="10"/>
        <v>135.74591812628933</v>
      </c>
      <c r="H121" s="41">
        <v>132.14982789476934</v>
      </c>
      <c r="O121" s="20">
        <v>466.26000979999998</v>
      </c>
      <c r="P121">
        <f t="shared" si="12"/>
        <v>461.14079117361433</v>
      </c>
      <c r="Q121">
        <f t="shared" si="13"/>
        <v>6.2775390105218474</v>
      </c>
      <c r="R121" s="41">
        <f t="shared" si="14"/>
        <v>467.41833018413615</v>
      </c>
      <c r="S121" s="41">
        <v>445.22851313596027</v>
      </c>
    </row>
    <row r="122" spans="1:19" x14ac:dyDescent="0.2">
      <c r="A122" s="43" t="s">
        <v>79</v>
      </c>
      <c r="B122" s="42">
        <v>121</v>
      </c>
      <c r="C122" s="20">
        <v>136.72000120000001</v>
      </c>
      <c r="E122">
        <f t="shared" si="9"/>
        <v>136.79128552314063</v>
      </c>
      <c r="F122">
        <f t="shared" si="11"/>
        <v>1.4120717374931324</v>
      </c>
      <c r="G122" s="40">
        <f t="shared" si="10"/>
        <v>138.20335726063377</v>
      </c>
      <c r="H122" s="41">
        <v>132.48385757980157</v>
      </c>
      <c r="O122" s="20">
        <v>457.85000609999997</v>
      </c>
      <c r="P122">
        <f t="shared" si="12"/>
        <v>464.21232234944569</v>
      </c>
      <c r="Q122">
        <f t="shared" si="13"/>
        <v>5.3157366601146991</v>
      </c>
      <c r="R122" s="41">
        <f t="shared" si="14"/>
        <v>469.52805900956037</v>
      </c>
      <c r="S122" s="41">
        <v>445.95338765958155</v>
      </c>
    </row>
    <row r="123" spans="1:19" x14ac:dyDescent="0.2">
      <c r="A123" s="43" t="s">
        <v>80</v>
      </c>
      <c r="B123" s="42">
        <v>122</v>
      </c>
      <c r="C123" s="20">
        <v>137.72900390000001</v>
      </c>
      <c r="E123">
        <f t="shared" si="9"/>
        <v>136.74851492925626</v>
      </c>
      <c r="F123">
        <f t="shared" si="11"/>
        <v>0.9756190380798816</v>
      </c>
      <c r="G123" s="40">
        <f t="shared" si="10"/>
        <v>137.72413396733614</v>
      </c>
      <c r="H123" s="41">
        <v>132.81788726483376</v>
      </c>
      <c r="O123" s="20">
        <v>465.9100037</v>
      </c>
      <c r="P123">
        <f t="shared" si="12"/>
        <v>460.39493259977826</v>
      </c>
      <c r="Q123">
        <f t="shared" si="13"/>
        <v>2.5757987371800608</v>
      </c>
      <c r="R123" s="41">
        <f t="shared" si="14"/>
        <v>462.97073133695829</v>
      </c>
      <c r="S123" s="41">
        <v>446.67826218320283</v>
      </c>
    </row>
    <row r="124" spans="1:19" x14ac:dyDescent="0.2">
      <c r="A124" s="43" t="s">
        <v>81</v>
      </c>
      <c r="B124" s="42">
        <v>123</v>
      </c>
      <c r="C124" s="20">
        <v>134.64349369999999</v>
      </c>
      <c r="E124">
        <f t="shared" si="9"/>
        <v>137.3368083117025</v>
      </c>
      <c r="F124">
        <f t="shared" si="11"/>
        <v>0.85942134138978865</v>
      </c>
      <c r="G124" s="40">
        <f t="shared" si="10"/>
        <v>138.19622965309227</v>
      </c>
      <c r="H124" s="41">
        <v>133.15191694986598</v>
      </c>
      <c r="O124" s="20">
        <v>443.39999390000003</v>
      </c>
      <c r="P124">
        <f t="shared" si="12"/>
        <v>463.70397525991132</v>
      </c>
      <c r="Q124">
        <f t="shared" si="13"/>
        <v>2.79577191406596</v>
      </c>
      <c r="R124" s="41">
        <f t="shared" si="14"/>
        <v>466.49974717397725</v>
      </c>
      <c r="S124" s="41">
        <v>447.40313670682406</v>
      </c>
    </row>
    <row r="125" spans="1:19" x14ac:dyDescent="0.2">
      <c r="A125" s="43" t="s">
        <v>82</v>
      </c>
      <c r="B125" s="42">
        <v>124</v>
      </c>
      <c r="C125" s="20">
        <v>134.0189972</v>
      </c>
      <c r="E125">
        <f t="shared" si="9"/>
        <v>135.72081954468098</v>
      </c>
      <c r="F125">
        <f t="shared" si="11"/>
        <v>0.11679830886639608</v>
      </c>
      <c r="G125" s="40">
        <f t="shared" si="10"/>
        <v>135.83761785354739</v>
      </c>
      <c r="H125" s="41">
        <v>133.4859466348982</v>
      </c>
      <c r="O125" s="20">
        <v>447.23999020000002</v>
      </c>
      <c r="P125">
        <f t="shared" si="12"/>
        <v>451.52158644396457</v>
      </c>
      <c r="Q125">
        <f t="shared" si="13"/>
        <v>-1.6976763049378534</v>
      </c>
      <c r="R125" s="41">
        <f t="shared" si="14"/>
        <v>449.82391013902674</v>
      </c>
      <c r="S125" s="41">
        <v>448.12801123044534</v>
      </c>
    </row>
    <row r="126" spans="1:19" x14ac:dyDescent="0.2">
      <c r="A126" s="43" t="s">
        <v>83</v>
      </c>
      <c r="B126" s="42">
        <v>125</v>
      </c>
      <c r="C126" s="20">
        <v>137.9409943</v>
      </c>
      <c r="E126">
        <f t="shared" si="9"/>
        <v>134.6997261378724</v>
      </c>
      <c r="F126">
        <f t="shared" si="11"/>
        <v>-0.22456920583609519</v>
      </c>
      <c r="G126" s="40">
        <f t="shared" si="10"/>
        <v>134.4751569320363</v>
      </c>
      <c r="H126" s="41">
        <v>133.81997631993039</v>
      </c>
      <c r="O126" s="20">
        <v>455.0400085</v>
      </c>
      <c r="P126">
        <f t="shared" si="12"/>
        <v>448.95262869758585</v>
      </c>
      <c r="Q126">
        <f t="shared" si="13"/>
        <v>-1.9590607373701117</v>
      </c>
      <c r="R126" s="41">
        <f t="shared" si="14"/>
        <v>446.99356796021573</v>
      </c>
      <c r="S126" s="41">
        <v>448.85288575406662</v>
      </c>
    </row>
    <row r="127" spans="1:19" x14ac:dyDescent="0.2">
      <c r="A127" s="44">
        <v>43837</v>
      </c>
      <c r="B127" s="42">
        <v>126</v>
      </c>
      <c r="C127" s="20">
        <v>143.9349976</v>
      </c>
      <c r="E127">
        <f t="shared" si="9"/>
        <v>136.64448703514898</v>
      </c>
      <c r="F127">
        <f t="shared" si="11"/>
        <v>0.42622982509770757</v>
      </c>
      <c r="G127" s="40">
        <f t="shared" si="10"/>
        <v>137.0707168602467</v>
      </c>
      <c r="H127" s="41">
        <v>134.15400600496258</v>
      </c>
      <c r="O127" s="20">
        <v>485.64001459999997</v>
      </c>
      <c r="P127">
        <f t="shared" si="12"/>
        <v>452.60505657903434</v>
      </c>
      <c r="Q127">
        <f t="shared" si="13"/>
        <v>-0.27561415172453141</v>
      </c>
      <c r="R127" s="41">
        <f t="shared" si="14"/>
        <v>452.3294424273098</v>
      </c>
      <c r="S127" s="41">
        <v>449.57776027768784</v>
      </c>
    </row>
    <row r="128" spans="1:19" x14ac:dyDescent="0.2">
      <c r="A128" s="44">
        <v>43868</v>
      </c>
      <c r="B128" s="42">
        <v>127</v>
      </c>
      <c r="C128" s="20">
        <v>144.51499939999999</v>
      </c>
      <c r="E128">
        <f t="shared" si="9"/>
        <v>141.01879337405961</v>
      </c>
      <c r="F128">
        <f t="shared" si="11"/>
        <v>1.6106527792415837</v>
      </c>
      <c r="G128" s="40">
        <f t="shared" si="10"/>
        <v>142.62944615330119</v>
      </c>
      <c r="H128" s="41">
        <v>134.4880356899948</v>
      </c>
      <c r="O128" s="20">
        <v>476.89001459999997</v>
      </c>
      <c r="P128">
        <f t="shared" si="12"/>
        <v>472.42603139161372</v>
      </c>
      <c r="Q128">
        <f t="shared" si="13"/>
        <v>5.753362537566642</v>
      </c>
      <c r="R128" s="41">
        <f t="shared" si="14"/>
        <v>478.17939392918038</v>
      </c>
      <c r="S128" s="41">
        <v>450.30263480130913</v>
      </c>
    </row>
    <row r="129" spans="1:19" x14ac:dyDescent="0.2">
      <c r="A129" s="44">
        <v>43989</v>
      </c>
      <c r="B129" s="42">
        <v>128</v>
      </c>
      <c r="C129" s="20">
        <v>152.85200499999999</v>
      </c>
      <c r="E129">
        <f t="shared" si="9"/>
        <v>143.11651698962385</v>
      </c>
      <c r="F129">
        <f t="shared" si="11"/>
        <v>1.756774030138379</v>
      </c>
      <c r="G129" s="40">
        <f t="shared" si="10"/>
        <v>144.87329101976223</v>
      </c>
      <c r="H129" s="41">
        <v>134.82206537502702</v>
      </c>
      <c r="O129" s="20">
        <v>493.80999759999997</v>
      </c>
      <c r="P129">
        <f t="shared" si="12"/>
        <v>475.10442131664547</v>
      </c>
      <c r="Q129">
        <f t="shared" si="13"/>
        <v>4.8308707538061748</v>
      </c>
      <c r="R129" s="41">
        <f t="shared" si="14"/>
        <v>479.93529207045162</v>
      </c>
      <c r="S129" s="41">
        <v>451.02750932493041</v>
      </c>
    </row>
    <row r="130" spans="1:19" x14ac:dyDescent="0.2">
      <c r="A130" s="44">
        <v>44019</v>
      </c>
      <c r="B130" s="42">
        <v>129</v>
      </c>
      <c r="C130" s="20">
        <v>150.0059967</v>
      </c>
      <c r="E130">
        <f t="shared" si="9"/>
        <v>148.95780979584953</v>
      </c>
      <c r="F130">
        <f t="shared" si="11"/>
        <v>2.9821296629645695</v>
      </c>
      <c r="G130" s="40">
        <f t="shared" si="10"/>
        <v>151.93993945881411</v>
      </c>
      <c r="H130" s="41">
        <v>135.15609506005922</v>
      </c>
      <c r="O130" s="20">
        <v>493.1600037</v>
      </c>
      <c r="P130">
        <f t="shared" si="12"/>
        <v>486.32776708665818</v>
      </c>
      <c r="Q130">
        <f t="shared" si="13"/>
        <v>6.7486132586681364</v>
      </c>
      <c r="R130" s="41">
        <f t="shared" si="14"/>
        <v>493.0763803453263</v>
      </c>
      <c r="S130" s="41">
        <v>451.75238384855163</v>
      </c>
    </row>
    <row r="131" spans="1:19" x14ac:dyDescent="0.2">
      <c r="A131" s="44">
        <v>44050</v>
      </c>
      <c r="B131" s="42">
        <v>130</v>
      </c>
      <c r="C131" s="20">
        <v>154.05549619999999</v>
      </c>
      <c r="E131">
        <f t="shared" ref="E131:E194" si="15">0.6*C130+(1-0.6)*E130</f>
        <v>149.58672193833982</v>
      </c>
      <c r="F131">
        <f t="shared" si="11"/>
        <v>2.2761644068222866</v>
      </c>
      <c r="G131" s="40">
        <f t="shared" ref="G131:G194" si="16">E131+F131</f>
        <v>151.86288634516211</v>
      </c>
      <c r="H131" s="41">
        <v>135.49012474509144</v>
      </c>
      <c r="O131" s="20">
        <v>502.77999879999999</v>
      </c>
      <c r="P131">
        <f t="shared" si="12"/>
        <v>490.42710905466333</v>
      </c>
      <c r="Q131">
        <f t="shared" si="13"/>
        <v>5.95383187146924</v>
      </c>
      <c r="R131" s="41">
        <f t="shared" si="14"/>
        <v>496.38094092613255</v>
      </c>
      <c r="S131" s="41">
        <v>452.47725837217291</v>
      </c>
    </row>
    <row r="132" spans="1:19" x14ac:dyDescent="0.2">
      <c r="A132" s="44">
        <v>44081</v>
      </c>
      <c r="B132" s="42">
        <v>131</v>
      </c>
      <c r="C132" s="20">
        <v>159.1315002</v>
      </c>
      <c r="E132">
        <f t="shared" si="15"/>
        <v>152.26798649533595</v>
      </c>
      <c r="F132">
        <f t="shared" ref="F132:F195" si="17">$F$1*(E132-E131)+(1-$F$1)*F131</f>
        <v>2.3976944518744383</v>
      </c>
      <c r="G132" s="40">
        <f t="shared" si="16"/>
        <v>154.66568094721038</v>
      </c>
      <c r="H132" s="41">
        <v>135.82415443012366</v>
      </c>
      <c r="O132" s="20">
        <v>507.76000979999998</v>
      </c>
      <c r="P132">
        <f t="shared" ref="P132:P195" si="18">0.6*O131+(1-0.6)*P131</f>
        <v>497.83884290186535</v>
      </c>
      <c r="Q132">
        <f t="shared" ref="Q132:Q195" si="19">$Q$1*(P132-P131)+(1-$Q$1)*Q131</f>
        <v>6.3912024641890728</v>
      </c>
      <c r="R132" s="41">
        <f t="shared" ref="R132:R195" si="20">P132+Q132</f>
        <v>504.23004536605441</v>
      </c>
      <c r="S132" s="41">
        <v>453.20213289579419</v>
      </c>
    </row>
    <row r="133" spans="1:19" x14ac:dyDescent="0.2">
      <c r="A133" s="44">
        <v>44111</v>
      </c>
      <c r="B133" s="42">
        <v>132</v>
      </c>
      <c r="C133" s="20">
        <v>160</v>
      </c>
      <c r="E133">
        <f t="shared" si="15"/>
        <v>156.38609471813439</v>
      </c>
      <c r="F133">
        <f t="shared" si="17"/>
        <v>2.913818583151639</v>
      </c>
      <c r="G133" s="40">
        <f t="shared" si="16"/>
        <v>159.29991330128604</v>
      </c>
      <c r="H133" s="41">
        <v>136.15818411515585</v>
      </c>
      <c r="O133" s="20">
        <v>548.72998050000001</v>
      </c>
      <c r="P133">
        <f t="shared" si="18"/>
        <v>503.79154304074609</v>
      </c>
      <c r="Q133">
        <f t="shared" si="19"/>
        <v>6.2596517665965736</v>
      </c>
      <c r="R133" s="41">
        <f t="shared" si="20"/>
        <v>510.05119480734265</v>
      </c>
      <c r="S133" s="41">
        <v>453.92700741941542</v>
      </c>
    </row>
    <row r="134" spans="1:19" x14ac:dyDescent="0.2">
      <c r="A134" s="43" t="s">
        <v>84</v>
      </c>
      <c r="B134" s="42">
        <v>133</v>
      </c>
      <c r="C134" s="20">
        <v>155.1999969</v>
      </c>
      <c r="E134">
        <f t="shared" si="15"/>
        <v>158.55443788725375</v>
      </c>
      <c r="F134">
        <f t="shared" si="17"/>
        <v>2.6901759589419578</v>
      </c>
      <c r="G134" s="40">
        <f t="shared" si="16"/>
        <v>161.2446138461957</v>
      </c>
      <c r="H134" s="41">
        <v>136.49221380018807</v>
      </c>
      <c r="O134" s="20">
        <v>525.5</v>
      </c>
      <c r="P134">
        <f t="shared" si="18"/>
        <v>530.7546055162984</v>
      </c>
      <c r="Q134">
        <f t="shared" si="19"/>
        <v>12.470674979283293</v>
      </c>
      <c r="R134" s="41">
        <f t="shared" si="20"/>
        <v>543.22528049558173</v>
      </c>
      <c r="S134" s="41">
        <v>454.6518819430367</v>
      </c>
    </row>
    <row r="135" spans="1:19" x14ac:dyDescent="0.2">
      <c r="A135" s="43" t="s">
        <v>85</v>
      </c>
      <c r="B135" s="42">
        <v>134</v>
      </c>
      <c r="C135" s="20">
        <v>154.1999969</v>
      </c>
      <c r="E135">
        <f t="shared" si="15"/>
        <v>156.5417732949015</v>
      </c>
      <c r="F135">
        <f t="shared" si="17"/>
        <v>1.279323793553695</v>
      </c>
      <c r="G135" s="40">
        <f t="shared" si="16"/>
        <v>157.82109708845519</v>
      </c>
      <c r="H135" s="41">
        <v>136.82624348522026</v>
      </c>
      <c r="O135" s="20">
        <v>524.88000490000002</v>
      </c>
      <c r="P135">
        <f t="shared" si="18"/>
        <v>527.60184220651945</v>
      </c>
      <c r="Q135">
        <f t="shared" si="19"/>
        <v>7.7836434925646198</v>
      </c>
      <c r="R135" s="41">
        <f t="shared" si="20"/>
        <v>535.38548569908403</v>
      </c>
      <c r="S135" s="41">
        <v>455.37675646665798</v>
      </c>
    </row>
    <row r="136" spans="1:19" x14ac:dyDescent="0.2">
      <c r="A136" s="43" t="s">
        <v>86</v>
      </c>
      <c r="B136" s="42">
        <v>135</v>
      </c>
      <c r="C136" s="20">
        <v>150.4434967</v>
      </c>
      <c r="E136">
        <f t="shared" si="15"/>
        <v>155.1367074579606</v>
      </c>
      <c r="F136">
        <f t="shared" si="17"/>
        <v>0.47400690440531446</v>
      </c>
      <c r="G136" s="40">
        <f t="shared" si="16"/>
        <v>155.61071436236591</v>
      </c>
      <c r="H136" s="41">
        <v>137.16027317025248</v>
      </c>
      <c r="O136" s="20">
        <v>523.26000980000003</v>
      </c>
      <c r="P136">
        <f t="shared" si="18"/>
        <v>525.96873982260786</v>
      </c>
      <c r="Q136">
        <f t="shared" si="19"/>
        <v>4.9586197296217565</v>
      </c>
      <c r="R136" s="41">
        <f t="shared" si="20"/>
        <v>530.92735955222963</v>
      </c>
      <c r="S136" s="41">
        <v>456.1016309902792</v>
      </c>
    </row>
    <row r="137" spans="1:19" x14ac:dyDescent="0.2">
      <c r="A137" s="43" t="s">
        <v>87</v>
      </c>
      <c r="B137" s="42">
        <v>136</v>
      </c>
      <c r="C137" s="20">
        <v>149.99499510000001</v>
      </c>
      <c r="E137">
        <f t="shared" si="15"/>
        <v>152.32078100318424</v>
      </c>
      <c r="F137">
        <f t="shared" si="17"/>
        <v>-0.51297310334918778</v>
      </c>
      <c r="G137" s="40">
        <f t="shared" si="16"/>
        <v>151.80780789983504</v>
      </c>
      <c r="H137" s="41">
        <v>137.49430285528467</v>
      </c>
      <c r="O137" s="20">
        <v>527.39001459999997</v>
      </c>
      <c r="P137">
        <f t="shared" si="18"/>
        <v>524.34350180904312</v>
      </c>
      <c r="Q137">
        <f t="shared" si="19"/>
        <v>2.9834624066658075</v>
      </c>
      <c r="R137" s="41">
        <f t="shared" si="20"/>
        <v>527.32696421570893</v>
      </c>
      <c r="S137" s="41">
        <v>456.82650551390049</v>
      </c>
    </row>
    <row r="138" spans="1:19" x14ac:dyDescent="0.2">
      <c r="A138" s="43" t="s">
        <v>88</v>
      </c>
      <c r="B138" s="42">
        <v>137</v>
      </c>
      <c r="C138" s="20">
        <v>148.09849550000001</v>
      </c>
      <c r="E138">
        <f t="shared" si="15"/>
        <v>150.92530946127368</v>
      </c>
      <c r="F138">
        <f t="shared" si="17"/>
        <v>-0.77772263491759719</v>
      </c>
      <c r="G138" s="40">
        <f t="shared" si="16"/>
        <v>150.14758682635608</v>
      </c>
      <c r="H138" s="41">
        <v>137.82833254031689</v>
      </c>
      <c r="O138" s="20">
        <v>492.98999020000002</v>
      </c>
      <c r="P138">
        <f t="shared" si="18"/>
        <v>526.17140948361725</v>
      </c>
      <c r="Q138">
        <f t="shared" si="19"/>
        <v>2.6367959870383055</v>
      </c>
      <c r="R138" s="41">
        <f t="shared" si="20"/>
        <v>528.80820547065559</v>
      </c>
      <c r="S138" s="41">
        <v>457.55138003752177</v>
      </c>
    </row>
    <row r="139" spans="1:19" x14ac:dyDescent="0.2">
      <c r="A139" s="43" t="s">
        <v>89</v>
      </c>
      <c r="B139" s="42">
        <v>138</v>
      </c>
      <c r="C139" s="20">
        <v>159.84199520000001</v>
      </c>
      <c r="E139">
        <f t="shared" si="15"/>
        <v>149.22922108450948</v>
      </c>
      <c r="F139">
        <f t="shared" si="17"/>
        <v>-1.0532323574715807</v>
      </c>
      <c r="G139" s="40">
        <f t="shared" si="16"/>
        <v>148.17598872703789</v>
      </c>
      <c r="H139" s="41">
        <v>138.16236222534911</v>
      </c>
      <c r="O139" s="20">
        <v>502.4100037</v>
      </c>
      <c r="P139">
        <f t="shared" si="18"/>
        <v>506.26255791344693</v>
      </c>
      <c r="Q139">
        <f t="shared" si="19"/>
        <v>-4.1268982801242844</v>
      </c>
      <c r="R139" s="41">
        <f t="shared" si="20"/>
        <v>502.13565963332263</v>
      </c>
      <c r="S139" s="41">
        <v>458.27625456114305</v>
      </c>
    </row>
    <row r="140" spans="1:19" x14ac:dyDescent="0.2">
      <c r="A140" s="43" t="s">
        <v>90</v>
      </c>
      <c r="B140" s="42">
        <v>139</v>
      </c>
      <c r="C140" s="20">
        <v>156.91450499999999</v>
      </c>
      <c r="E140">
        <f t="shared" si="15"/>
        <v>155.59688555380382</v>
      </c>
      <c r="F140">
        <f t="shared" si="17"/>
        <v>1.1730366905581953</v>
      </c>
      <c r="G140" s="40">
        <f t="shared" si="16"/>
        <v>156.76992224436202</v>
      </c>
      <c r="H140" s="41">
        <v>138.49639191038131</v>
      </c>
      <c r="O140" s="20">
        <v>490.10000609999997</v>
      </c>
      <c r="P140">
        <f t="shared" si="18"/>
        <v>503.95102538537878</v>
      </c>
      <c r="Q140">
        <f t="shared" si="19"/>
        <v>-3.582288554507441</v>
      </c>
      <c r="R140" s="41">
        <f t="shared" si="20"/>
        <v>500.36873683087134</v>
      </c>
      <c r="S140" s="41">
        <v>459.00112908476433</v>
      </c>
    </row>
    <row r="141" spans="1:19" x14ac:dyDescent="0.2">
      <c r="A141" s="43" t="s">
        <v>91</v>
      </c>
      <c r="B141" s="42">
        <v>140</v>
      </c>
      <c r="C141" s="20">
        <v>154.99549870000001</v>
      </c>
      <c r="E141">
        <f t="shared" si="15"/>
        <v>156.38745722152152</v>
      </c>
      <c r="F141">
        <f t="shared" si="17"/>
        <v>1.0582971837060466</v>
      </c>
      <c r="G141" s="40">
        <f t="shared" si="16"/>
        <v>157.44575440522758</v>
      </c>
      <c r="H141" s="41">
        <v>138.83042159541353</v>
      </c>
      <c r="O141" s="20">
        <v>489.82000729999999</v>
      </c>
      <c r="P141">
        <f t="shared" si="18"/>
        <v>495.64041381415149</v>
      </c>
      <c r="Q141">
        <f t="shared" si="19"/>
        <v>-5.0007854595233976</v>
      </c>
      <c r="R141" s="41">
        <f t="shared" si="20"/>
        <v>490.63962835462809</v>
      </c>
      <c r="S141" s="41">
        <v>459.72600360838555</v>
      </c>
    </row>
    <row r="142" spans="1:19" x14ac:dyDescent="0.2">
      <c r="A142" s="43" t="s">
        <v>92</v>
      </c>
      <c r="B142" s="42">
        <v>141</v>
      </c>
      <c r="C142" s="20">
        <v>149.32749939999999</v>
      </c>
      <c r="E142">
        <f t="shared" si="15"/>
        <v>155.55228210860861</v>
      </c>
      <c r="F142">
        <f t="shared" si="17"/>
        <v>0.49025549472036045</v>
      </c>
      <c r="G142" s="40">
        <f t="shared" si="16"/>
        <v>156.04253760332898</v>
      </c>
      <c r="H142" s="41">
        <v>139.16445128044575</v>
      </c>
      <c r="O142" s="20">
        <v>477.57998659999998</v>
      </c>
      <c r="P142">
        <f t="shared" si="18"/>
        <v>492.14816990566061</v>
      </c>
      <c r="Q142">
        <f t="shared" si="19"/>
        <v>-4.5482229942136412</v>
      </c>
      <c r="R142" s="41">
        <f t="shared" si="20"/>
        <v>487.59994691144698</v>
      </c>
      <c r="S142" s="41">
        <v>460.45087813200684</v>
      </c>
    </row>
    <row r="143" spans="1:19" x14ac:dyDescent="0.2">
      <c r="A143" s="43" t="s">
        <v>93</v>
      </c>
      <c r="B143" s="42">
        <v>142</v>
      </c>
      <c r="C143" s="20">
        <v>150.44549559999999</v>
      </c>
      <c r="E143">
        <f t="shared" si="15"/>
        <v>151.81741248344343</v>
      </c>
      <c r="F143">
        <f t="shared" si="17"/>
        <v>-0.77728204124530009</v>
      </c>
      <c r="G143" s="40">
        <f t="shared" si="16"/>
        <v>151.04013044219812</v>
      </c>
      <c r="H143" s="41">
        <v>139.49848096547794</v>
      </c>
      <c r="O143" s="20">
        <v>480.4500122</v>
      </c>
      <c r="P143">
        <f t="shared" si="18"/>
        <v>483.40725992226425</v>
      </c>
      <c r="Q143">
        <f t="shared" si="19"/>
        <v>-5.8060290909684582</v>
      </c>
      <c r="R143" s="41">
        <f t="shared" si="20"/>
        <v>477.60123083129577</v>
      </c>
      <c r="S143" s="41">
        <v>461.17575265562812</v>
      </c>
    </row>
    <row r="144" spans="1:19" x14ac:dyDescent="0.2">
      <c r="A144" s="43" t="s">
        <v>94</v>
      </c>
      <c r="B144" s="42">
        <v>143</v>
      </c>
      <c r="C144" s="20">
        <v>152.76049800000001</v>
      </c>
      <c r="E144">
        <f t="shared" si="15"/>
        <v>150.99426235337737</v>
      </c>
      <c r="F144">
        <f t="shared" si="17"/>
        <v>-0.79104246789153043</v>
      </c>
      <c r="G144" s="40">
        <f t="shared" si="16"/>
        <v>150.20321988548582</v>
      </c>
      <c r="H144" s="41">
        <v>139.83251065051016</v>
      </c>
      <c r="O144" s="20">
        <v>495.64999390000003</v>
      </c>
      <c r="P144">
        <f t="shared" si="18"/>
        <v>481.63291128890569</v>
      </c>
      <c r="Q144">
        <f t="shared" si="19"/>
        <v>-4.5965249536854875</v>
      </c>
      <c r="R144" s="41">
        <f t="shared" si="20"/>
        <v>477.03638633522019</v>
      </c>
      <c r="S144" s="41">
        <v>461.90062717924934</v>
      </c>
    </row>
    <row r="145" spans="1:19" x14ac:dyDescent="0.2">
      <c r="A145" s="43" t="s">
        <v>95</v>
      </c>
      <c r="B145" s="42">
        <v>144</v>
      </c>
      <c r="C145" s="20">
        <v>150.0164948</v>
      </c>
      <c r="E145">
        <f t="shared" si="15"/>
        <v>152.05400374135095</v>
      </c>
      <c r="F145">
        <f t="shared" si="17"/>
        <v>-0.23580731113199477</v>
      </c>
      <c r="G145" s="40">
        <f t="shared" si="16"/>
        <v>151.81819643021896</v>
      </c>
      <c r="H145" s="41">
        <v>140.16654033554235</v>
      </c>
      <c r="O145" s="20">
        <v>488.51000979999998</v>
      </c>
      <c r="P145">
        <f t="shared" si="18"/>
        <v>490.04316085556229</v>
      </c>
      <c r="Q145">
        <f t="shared" si="19"/>
        <v>-0.69449259758285997</v>
      </c>
      <c r="R145" s="41">
        <f t="shared" si="20"/>
        <v>489.34866825797945</v>
      </c>
      <c r="S145" s="41">
        <v>462.62550170287062</v>
      </c>
    </row>
    <row r="146" spans="1:19" x14ac:dyDescent="0.2">
      <c r="A146" s="43" t="s">
        <v>96</v>
      </c>
      <c r="B146" s="42">
        <v>145</v>
      </c>
      <c r="C146" s="20">
        <v>151.67649840000001</v>
      </c>
      <c r="E146">
        <f t="shared" si="15"/>
        <v>150.83149837654037</v>
      </c>
      <c r="F146">
        <f t="shared" si="17"/>
        <v>-0.53181672723557238</v>
      </c>
      <c r="G146" s="40">
        <f t="shared" si="16"/>
        <v>150.2996816493048</v>
      </c>
      <c r="H146" s="41">
        <v>140.50057002057457</v>
      </c>
      <c r="O146" s="20">
        <v>484.48001099999999</v>
      </c>
      <c r="P146">
        <f t="shared" si="18"/>
        <v>489.12327022222496</v>
      </c>
      <c r="Q146">
        <f t="shared" si="19"/>
        <v>-0.76211200830920145</v>
      </c>
      <c r="R146" s="41">
        <f t="shared" si="20"/>
        <v>488.36115821391576</v>
      </c>
      <c r="S146" s="41">
        <v>463.3503762264919</v>
      </c>
    </row>
    <row r="147" spans="1:19" x14ac:dyDescent="0.2">
      <c r="A147" s="43" t="s">
        <v>97</v>
      </c>
      <c r="B147" s="42">
        <v>146</v>
      </c>
      <c r="C147" s="20">
        <v>152.5939941</v>
      </c>
      <c r="E147">
        <f t="shared" si="15"/>
        <v>151.33849839061617</v>
      </c>
      <c r="F147">
        <f t="shared" si="17"/>
        <v>-0.22017170484216073</v>
      </c>
      <c r="G147" s="40">
        <f t="shared" si="16"/>
        <v>151.11832668577401</v>
      </c>
      <c r="H147" s="41">
        <v>140.83459970560676</v>
      </c>
      <c r="O147" s="20">
        <v>485.7999878</v>
      </c>
      <c r="P147">
        <f t="shared" si="18"/>
        <v>486.33731468888999</v>
      </c>
      <c r="Q147">
        <f t="shared" si="19"/>
        <v>-1.3692650658169321</v>
      </c>
      <c r="R147" s="41">
        <f t="shared" si="20"/>
        <v>484.96804962307306</v>
      </c>
      <c r="S147" s="41">
        <v>464.07525075011313</v>
      </c>
    </row>
    <row r="148" spans="1:19" x14ac:dyDescent="0.2">
      <c r="A148" s="43" t="s">
        <v>98</v>
      </c>
      <c r="B148" s="42">
        <v>147</v>
      </c>
      <c r="C148" s="20">
        <v>158.2339935</v>
      </c>
      <c r="E148">
        <f t="shared" si="15"/>
        <v>152.09179581624647</v>
      </c>
      <c r="F148">
        <f t="shared" si="17"/>
        <v>7.1869034299579831E-2</v>
      </c>
      <c r="G148" s="40">
        <f t="shared" si="16"/>
        <v>152.16366485054604</v>
      </c>
      <c r="H148" s="41">
        <v>141.16862939063898</v>
      </c>
      <c r="O148" s="20">
        <v>488.88000490000002</v>
      </c>
      <c r="P148">
        <f t="shared" si="18"/>
        <v>486.01491855555605</v>
      </c>
      <c r="Q148">
        <f t="shared" si="19"/>
        <v>-1.0552043860720342</v>
      </c>
      <c r="R148" s="41">
        <f t="shared" si="20"/>
        <v>484.95971416948402</v>
      </c>
      <c r="S148" s="41">
        <v>464.80012527373441</v>
      </c>
    </row>
    <row r="149" spans="1:19" x14ac:dyDescent="0.2">
      <c r="A149" s="44">
        <v>43898</v>
      </c>
      <c r="B149" s="42">
        <v>148</v>
      </c>
      <c r="C149" s="20">
        <v>155.59449770000001</v>
      </c>
      <c r="E149">
        <f t="shared" si="15"/>
        <v>155.7771144264986</v>
      </c>
      <c r="F149">
        <f t="shared" si="17"/>
        <v>1.1559039070853434</v>
      </c>
      <c r="G149" s="40">
        <f t="shared" si="16"/>
        <v>156.93301833358393</v>
      </c>
      <c r="H149" s="41">
        <v>141.5026590756712</v>
      </c>
      <c r="O149" s="20">
        <v>498.61999509999998</v>
      </c>
      <c r="P149">
        <f t="shared" si="18"/>
        <v>487.73397036222241</v>
      </c>
      <c r="Q149">
        <f t="shared" si="19"/>
        <v>-0.22292752825051676</v>
      </c>
      <c r="R149" s="41">
        <f t="shared" si="20"/>
        <v>487.51104283397189</v>
      </c>
      <c r="S149" s="41">
        <v>465.52499979735569</v>
      </c>
    </row>
    <row r="150" spans="1:19" x14ac:dyDescent="0.2">
      <c r="A150" s="44">
        <v>43929</v>
      </c>
      <c r="B150" s="42">
        <v>149</v>
      </c>
      <c r="C150" s="20">
        <v>156.94149780000001</v>
      </c>
      <c r="E150">
        <f t="shared" si="15"/>
        <v>155.66754439059946</v>
      </c>
      <c r="F150">
        <f t="shared" si="17"/>
        <v>0.7762617241899985</v>
      </c>
      <c r="G150" s="40">
        <f t="shared" si="16"/>
        <v>156.44380611478945</v>
      </c>
      <c r="H150" s="41">
        <v>141.8366887607034</v>
      </c>
      <c r="O150" s="20">
        <v>509.64001459999997</v>
      </c>
      <c r="P150">
        <f t="shared" si="18"/>
        <v>494.26558520488891</v>
      </c>
      <c r="Q150">
        <f t="shared" si="19"/>
        <v>1.8034351830245881</v>
      </c>
      <c r="R150" s="41">
        <f t="shared" si="20"/>
        <v>496.0690203879135</v>
      </c>
      <c r="S150" s="41">
        <v>466.24987432097691</v>
      </c>
    </row>
    <row r="151" spans="1:19" x14ac:dyDescent="0.2">
      <c r="A151" s="44">
        <v>43959</v>
      </c>
      <c r="B151" s="42">
        <v>150</v>
      </c>
      <c r="C151" s="20">
        <v>160.25149540000001</v>
      </c>
      <c r="E151">
        <f t="shared" si="15"/>
        <v>156.43191643623979</v>
      </c>
      <c r="F151">
        <f t="shared" si="17"/>
        <v>0.77269482062509753</v>
      </c>
      <c r="G151" s="40">
        <f t="shared" si="16"/>
        <v>157.20461125686489</v>
      </c>
      <c r="H151" s="41">
        <v>142.17071844573562</v>
      </c>
      <c r="O151" s="20">
        <v>502.10998540000003</v>
      </c>
      <c r="P151">
        <f t="shared" si="18"/>
        <v>503.49024284195553</v>
      </c>
      <c r="Q151">
        <f t="shared" si="19"/>
        <v>4.0298019192371992</v>
      </c>
      <c r="R151" s="41">
        <f t="shared" si="20"/>
        <v>507.52004476119271</v>
      </c>
      <c r="S151" s="41">
        <v>466.9747488445982</v>
      </c>
    </row>
    <row r="152" spans="1:19" x14ac:dyDescent="0.2">
      <c r="A152" s="44">
        <v>43990</v>
      </c>
      <c r="B152" s="42">
        <v>151</v>
      </c>
      <c r="C152" s="20">
        <v>161.25</v>
      </c>
      <c r="E152">
        <f t="shared" si="15"/>
        <v>158.72366381449592</v>
      </c>
      <c r="F152">
        <f t="shared" si="17"/>
        <v>1.228410587914408</v>
      </c>
      <c r="G152" s="40">
        <f t="shared" si="16"/>
        <v>159.95207440241032</v>
      </c>
      <c r="H152" s="41">
        <v>142.50474813076781</v>
      </c>
      <c r="O152" s="20">
        <v>509.07998659999998</v>
      </c>
      <c r="P152">
        <f t="shared" si="18"/>
        <v>502.66208837678221</v>
      </c>
      <c r="Q152">
        <f t="shared" si="19"/>
        <v>2.5724150039140414</v>
      </c>
      <c r="R152" s="41">
        <f t="shared" si="20"/>
        <v>505.23450338069625</v>
      </c>
      <c r="S152" s="41">
        <v>467.69962336821948</v>
      </c>
    </row>
    <row r="153" spans="1:19" x14ac:dyDescent="0.2">
      <c r="A153" s="44">
        <v>44020</v>
      </c>
      <c r="B153" s="42">
        <v>152</v>
      </c>
      <c r="C153" s="20">
        <v>158.37300110000001</v>
      </c>
      <c r="E153">
        <f t="shared" si="15"/>
        <v>160.23946552579838</v>
      </c>
      <c r="F153">
        <f t="shared" si="17"/>
        <v>1.3146279249308233</v>
      </c>
      <c r="G153" s="40">
        <f t="shared" si="16"/>
        <v>161.5540934507292</v>
      </c>
      <c r="H153" s="41">
        <v>142.83877781580003</v>
      </c>
      <c r="O153" s="20">
        <v>494.73001099999999</v>
      </c>
      <c r="P153">
        <f t="shared" si="18"/>
        <v>506.51282731071285</v>
      </c>
      <c r="Q153">
        <f t="shared" si="19"/>
        <v>2.9559121829190218</v>
      </c>
      <c r="R153" s="41">
        <f t="shared" si="20"/>
        <v>509.46873949363186</v>
      </c>
      <c r="S153" s="41">
        <v>468.4244978918407</v>
      </c>
    </row>
    <row r="154" spans="1:19" x14ac:dyDescent="0.2">
      <c r="A154" s="44">
        <v>44112</v>
      </c>
      <c r="B154" s="42">
        <v>153</v>
      </c>
      <c r="C154" s="20">
        <v>157.40800479999999</v>
      </c>
      <c r="E154">
        <f t="shared" si="15"/>
        <v>159.11958687031938</v>
      </c>
      <c r="F154">
        <f t="shared" si="17"/>
        <v>0.58427595080787653</v>
      </c>
      <c r="G154" s="40">
        <f t="shared" si="16"/>
        <v>159.70386282112725</v>
      </c>
      <c r="H154" s="41">
        <v>143.17280750083222</v>
      </c>
      <c r="O154" s="20">
        <v>483.38000490000002</v>
      </c>
      <c r="P154">
        <f t="shared" si="18"/>
        <v>499.44313752428513</v>
      </c>
      <c r="Q154">
        <f t="shared" si="19"/>
        <v>-5.176840788499959E-2</v>
      </c>
      <c r="R154" s="41">
        <f t="shared" si="20"/>
        <v>499.39136911640014</v>
      </c>
      <c r="S154" s="41">
        <v>469.14937241546198</v>
      </c>
    </row>
    <row r="155" spans="1:19" x14ac:dyDescent="0.2">
      <c r="A155" s="44">
        <v>44143</v>
      </c>
      <c r="B155" s="42">
        <v>154</v>
      </c>
      <c r="C155" s="20">
        <v>154.03349299999999</v>
      </c>
      <c r="E155">
        <f t="shared" si="15"/>
        <v>158.09263762812773</v>
      </c>
      <c r="F155">
        <f t="shared" si="17"/>
        <v>0.10090839290801912</v>
      </c>
      <c r="G155" s="40">
        <f t="shared" si="16"/>
        <v>158.19354602103576</v>
      </c>
      <c r="H155" s="41">
        <v>143.50683718586444</v>
      </c>
      <c r="O155" s="20">
        <v>466.92999270000001</v>
      </c>
      <c r="P155">
        <f t="shared" si="18"/>
        <v>489.80525794971408</v>
      </c>
      <c r="Q155">
        <f t="shared" si="19"/>
        <v>-2.9276017578908173</v>
      </c>
      <c r="R155" s="41">
        <f t="shared" si="20"/>
        <v>486.87765619182323</v>
      </c>
      <c r="S155" s="41">
        <v>469.87424693908326</v>
      </c>
    </row>
    <row r="156" spans="1:19" x14ac:dyDescent="0.2">
      <c r="A156" s="44">
        <v>44173</v>
      </c>
      <c r="B156" s="42">
        <v>155</v>
      </c>
      <c r="C156" s="20">
        <v>158.1119995</v>
      </c>
      <c r="E156">
        <f t="shared" si="15"/>
        <v>155.65715085125109</v>
      </c>
      <c r="F156">
        <f t="shared" si="17"/>
        <v>-0.66001015802737972</v>
      </c>
      <c r="G156" s="40">
        <f t="shared" si="16"/>
        <v>154.99714069322371</v>
      </c>
      <c r="H156" s="41">
        <v>143.84086687089666</v>
      </c>
      <c r="O156" s="20">
        <v>475.47000120000001</v>
      </c>
      <c r="P156">
        <f t="shared" si="18"/>
        <v>476.08009879988566</v>
      </c>
      <c r="Q156">
        <f t="shared" si="19"/>
        <v>-6.1668689754720969</v>
      </c>
      <c r="R156" s="41">
        <f t="shared" si="20"/>
        <v>469.91322982441358</v>
      </c>
      <c r="S156" s="41">
        <v>470.59912146270449</v>
      </c>
    </row>
    <row r="157" spans="1:19" x14ac:dyDescent="0.2">
      <c r="A157" s="43" t="s">
        <v>99</v>
      </c>
      <c r="B157" s="42">
        <v>156</v>
      </c>
      <c r="C157" s="20">
        <v>158.05099490000001</v>
      </c>
      <c r="E157">
        <f t="shared" si="15"/>
        <v>157.13006004050044</v>
      </c>
      <c r="F157">
        <f t="shared" si="17"/>
        <v>-2.0134353844360797E-2</v>
      </c>
      <c r="G157" s="40">
        <f t="shared" si="16"/>
        <v>157.10992568665608</v>
      </c>
      <c r="H157" s="41">
        <v>144.17489655592885</v>
      </c>
      <c r="O157" s="20">
        <v>481.32998659999998</v>
      </c>
      <c r="P157">
        <f t="shared" si="18"/>
        <v>475.71404023995427</v>
      </c>
      <c r="Q157">
        <f t="shared" si="19"/>
        <v>-4.4266258508098844</v>
      </c>
      <c r="R157" s="41">
        <f t="shared" si="20"/>
        <v>471.28741438914437</v>
      </c>
      <c r="S157" s="41">
        <v>471.32399598632577</v>
      </c>
    </row>
    <row r="158" spans="1:19" x14ac:dyDescent="0.2">
      <c r="A158" s="43" t="s">
        <v>100</v>
      </c>
      <c r="B158" s="42">
        <v>157</v>
      </c>
      <c r="C158" s="20">
        <v>157.40100100000001</v>
      </c>
      <c r="E158">
        <f t="shared" si="15"/>
        <v>157.6826209562002</v>
      </c>
      <c r="F158">
        <f t="shared" si="17"/>
        <v>0.1516742270188747</v>
      </c>
      <c r="G158" s="40">
        <f t="shared" si="16"/>
        <v>157.83429518321907</v>
      </c>
      <c r="H158" s="41">
        <v>144.50892624096107</v>
      </c>
      <c r="O158" s="20">
        <v>482.67999270000001</v>
      </c>
      <c r="P158">
        <f t="shared" si="18"/>
        <v>479.0836080559817</v>
      </c>
      <c r="Q158">
        <f t="shared" si="19"/>
        <v>-2.0877677507586911</v>
      </c>
      <c r="R158" s="41">
        <f t="shared" si="20"/>
        <v>476.995840305223</v>
      </c>
      <c r="S158" s="41">
        <v>472.04887050994705</v>
      </c>
    </row>
    <row r="159" spans="1:19" x14ac:dyDescent="0.2">
      <c r="A159" s="43" t="s">
        <v>101</v>
      </c>
      <c r="B159" s="42">
        <v>158</v>
      </c>
      <c r="C159" s="20">
        <v>159.12049870000001</v>
      </c>
      <c r="E159">
        <f t="shared" si="15"/>
        <v>157.51364898248008</v>
      </c>
      <c r="F159">
        <f t="shared" si="17"/>
        <v>5.5480366797176661E-2</v>
      </c>
      <c r="G159" s="40">
        <f t="shared" si="16"/>
        <v>157.56912934927726</v>
      </c>
      <c r="H159" s="41">
        <v>144.84295592599329</v>
      </c>
      <c r="O159" s="20">
        <v>482.35000609999997</v>
      </c>
      <c r="P159">
        <f t="shared" si="18"/>
        <v>481.24143884239265</v>
      </c>
      <c r="Q159">
        <f t="shared" si="19"/>
        <v>-0.81408818960779739</v>
      </c>
      <c r="R159" s="41">
        <f t="shared" si="20"/>
        <v>480.42735065278487</v>
      </c>
      <c r="S159" s="41">
        <v>472.77374503356828</v>
      </c>
    </row>
    <row r="160" spans="1:19" x14ac:dyDescent="0.2">
      <c r="A160" s="43" t="s">
        <v>102</v>
      </c>
      <c r="B160" s="42">
        <v>159</v>
      </c>
      <c r="C160" s="20">
        <v>165.62449649999999</v>
      </c>
      <c r="E160">
        <f t="shared" si="15"/>
        <v>158.47775881299205</v>
      </c>
      <c r="F160">
        <f t="shared" si="17"/>
        <v>0.32806920591161542</v>
      </c>
      <c r="G160" s="40">
        <f t="shared" si="16"/>
        <v>158.80582801890367</v>
      </c>
      <c r="H160" s="41">
        <v>145.17698561102549</v>
      </c>
      <c r="O160" s="20">
        <v>491.86999509999998</v>
      </c>
      <c r="P160">
        <f t="shared" si="18"/>
        <v>481.90657919695707</v>
      </c>
      <c r="Q160">
        <f t="shared" si="19"/>
        <v>-0.37031962635613386</v>
      </c>
      <c r="R160" s="41">
        <f t="shared" si="20"/>
        <v>481.53625957060092</v>
      </c>
      <c r="S160" s="41">
        <v>473.49861955718956</v>
      </c>
    </row>
    <row r="161" spans="1:19" x14ac:dyDescent="0.2">
      <c r="A161" s="43" t="s">
        <v>103</v>
      </c>
      <c r="B161" s="42">
        <v>160</v>
      </c>
      <c r="C161" s="20">
        <v>163.02400209999999</v>
      </c>
      <c r="E161">
        <f t="shared" si="15"/>
        <v>162.7658014251968</v>
      </c>
      <c r="F161">
        <f t="shared" si="17"/>
        <v>1.5160612277995551</v>
      </c>
      <c r="G161" s="40">
        <f t="shared" si="16"/>
        <v>164.28186265299635</v>
      </c>
      <c r="H161" s="41">
        <v>145.51101529605771</v>
      </c>
      <c r="O161" s="20">
        <v>484.52999879999999</v>
      </c>
      <c r="P161">
        <f t="shared" si="18"/>
        <v>487.88462873878279</v>
      </c>
      <c r="Q161">
        <f t="shared" si="19"/>
        <v>1.5341911240984241</v>
      </c>
      <c r="R161" s="41">
        <f t="shared" si="20"/>
        <v>489.41881986288121</v>
      </c>
      <c r="S161" s="41">
        <v>474.22349408081084</v>
      </c>
    </row>
    <row r="162" spans="1:19" x14ac:dyDescent="0.2">
      <c r="A162" s="43" t="s">
        <v>104</v>
      </c>
      <c r="B162" s="42">
        <v>161</v>
      </c>
      <c r="C162" s="20">
        <v>164.8684998</v>
      </c>
      <c r="E162">
        <f t="shared" si="15"/>
        <v>162.92072183007872</v>
      </c>
      <c r="F162">
        <f t="shared" si="17"/>
        <v>1.1077189809242647</v>
      </c>
      <c r="G162" s="40">
        <f t="shared" si="16"/>
        <v>164.02844081100298</v>
      </c>
      <c r="H162" s="41">
        <v>145.8450449810899</v>
      </c>
      <c r="O162" s="20">
        <v>497.89999390000003</v>
      </c>
      <c r="P162">
        <f t="shared" si="18"/>
        <v>485.87185077551305</v>
      </c>
      <c r="Q162">
        <f t="shared" si="19"/>
        <v>0.47010039788797442</v>
      </c>
      <c r="R162" s="41">
        <f t="shared" si="20"/>
        <v>486.34195117340101</v>
      </c>
      <c r="S162" s="41">
        <v>474.94836860443212</v>
      </c>
    </row>
    <row r="163" spans="1:19" x14ac:dyDescent="0.2">
      <c r="A163" s="43" t="s">
        <v>105</v>
      </c>
      <c r="B163" s="42">
        <v>162</v>
      </c>
      <c r="C163" s="20">
        <v>164.23599239999999</v>
      </c>
      <c r="E163">
        <f t="shared" si="15"/>
        <v>164.08938861203148</v>
      </c>
      <c r="F163">
        <f t="shared" si="17"/>
        <v>1.1260033212328149</v>
      </c>
      <c r="G163" s="40">
        <f t="shared" si="16"/>
        <v>165.2153919332643</v>
      </c>
      <c r="H163" s="41">
        <v>146.17907466612212</v>
      </c>
      <c r="O163" s="20">
        <v>492.30999759999997</v>
      </c>
      <c r="P163">
        <f t="shared" si="18"/>
        <v>493.08873665020525</v>
      </c>
      <c r="Q163">
        <f t="shared" si="19"/>
        <v>2.4941360409292406</v>
      </c>
      <c r="R163" s="41">
        <f t="shared" si="20"/>
        <v>495.58287269113447</v>
      </c>
      <c r="S163" s="41">
        <v>475.67324312805334</v>
      </c>
    </row>
    <row r="164" spans="1:19" x14ac:dyDescent="0.2">
      <c r="A164" s="43" t="s">
        <v>106</v>
      </c>
      <c r="B164" s="42">
        <v>163</v>
      </c>
      <c r="C164" s="20">
        <v>165.37300110000001</v>
      </c>
      <c r="E164">
        <f t="shared" si="15"/>
        <v>164.1773508848126</v>
      </c>
      <c r="F164">
        <f t="shared" si="17"/>
        <v>0.81459100669730411</v>
      </c>
      <c r="G164" s="40">
        <f t="shared" si="16"/>
        <v>164.9919418915099</v>
      </c>
      <c r="H164" s="41">
        <v>146.51310435115431</v>
      </c>
      <c r="O164" s="20">
        <v>488.80999759999997</v>
      </c>
      <c r="P164">
        <f t="shared" si="18"/>
        <v>492.62149322008207</v>
      </c>
      <c r="Q164">
        <f t="shared" si="19"/>
        <v>1.6057221996135156</v>
      </c>
      <c r="R164" s="41">
        <f t="shared" si="20"/>
        <v>494.2272154196956</v>
      </c>
      <c r="S164" s="41">
        <v>476.39811765167462</v>
      </c>
    </row>
    <row r="165" spans="1:19" x14ac:dyDescent="0.2">
      <c r="A165" s="43" t="s">
        <v>107</v>
      </c>
      <c r="B165" s="42">
        <v>164</v>
      </c>
      <c r="C165" s="20">
        <v>167.32449339999999</v>
      </c>
      <c r="E165">
        <f t="shared" si="15"/>
        <v>164.89474101392506</v>
      </c>
      <c r="F165">
        <f t="shared" si="17"/>
        <v>0.7854307434218506</v>
      </c>
      <c r="G165" s="40">
        <f t="shared" si="16"/>
        <v>165.6801717573469</v>
      </c>
      <c r="H165" s="41">
        <v>146.84713403618653</v>
      </c>
      <c r="O165" s="20">
        <v>490.57998659999998</v>
      </c>
      <c r="P165">
        <f t="shared" si="18"/>
        <v>490.33459584803285</v>
      </c>
      <c r="Q165">
        <f t="shared" si="19"/>
        <v>0.43793632811469341</v>
      </c>
      <c r="R165" s="41">
        <f t="shared" si="20"/>
        <v>490.77253217614754</v>
      </c>
      <c r="S165" s="41">
        <v>477.12299217529591</v>
      </c>
    </row>
    <row r="166" spans="1:19" x14ac:dyDescent="0.2">
      <c r="A166" s="43" t="s">
        <v>108</v>
      </c>
      <c r="B166" s="42">
        <v>165</v>
      </c>
      <c r="C166" s="20">
        <v>172.09249879999999</v>
      </c>
      <c r="E166">
        <f t="shared" si="15"/>
        <v>166.35259244557002</v>
      </c>
      <c r="F166">
        <f t="shared" si="17"/>
        <v>0.987156949888786</v>
      </c>
      <c r="G166" s="40">
        <f t="shared" si="16"/>
        <v>167.33974939545882</v>
      </c>
      <c r="H166" s="41">
        <v>147.18116372121875</v>
      </c>
      <c r="O166" s="20">
        <v>547.53002930000002</v>
      </c>
      <c r="P166">
        <f t="shared" si="18"/>
        <v>490.48183029921313</v>
      </c>
      <c r="Q166">
        <f t="shared" si="19"/>
        <v>0.35072576503436986</v>
      </c>
      <c r="R166" s="41">
        <f t="shared" si="20"/>
        <v>490.83255606424751</v>
      </c>
      <c r="S166" s="41">
        <v>477.84786669891719</v>
      </c>
    </row>
    <row r="167" spans="1:19" x14ac:dyDescent="0.2">
      <c r="A167" s="43" t="s">
        <v>109</v>
      </c>
      <c r="B167" s="42">
        <v>166</v>
      </c>
      <c r="C167" s="20">
        <v>170</v>
      </c>
      <c r="E167">
        <f t="shared" si="15"/>
        <v>169.796536258228</v>
      </c>
      <c r="F167">
        <f t="shared" si="17"/>
        <v>1.7241930087195432</v>
      </c>
      <c r="G167" s="40">
        <f t="shared" si="16"/>
        <v>171.52072926694754</v>
      </c>
      <c r="H167" s="41">
        <v>147.51519340625094</v>
      </c>
      <c r="O167" s="20">
        <v>526.27001949999999</v>
      </c>
      <c r="P167">
        <f t="shared" si="18"/>
        <v>524.71074969968527</v>
      </c>
      <c r="Q167">
        <f t="shared" si="19"/>
        <v>10.514183855665699</v>
      </c>
      <c r="R167" s="41">
        <f t="shared" si="20"/>
        <v>535.22493355535096</v>
      </c>
      <c r="S167" s="41">
        <v>478.57274122253841</v>
      </c>
    </row>
    <row r="168" spans="1:19" x14ac:dyDescent="0.2">
      <c r="A168" s="43" t="s">
        <v>110</v>
      </c>
      <c r="B168" s="42">
        <v>167</v>
      </c>
      <c r="C168" s="20">
        <v>170.0899963</v>
      </c>
      <c r="E168">
        <f t="shared" si="15"/>
        <v>169.91861450329122</v>
      </c>
      <c r="F168">
        <f t="shared" si="17"/>
        <v>1.2435585796226465</v>
      </c>
      <c r="G168" s="40">
        <f t="shared" si="16"/>
        <v>171.16217308291388</v>
      </c>
      <c r="H168" s="41">
        <v>147.84922309128316</v>
      </c>
      <c r="O168" s="20">
        <v>523.89001459999997</v>
      </c>
      <c r="P168">
        <f t="shared" si="18"/>
        <v>525.64631157987401</v>
      </c>
      <c r="Q168">
        <f t="shared" si="19"/>
        <v>7.6405972630226122</v>
      </c>
      <c r="R168" s="41">
        <f t="shared" si="20"/>
        <v>533.28690884289665</v>
      </c>
      <c r="S168" s="41">
        <v>479.29761574615969</v>
      </c>
    </row>
    <row r="169" spans="1:19" x14ac:dyDescent="0.2">
      <c r="A169" s="43" t="s">
        <v>111</v>
      </c>
      <c r="B169" s="42">
        <v>168</v>
      </c>
      <c r="C169" s="20">
        <v>172.54800420000001</v>
      </c>
      <c r="E169">
        <f t="shared" si="15"/>
        <v>170.02144358131648</v>
      </c>
      <c r="F169">
        <f t="shared" si="17"/>
        <v>0.90133972914342808</v>
      </c>
      <c r="G169" s="40">
        <f t="shared" si="16"/>
        <v>170.92278331045989</v>
      </c>
      <c r="H169" s="41">
        <v>148.18325277631538</v>
      </c>
      <c r="O169" s="20">
        <v>529.55999759999997</v>
      </c>
      <c r="P169">
        <f t="shared" si="18"/>
        <v>524.59253339194959</v>
      </c>
      <c r="Q169">
        <f t="shared" si="19"/>
        <v>5.0322846277385018</v>
      </c>
      <c r="R169" s="41">
        <f t="shared" si="20"/>
        <v>529.62481801968806</v>
      </c>
      <c r="S169" s="41">
        <v>480.02249026978097</v>
      </c>
    </row>
    <row r="170" spans="1:19" x14ac:dyDescent="0.2">
      <c r="A170" s="44">
        <v>43839</v>
      </c>
      <c r="B170" s="42">
        <v>169</v>
      </c>
      <c r="C170" s="20">
        <v>174.95599369999999</v>
      </c>
      <c r="E170">
        <f t="shared" si="15"/>
        <v>171.53737995252658</v>
      </c>
      <c r="F170">
        <f t="shared" si="17"/>
        <v>1.0857187217634303</v>
      </c>
      <c r="G170" s="40">
        <f t="shared" si="16"/>
        <v>172.62309867429002</v>
      </c>
      <c r="H170" s="41">
        <v>148.51728246134758</v>
      </c>
      <c r="O170" s="20">
        <v>556.54998780000005</v>
      </c>
      <c r="P170">
        <f t="shared" si="18"/>
        <v>527.57301191677982</v>
      </c>
      <c r="Q170">
        <f t="shared" si="19"/>
        <v>4.4167427968660213</v>
      </c>
      <c r="R170" s="41">
        <f t="shared" si="20"/>
        <v>531.98975471364588</v>
      </c>
      <c r="S170" s="41">
        <v>480.7473647934022</v>
      </c>
    </row>
    <row r="171" spans="1:19" x14ac:dyDescent="0.2">
      <c r="A171" s="44">
        <v>43870</v>
      </c>
      <c r="B171" s="42">
        <v>170</v>
      </c>
      <c r="C171" s="20">
        <v>176.5724945</v>
      </c>
      <c r="E171">
        <f t="shared" si="15"/>
        <v>173.58854820101061</v>
      </c>
      <c r="F171">
        <f t="shared" si="17"/>
        <v>1.3753535797796108</v>
      </c>
      <c r="G171" s="40">
        <f t="shared" si="16"/>
        <v>174.96390178079022</v>
      </c>
      <c r="H171" s="41">
        <v>148.85131214637977</v>
      </c>
      <c r="O171" s="20">
        <v>552.8400269</v>
      </c>
      <c r="P171">
        <f t="shared" si="18"/>
        <v>544.95919744671187</v>
      </c>
      <c r="Q171">
        <f t="shared" si="19"/>
        <v>8.3075756167858295</v>
      </c>
      <c r="R171" s="41">
        <f t="shared" si="20"/>
        <v>553.26677306349768</v>
      </c>
      <c r="S171" s="41">
        <v>481.47223931702348</v>
      </c>
    </row>
    <row r="172" spans="1:19" x14ac:dyDescent="0.2">
      <c r="A172" s="44">
        <v>43899</v>
      </c>
      <c r="B172" s="42">
        <v>171</v>
      </c>
      <c r="C172" s="20">
        <v>168.3999939</v>
      </c>
      <c r="E172">
        <f t="shared" si="15"/>
        <v>175.37891598040426</v>
      </c>
      <c r="F172">
        <f t="shared" si="17"/>
        <v>1.499857839663822</v>
      </c>
      <c r="G172" s="40">
        <f t="shared" si="16"/>
        <v>176.87877382006809</v>
      </c>
      <c r="H172" s="41">
        <v>149.18534183141199</v>
      </c>
      <c r="O172" s="20">
        <v>525.75</v>
      </c>
      <c r="P172">
        <f t="shared" si="18"/>
        <v>549.6876951186847</v>
      </c>
      <c r="Q172">
        <f t="shared" si="19"/>
        <v>7.2338522333419304</v>
      </c>
      <c r="R172" s="41">
        <f t="shared" si="20"/>
        <v>556.92154735202666</v>
      </c>
      <c r="S172" s="41">
        <v>482.19711384064476</v>
      </c>
    </row>
    <row r="173" spans="1:19" x14ac:dyDescent="0.2">
      <c r="A173" s="44">
        <v>43930</v>
      </c>
      <c r="B173" s="42">
        <v>172</v>
      </c>
      <c r="C173" s="20">
        <v>164.7310028</v>
      </c>
      <c r="E173">
        <f t="shared" si="15"/>
        <v>171.19156273216171</v>
      </c>
      <c r="F173">
        <f t="shared" si="17"/>
        <v>-0.20630548670808802</v>
      </c>
      <c r="G173" s="40">
        <f t="shared" si="16"/>
        <v>170.98525724545362</v>
      </c>
      <c r="H173" s="41">
        <v>149.51937151644421</v>
      </c>
      <c r="O173" s="20">
        <v>516.04998780000005</v>
      </c>
      <c r="P173">
        <f t="shared" si="18"/>
        <v>535.32507804747388</v>
      </c>
      <c r="Q173">
        <f t="shared" si="19"/>
        <v>0.75491144197610538</v>
      </c>
      <c r="R173" s="41">
        <f t="shared" si="20"/>
        <v>536.07998948944999</v>
      </c>
      <c r="S173" s="41">
        <v>482.92198836426599</v>
      </c>
    </row>
    <row r="174" spans="1:19" x14ac:dyDescent="0.2">
      <c r="A174" s="44">
        <v>44052</v>
      </c>
      <c r="B174" s="42">
        <v>173</v>
      </c>
      <c r="C174" s="20">
        <v>157.49200440000001</v>
      </c>
      <c r="E174">
        <f t="shared" si="15"/>
        <v>167.31522677286469</v>
      </c>
      <c r="F174">
        <f t="shared" si="17"/>
        <v>-1.3073146284847685</v>
      </c>
      <c r="G174" s="40">
        <f t="shared" si="16"/>
        <v>166.00791214437993</v>
      </c>
      <c r="H174" s="41">
        <v>149.8534012014764</v>
      </c>
      <c r="O174" s="20">
        <v>507.01998900000001</v>
      </c>
      <c r="P174">
        <f t="shared" si="18"/>
        <v>523.76002389898963</v>
      </c>
      <c r="Q174">
        <f t="shared" si="19"/>
        <v>-2.9410782351620015</v>
      </c>
      <c r="R174" s="41">
        <f t="shared" si="20"/>
        <v>520.81894566382766</v>
      </c>
      <c r="S174" s="41">
        <v>483.64686288788727</v>
      </c>
    </row>
    <row r="175" spans="1:19" x14ac:dyDescent="0.2">
      <c r="A175" s="44">
        <v>44083</v>
      </c>
      <c r="B175" s="42">
        <v>174</v>
      </c>
      <c r="C175" s="20">
        <v>163.43049619999999</v>
      </c>
      <c r="E175">
        <f t="shared" si="15"/>
        <v>161.42129334914588</v>
      </c>
      <c r="F175">
        <f t="shared" si="17"/>
        <v>-2.6833002670549799</v>
      </c>
      <c r="G175" s="40">
        <f t="shared" si="16"/>
        <v>158.7379930820909</v>
      </c>
      <c r="H175" s="41">
        <v>150.18743088650862</v>
      </c>
      <c r="O175" s="20">
        <v>500.19000240000003</v>
      </c>
      <c r="P175">
        <f t="shared" si="18"/>
        <v>513.71600295959581</v>
      </c>
      <c r="Q175">
        <f t="shared" si="19"/>
        <v>-5.0719610464315465</v>
      </c>
      <c r="R175" s="41">
        <f t="shared" si="20"/>
        <v>508.64404191316424</v>
      </c>
      <c r="S175" s="41">
        <v>484.37173741150855</v>
      </c>
    </row>
    <row r="176" spans="1:19" x14ac:dyDescent="0.2">
      <c r="A176" s="44">
        <v>44113</v>
      </c>
      <c r="B176" s="42">
        <v>175</v>
      </c>
      <c r="C176" s="20">
        <v>158.75549319999999</v>
      </c>
      <c r="E176">
        <f t="shared" si="15"/>
        <v>162.62681505965836</v>
      </c>
      <c r="F176">
        <f t="shared" si="17"/>
        <v>-1.5166536737847445</v>
      </c>
      <c r="G176" s="40">
        <f t="shared" si="16"/>
        <v>161.11016138587362</v>
      </c>
      <c r="H176" s="41">
        <v>150.52146057154084</v>
      </c>
      <c r="O176" s="20">
        <v>480.67001340000002</v>
      </c>
      <c r="P176">
        <f t="shared" si="18"/>
        <v>505.60040262383831</v>
      </c>
      <c r="Q176">
        <f t="shared" si="19"/>
        <v>-5.985052833229334</v>
      </c>
      <c r="R176" s="41">
        <f t="shared" si="20"/>
        <v>499.61534979060895</v>
      </c>
      <c r="S176" s="41">
        <v>485.09661193512977</v>
      </c>
    </row>
    <row r="177" spans="1:19" x14ac:dyDescent="0.2">
      <c r="A177" s="44">
        <v>44144</v>
      </c>
      <c r="B177" s="42">
        <v>176</v>
      </c>
      <c r="C177" s="20">
        <v>155.81100459999999</v>
      </c>
      <c r="E177">
        <f t="shared" si="15"/>
        <v>160.30402194386335</v>
      </c>
      <c r="F177">
        <f t="shared" si="17"/>
        <v>-1.7584955063878236</v>
      </c>
      <c r="G177" s="40">
        <f t="shared" si="16"/>
        <v>158.54552643747553</v>
      </c>
      <c r="H177" s="41">
        <v>150.85549025657303</v>
      </c>
      <c r="O177" s="20">
        <v>482.02999879999999</v>
      </c>
      <c r="P177">
        <f t="shared" si="18"/>
        <v>490.64216908953534</v>
      </c>
      <c r="Q177">
        <f t="shared" si="19"/>
        <v>-8.6770070435514235</v>
      </c>
      <c r="R177" s="41">
        <f t="shared" si="20"/>
        <v>481.9651620459839</v>
      </c>
      <c r="S177" s="41">
        <v>485.82148645875105</v>
      </c>
    </row>
    <row r="178" spans="1:19" x14ac:dyDescent="0.2">
      <c r="A178" s="43" t="s">
        <v>112</v>
      </c>
      <c r="B178" s="42">
        <v>177</v>
      </c>
      <c r="C178" s="20">
        <v>155.14849849999999</v>
      </c>
      <c r="E178">
        <f t="shared" si="15"/>
        <v>157.60821153754534</v>
      </c>
      <c r="F178">
        <f t="shared" si="17"/>
        <v>-2.0396899763668772</v>
      </c>
      <c r="G178" s="40">
        <f t="shared" si="16"/>
        <v>155.56852156117847</v>
      </c>
      <c r="H178" s="41">
        <v>151.18951994160525</v>
      </c>
      <c r="O178" s="20">
        <v>476.26000979999998</v>
      </c>
      <c r="P178">
        <f t="shared" si="18"/>
        <v>485.47486691581412</v>
      </c>
      <c r="Q178">
        <f t="shared" si="19"/>
        <v>-7.6240955826023642</v>
      </c>
      <c r="R178" s="41">
        <f t="shared" si="20"/>
        <v>477.85077133321175</v>
      </c>
      <c r="S178" s="41">
        <v>486.54636098237233</v>
      </c>
    </row>
    <row r="179" spans="1:19" x14ac:dyDescent="0.2">
      <c r="A179" s="43" t="s">
        <v>113</v>
      </c>
      <c r="B179" s="42">
        <v>178</v>
      </c>
      <c r="C179" s="20">
        <v>157.8065033</v>
      </c>
      <c r="E179">
        <f t="shared" si="15"/>
        <v>156.13238371501814</v>
      </c>
      <c r="F179">
        <f t="shared" si="17"/>
        <v>-1.8705313302149762</v>
      </c>
      <c r="G179" s="40">
        <f t="shared" si="16"/>
        <v>154.26185238480315</v>
      </c>
      <c r="H179" s="41">
        <v>151.52354962663745</v>
      </c>
      <c r="O179" s="20">
        <v>495.98999020000002</v>
      </c>
      <c r="P179">
        <f t="shared" si="18"/>
        <v>479.94595264632562</v>
      </c>
      <c r="Q179">
        <f t="shared" si="19"/>
        <v>-6.995541188668204</v>
      </c>
      <c r="R179" s="41">
        <f t="shared" si="20"/>
        <v>472.95041145765742</v>
      </c>
      <c r="S179" s="41">
        <v>487.27123550599356</v>
      </c>
    </row>
    <row r="180" spans="1:19" x14ac:dyDescent="0.2">
      <c r="A180" s="43" t="s">
        <v>114</v>
      </c>
      <c r="B180" s="42">
        <v>179</v>
      </c>
      <c r="C180" s="20">
        <v>153.90499879999999</v>
      </c>
      <c r="E180">
        <f t="shared" si="15"/>
        <v>157.13685546600726</v>
      </c>
      <c r="F180">
        <f t="shared" si="17"/>
        <v>-1.0080304058537455</v>
      </c>
      <c r="G180" s="40">
        <f t="shared" si="16"/>
        <v>156.1288250601535</v>
      </c>
      <c r="H180" s="41">
        <v>151.85757931166967</v>
      </c>
      <c r="O180" s="20">
        <v>483.85998540000003</v>
      </c>
      <c r="P180">
        <f t="shared" si="18"/>
        <v>489.57237517853025</v>
      </c>
      <c r="Q180">
        <f t="shared" si="19"/>
        <v>-2.0089520724063541</v>
      </c>
      <c r="R180" s="41">
        <f t="shared" si="20"/>
        <v>487.56342310612388</v>
      </c>
      <c r="S180" s="41">
        <v>487.99611002961484</v>
      </c>
    </row>
    <row r="181" spans="1:19" x14ac:dyDescent="0.2">
      <c r="A181" s="43" t="s">
        <v>115</v>
      </c>
      <c r="B181" s="42">
        <v>180</v>
      </c>
      <c r="C181" s="20">
        <v>150.43649289999999</v>
      </c>
      <c r="E181">
        <f t="shared" si="15"/>
        <v>155.1977414664029</v>
      </c>
      <c r="F181">
        <f t="shared" si="17"/>
        <v>-1.2873554839789296</v>
      </c>
      <c r="G181" s="40">
        <f t="shared" si="16"/>
        <v>153.91038598242397</v>
      </c>
      <c r="H181" s="41">
        <v>152.19160899670186</v>
      </c>
      <c r="O181" s="20">
        <v>470.2000122</v>
      </c>
      <c r="P181">
        <f t="shared" si="18"/>
        <v>486.14494131141214</v>
      </c>
      <c r="Q181">
        <f t="shared" si="19"/>
        <v>-2.4344966108198811</v>
      </c>
      <c r="R181" s="41">
        <f t="shared" si="20"/>
        <v>483.71044470059223</v>
      </c>
      <c r="S181" s="41">
        <v>488.72098455323612</v>
      </c>
    </row>
    <row r="182" spans="1:19" x14ac:dyDescent="0.2">
      <c r="A182" s="43" t="s">
        <v>116</v>
      </c>
      <c r="B182" s="42">
        <v>181</v>
      </c>
      <c r="C182" s="20">
        <v>147.74549870000001</v>
      </c>
      <c r="E182">
        <f t="shared" si="15"/>
        <v>152.34099232656115</v>
      </c>
      <c r="F182">
        <f t="shared" si="17"/>
        <v>-1.7581735807377765</v>
      </c>
      <c r="G182" s="40">
        <f t="shared" si="16"/>
        <v>150.58281874582337</v>
      </c>
      <c r="H182" s="41">
        <v>152.52563868173408</v>
      </c>
      <c r="O182" s="20">
        <v>469.9599915</v>
      </c>
      <c r="P182">
        <f t="shared" si="18"/>
        <v>476.57798384456487</v>
      </c>
      <c r="Q182">
        <f t="shared" si="19"/>
        <v>-4.5742348676280979</v>
      </c>
      <c r="R182" s="41">
        <f t="shared" si="20"/>
        <v>472.00374897693678</v>
      </c>
      <c r="S182" s="41">
        <v>489.44585907685735</v>
      </c>
    </row>
    <row r="183" spans="1:19" x14ac:dyDescent="0.2">
      <c r="A183" s="43" t="s">
        <v>117</v>
      </c>
      <c r="B183" s="42">
        <v>182</v>
      </c>
      <c r="C183" s="20">
        <v>148.02349849999999</v>
      </c>
      <c r="E183">
        <f t="shared" si="15"/>
        <v>149.58369615062446</v>
      </c>
      <c r="F183">
        <f t="shared" si="17"/>
        <v>-2.0579103592974497</v>
      </c>
      <c r="G183" s="40">
        <f t="shared" si="16"/>
        <v>147.52578579132702</v>
      </c>
      <c r="H183" s="41">
        <v>152.8596683667663</v>
      </c>
      <c r="O183" s="20">
        <v>487.35000609999997</v>
      </c>
      <c r="P183">
        <f t="shared" si="18"/>
        <v>472.60718843782593</v>
      </c>
      <c r="Q183">
        <f t="shared" si="19"/>
        <v>-4.3932030293613513</v>
      </c>
      <c r="R183" s="41">
        <f t="shared" si="20"/>
        <v>468.21398540846457</v>
      </c>
      <c r="S183" s="41">
        <v>490.17073360047863</v>
      </c>
    </row>
    <row r="184" spans="1:19" x14ac:dyDescent="0.2">
      <c r="A184" s="43" t="s">
        <v>118</v>
      </c>
      <c r="B184" s="42">
        <v>183</v>
      </c>
      <c r="C184" s="20">
        <v>156.44949339999999</v>
      </c>
      <c r="E184">
        <f t="shared" si="15"/>
        <v>148.64757756024977</v>
      </c>
      <c r="F184">
        <f t="shared" si="17"/>
        <v>-1.7213728286206216</v>
      </c>
      <c r="G184" s="40">
        <f t="shared" si="16"/>
        <v>146.92620473162916</v>
      </c>
      <c r="H184" s="41">
        <v>153.19369805179849</v>
      </c>
      <c r="O184" s="20">
        <v>491.17001340000002</v>
      </c>
      <c r="P184">
        <f t="shared" si="18"/>
        <v>481.45287903513037</v>
      </c>
      <c r="Q184">
        <f t="shared" si="19"/>
        <v>-0.42153494136161385</v>
      </c>
      <c r="R184" s="41">
        <f t="shared" si="20"/>
        <v>481.03134409376878</v>
      </c>
      <c r="S184" s="41">
        <v>490.89560812409991</v>
      </c>
    </row>
    <row r="185" spans="1:19" x14ac:dyDescent="0.2">
      <c r="A185" s="43" t="s">
        <v>119</v>
      </c>
      <c r="B185" s="42">
        <v>184</v>
      </c>
      <c r="C185" s="20">
        <v>149.99299619999999</v>
      </c>
      <c r="E185">
        <f t="shared" si="15"/>
        <v>153.32872706409989</v>
      </c>
      <c r="F185">
        <f t="shared" si="17"/>
        <v>0.19938387112060152</v>
      </c>
      <c r="G185" s="40">
        <f t="shared" si="16"/>
        <v>153.5281109352205</v>
      </c>
      <c r="H185" s="41">
        <v>153.52772773683071</v>
      </c>
      <c r="O185" s="20">
        <v>470.60998540000003</v>
      </c>
      <c r="P185">
        <f t="shared" si="18"/>
        <v>487.28315965405216</v>
      </c>
      <c r="Q185">
        <f t="shared" si="19"/>
        <v>1.4540097267234073</v>
      </c>
      <c r="R185" s="41">
        <f t="shared" si="20"/>
        <v>488.73716938077558</v>
      </c>
      <c r="S185" s="41">
        <v>491.62048264772113</v>
      </c>
    </row>
    <row r="186" spans="1:19" x14ac:dyDescent="0.2">
      <c r="A186" s="43" t="s">
        <v>120</v>
      </c>
      <c r="B186" s="42">
        <v>185</v>
      </c>
      <c r="C186" s="20">
        <v>150.98950199999999</v>
      </c>
      <c r="E186">
        <f t="shared" si="15"/>
        <v>151.32728854563996</v>
      </c>
      <c r="F186">
        <f t="shared" si="17"/>
        <v>-0.4608628457535594</v>
      </c>
      <c r="G186" s="40">
        <f t="shared" si="16"/>
        <v>150.86642569988641</v>
      </c>
      <c r="H186" s="41">
        <v>153.86175742186293</v>
      </c>
      <c r="O186" s="20">
        <v>473.07998659999998</v>
      </c>
      <c r="P186">
        <f t="shared" si="18"/>
        <v>477.27925510162089</v>
      </c>
      <c r="Q186">
        <f t="shared" si="19"/>
        <v>-1.9833645570229943</v>
      </c>
      <c r="R186" s="41">
        <f t="shared" si="20"/>
        <v>475.29589054459791</v>
      </c>
      <c r="S186" s="41">
        <v>492.34535717134247</v>
      </c>
    </row>
    <row r="187" spans="1:19" x14ac:dyDescent="0.2">
      <c r="A187" s="43" t="s">
        <v>121</v>
      </c>
      <c r="B187" s="42">
        <v>186</v>
      </c>
      <c r="C187" s="20">
        <v>154.7565002</v>
      </c>
      <c r="E187">
        <f t="shared" si="15"/>
        <v>151.12461661825597</v>
      </c>
      <c r="F187">
        <f t="shared" si="17"/>
        <v>-0.38340557024268818</v>
      </c>
      <c r="G187" s="40">
        <f t="shared" si="16"/>
        <v>150.74121104801327</v>
      </c>
      <c r="H187" s="41">
        <v>154.19578710689512</v>
      </c>
      <c r="O187" s="20">
        <v>482.88000490000002</v>
      </c>
      <c r="P187">
        <f t="shared" si="18"/>
        <v>474.75969400064838</v>
      </c>
      <c r="Q187">
        <f t="shared" si="19"/>
        <v>-2.144223520207849</v>
      </c>
      <c r="R187" s="41">
        <f t="shared" si="20"/>
        <v>472.61547048044054</v>
      </c>
      <c r="S187" s="41">
        <v>493.0702316949637</v>
      </c>
    </row>
    <row r="188" spans="1:19" x14ac:dyDescent="0.2">
      <c r="A188" s="43" t="s">
        <v>122</v>
      </c>
      <c r="B188" s="42">
        <v>187</v>
      </c>
      <c r="C188" s="20">
        <v>158.70249939999999</v>
      </c>
      <c r="E188">
        <f t="shared" si="15"/>
        <v>153.30374676730241</v>
      </c>
      <c r="F188">
        <f t="shared" si="17"/>
        <v>0.38535514554405126</v>
      </c>
      <c r="G188" s="40">
        <f t="shared" si="16"/>
        <v>153.68910191284647</v>
      </c>
      <c r="H188" s="41">
        <v>154.52981679192735</v>
      </c>
      <c r="O188" s="20">
        <v>490.64999390000003</v>
      </c>
      <c r="P188">
        <f t="shared" si="18"/>
        <v>479.63188054025937</v>
      </c>
      <c r="Q188">
        <f t="shared" si="19"/>
        <v>-3.9300502262196169E-2</v>
      </c>
      <c r="R188" s="41">
        <f t="shared" si="20"/>
        <v>479.59258003799715</v>
      </c>
      <c r="S188" s="41">
        <v>493.79510621858492</v>
      </c>
    </row>
    <row r="189" spans="1:19" x14ac:dyDescent="0.2">
      <c r="A189" s="43" t="s">
        <v>123</v>
      </c>
      <c r="B189" s="42">
        <v>188</v>
      </c>
      <c r="C189" s="20">
        <v>157.2440033</v>
      </c>
      <c r="E189">
        <f t="shared" si="15"/>
        <v>156.54299834692097</v>
      </c>
      <c r="F189">
        <f t="shared" si="17"/>
        <v>1.2415240757664019</v>
      </c>
      <c r="G189" s="40">
        <f t="shared" si="16"/>
        <v>157.78452242268736</v>
      </c>
      <c r="H189" s="41">
        <v>154.86384647695954</v>
      </c>
      <c r="O189" s="20">
        <v>493.48001099999999</v>
      </c>
      <c r="P189">
        <f t="shared" si="18"/>
        <v>486.24274855610372</v>
      </c>
      <c r="Q189">
        <f t="shared" si="19"/>
        <v>1.9557500531697665</v>
      </c>
      <c r="R189" s="41">
        <f t="shared" si="20"/>
        <v>488.19849860927349</v>
      </c>
      <c r="S189" s="41">
        <v>494.51998074220626</v>
      </c>
    </row>
    <row r="190" spans="1:19" x14ac:dyDescent="0.2">
      <c r="A190" s="43" t="s">
        <v>124</v>
      </c>
      <c r="B190" s="42">
        <v>189</v>
      </c>
      <c r="C190" s="20">
        <v>157.43649289999999</v>
      </c>
      <c r="E190">
        <f t="shared" si="15"/>
        <v>156.96360131876838</v>
      </c>
      <c r="F190">
        <f t="shared" si="17"/>
        <v>0.99524774459070586</v>
      </c>
      <c r="G190" s="40">
        <f t="shared" si="16"/>
        <v>157.95884906335908</v>
      </c>
      <c r="H190" s="41">
        <v>155.19787616199176</v>
      </c>
      <c r="O190" s="20">
        <v>500.02999879999999</v>
      </c>
      <c r="P190">
        <f t="shared" si="18"/>
        <v>490.58510602244144</v>
      </c>
      <c r="Q190">
        <f t="shared" si="19"/>
        <v>2.6717322771201513</v>
      </c>
      <c r="R190" s="41">
        <f t="shared" si="20"/>
        <v>493.25683829956159</v>
      </c>
      <c r="S190" s="41">
        <v>495.24485526582748</v>
      </c>
    </row>
    <row r="191" spans="1:19" x14ac:dyDescent="0.2">
      <c r="A191" s="44">
        <v>43840</v>
      </c>
      <c r="B191" s="42">
        <v>190</v>
      </c>
      <c r="C191" s="20">
        <v>161.06300350000001</v>
      </c>
      <c r="E191">
        <f t="shared" si="15"/>
        <v>157.24733626750734</v>
      </c>
      <c r="F191">
        <f t="shared" si="17"/>
        <v>0.78179390583518005</v>
      </c>
      <c r="G191" s="40">
        <f t="shared" si="16"/>
        <v>158.02913017334251</v>
      </c>
      <c r="H191" s="41">
        <v>155.53190584702395</v>
      </c>
      <c r="O191" s="20">
        <v>527.51000980000003</v>
      </c>
      <c r="P191">
        <f t="shared" si="18"/>
        <v>496.25204168897653</v>
      </c>
      <c r="Q191">
        <f t="shared" si="19"/>
        <v>3.5702932939446343</v>
      </c>
      <c r="R191" s="41">
        <f t="shared" si="20"/>
        <v>499.82233498292118</v>
      </c>
      <c r="S191" s="41">
        <v>495.96972978944871</v>
      </c>
    </row>
    <row r="192" spans="1:19" x14ac:dyDescent="0.2">
      <c r="A192" s="44">
        <v>43871</v>
      </c>
      <c r="B192" s="42">
        <v>191</v>
      </c>
      <c r="C192" s="20">
        <v>156.25</v>
      </c>
      <c r="E192">
        <f t="shared" si="15"/>
        <v>159.53673660700292</v>
      </c>
      <c r="F192">
        <f t="shared" si="17"/>
        <v>1.2340758359333019</v>
      </c>
      <c r="G192" s="40">
        <f t="shared" si="16"/>
        <v>160.77081244293623</v>
      </c>
      <c r="H192" s="41">
        <v>155.86593553205617</v>
      </c>
      <c r="O192" s="20">
        <v>503.05999759999997</v>
      </c>
      <c r="P192">
        <f t="shared" si="18"/>
        <v>515.00682255559059</v>
      </c>
      <c r="Q192">
        <f t="shared" si="19"/>
        <v>8.125639565745459</v>
      </c>
      <c r="R192" s="41">
        <f t="shared" si="20"/>
        <v>523.13246212133606</v>
      </c>
      <c r="S192" s="41">
        <v>496.69460431307004</v>
      </c>
    </row>
    <row r="193" spans="1:19" x14ac:dyDescent="0.2">
      <c r="A193" s="44">
        <v>43961</v>
      </c>
      <c r="B193" s="42">
        <v>192</v>
      </c>
      <c r="C193" s="20">
        <v>159.96000670000001</v>
      </c>
      <c r="E193">
        <f t="shared" si="15"/>
        <v>157.56469464280116</v>
      </c>
      <c r="F193">
        <f t="shared" si="17"/>
        <v>0.27224049589278188</v>
      </c>
      <c r="G193" s="40">
        <f t="shared" si="16"/>
        <v>157.83693513869395</v>
      </c>
      <c r="H193" s="41">
        <v>156.19996521708839</v>
      </c>
      <c r="O193" s="20">
        <v>520.65002440000001</v>
      </c>
      <c r="P193">
        <f t="shared" si="18"/>
        <v>507.83872758223617</v>
      </c>
      <c r="Q193">
        <f t="shared" si="19"/>
        <v>3.537519204015497</v>
      </c>
      <c r="R193" s="41">
        <f t="shared" si="20"/>
        <v>511.37624678625167</v>
      </c>
      <c r="S193" s="41">
        <v>497.41947883669127</v>
      </c>
    </row>
    <row r="194" spans="1:19" x14ac:dyDescent="0.2">
      <c r="A194" s="44">
        <v>43992</v>
      </c>
      <c r="B194" s="42">
        <v>193</v>
      </c>
      <c r="C194" s="20">
        <v>154.99800110000001</v>
      </c>
      <c r="E194">
        <f t="shared" si="15"/>
        <v>159.00188187712047</v>
      </c>
      <c r="F194">
        <f t="shared" si="17"/>
        <v>0.62172451742074042</v>
      </c>
      <c r="G194" s="40">
        <f t="shared" si="16"/>
        <v>159.62360639454121</v>
      </c>
      <c r="H194" s="41">
        <v>156.53399490212058</v>
      </c>
      <c r="O194" s="20">
        <v>505.86999509999998</v>
      </c>
      <c r="P194">
        <f t="shared" si="18"/>
        <v>515.5255056728945</v>
      </c>
      <c r="Q194">
        <f t="shared" si="19"/>
        <v>4.782296870008345</v>
      </c>
      <c r="R194" s="41">
        <f t="shared" si="20"/>
        <v>520.30780254290289</v>
      </c>
      <c r="S194" s="41">
        <v>498.14435336031255</v>
      </c>
    </row>
    <row r="195" spans="1:19" x14ac:dyDescent="0.2">
      <c r="A195" s="44">
        <v>44022</v>
      </c>
      <c r="B195" s="42">
        <v>194</v>
      </c>
      <c r="C195" s="20">
        <v>159.7845001</v>
      </c>
      <c r="E195">
        <f t="shared" ref="E195:E253" si="21">0.6*C194+(1-0.6)*E194</f>
        <v>156.59955341084819</v>
      </c>
      <c r="F195">
        <f t="shared" si="17"/>
        <v>-0.2854913776871657</v>
      </c>
      <c r="G195" s="40">
        <f t="shared" ref="G195:G253" si="22">E195+F195</f>
        <v>156.31406203316101</v>
      </c>
      <c r="H195" s="41">
        <v>156.8680245871528</v>
      </c>
      <c r="O195" s="20">
        <v>534.6599731</v>
      </c>
      <c r="P195">
        <f t="shared" si="18"/>
        <v>509.73219932915777</v>
      </c>
      <c r="Q195">
        <f t="shared" si="19"/>
        <v>1.6096159058848223</v>
      </c>
      <c r="R195" s="41">
        <f t="shared" si="20"/>
        <v>511.34181523504259</v>
      </c>
      <c r="S195" s="41">
        <v>498.86922788393383</v>
      </c>
    </row>
    <row r="196" spans="1:19" x14ac:dyDescent="0.2">
      <c r="A196" s="44">
        <v>44053</v>
      </c>
      <c r="B196" s="42">
        <v>195</v>
      </c>
      <c r="C196" s="20">
        <v>159.5274963</v>
      </c>
      <c r="E196">
        <f t="shared" si="21"/>
        <v>158.51052142433929</v>
      </c>
      <c r="F196">
        <f t="shared" ref="F196:F253" si="23">$F$1*(E196-E195)+(1-$F$1)*F195</f>
        <v>0.37344643966631402</v>
      </c>
      <c r="G196" s="40">
        <f t="shared" si="22"/>
        <v>158.8839678640056</v>
      </c>
      <c r="H196" s="41">
        <v>157.20205427218502</v>
      </c>
      <c r="O196" s="20">
        <v>531.78997800000002</v>
      </c>
      <c r="P196">
        <f t="shared" ref="P196:P253" si="24">0.6*O195+(1-0.6)*P195</f>
        <v>524.68886359166311</v>
      </c>
      <c r="Q196">
        <f t="shared" ref="Q196:Q253" si="25">$Q$1*(P196-P195)+(1-$Q$1)*Q195</f>
        <v>5.6137304128709777</v>
      </c>
      <c r="R196" s="41">
        <f t="shared" ref="R196:R253" si="26">P196+Q196</f>
        <v>530.30259400453406</v>
      </c>
      <c r="S196" s="41">
        <v>499.59410240755506</v>
      </c>
    </row>
    <row r="197" spans="1:19" x14ac:dyDescent="0.2">
      <c r="A197" s="44">
        <v>44084</v>
      </c>
      <c r="B197" s="42">
        <v>196</v>
      </c>
      <c r="C197" s="20">
        <v>164.33250430000001</v>
      </c>
      <c r="E197">
        <f t="shared" si="21"/>
        <v>159.12070634973571</v>
      </c>
      <c r="F197">
        <f t="shared" si="23"/>
        <v>0.44446798538534715</v>
      </c>
      <c r="G197" s="40">
        <f t="shared" si="22"/>
        <v>159.56517433512107</v>
      </c>
      <c r="H197" s="41">
        <v>157.53608395721722</v>
      </c>
      <c r="O197" s="20">
        <v>539.44000240000003</v>
      </c>
      <c r="P197">
        <f t="shared" si="24"/>
        <v>528.94953223666528</v>
      </c>
      <c r="Q197">
        <f t="shared" si="25"/>
        <v>5.2078118825103346</v>
      </c>
      <c r="R197" s="41">
        <f t="shared" si="26"/>
        <v>534.1573441191756</v>
      </c>
      <c r="S197" s="41">
        <v>500.31897693117634</v>
      </c>
    </row>
    <row r="198" spans="1:19" x14ac:dyDescent="0.2">
      <c r="A198" s="44">
        <v>44175</v>
      </c>
      <c r="B198" s="42">
        <v>197</v>
      </c>
      <c r="C198" s="20">
        <v>172.1464996</v>
      </c>
      <c r="E198">
        <f t="shared" si="21"/>
        <v>162.2477851198943</v>
      </c>
      <c r="F198">
        <f t="shared" si="23"/>
        <v>1.2492512208173201</v>
      </c>
      <c r="G198" s="40">
        <f t="shared" si="22"/>
        <v>163.49703634071162</v>
      </c>
      <c r="H198" s="41">
        <v>157.87011364224941</v>
      </c>
      <c r="O198" s="20">
        <v>539.80999759999997</v>
      </c>
      <c r="P198">
        <f t="shared" si="24"/>
        <v>535.24381433466613</v>
      </c>
      <c r="Q198">
        <f t="shared" si="25"/>
        <v>5.5337529471574882</v>
      </c>
      <c r="R198" s="41">
        <f t="shared" si="26"/>
        <v>540.77756728182362</v>
      </c>
      <c r="S198" s="41">
        <v>501.04385145479762</v>
      </c>
    </row>
    <row r="199" spans="1:19" x14ac:dyDescent="0.2">
      <c r="A199" s="43" t="s">
        <v>125</v>
      </c>
      <c r="B199" s="42">
        <v>198</v>
      </c>
      <c r="C199" s="20">
        <v>172.1815033</v>
      </c>
      <c r="E199">
        <f t="shared" si="21"/>
        <v>168.18701380795773</v>
      </c>
      <c r="F199">
        <f t="shared" si="23"/>
        <v>2.6562444609911511</v>
      </c>
      <c r="G199" s="40">
        <f t="shared" si="22"/>
        <v>170.84325826894889</v>
      </c>
      <c r="H199" s="41">
        <v>158.20414332728163</v>
      </c>
      <c r="O199" s="20">
        <v>554.0900269</v>
      </c>
      <c r="P199">
        <f t="shared" si="24"/>
        <v>537.98352429386637</v>
      </c>
      <c r="Q199">
        <f t="shared" si="25"/>
        <v>4.6955400507703136</v>
      </c>
      <c r="R199" s="41">
        <f t="shared" si="26"/>
        <v>542.67906434463669</v>
      </c>
      <c r="S199" s="41">
        <v>501.76872597841884</v>
      </c>
    </row>
    <row r="200" spans="1:19" x14ac:dyDescent="0.2">
      <c r="A200" s="43" t="s">
        <v>126</v>
      </c>
      <c r="B200" s="42">
        <v>199</v>
      </c>
      <c r="C200" s="20">
        <v>168.18550110000001</v>
      </c>
      <c r="E200">
        <f t="shared" si="21"/>
        <v>170.58370750318309</v>
      </c>
      <c r="F200">
        <f t="shared" si="23"/>
        <v>2.5783792312614153</v>
      </c>
      <c r="G200" s="40">
        <f t="shared" si="22"/>
        <v>173.1620867344445</v>
      </c>
      <c r="H200" s="41">
        <v>158.53817301231385</v>
      </c>
      <c r="O200" s="20">
        <v>541.45001219999995</v>
      </c>
      <c r="P200">
        <f t="shared" si="24"/>
        <v>547.64742585754652</v>
      </c>
      <c r="Q200">
        <f t="shared" si="25"/>
        <v>6.1860485046432654</v>
      </c>
      <c r="R200" s="41">
        <f t="shared" si="26"/>
        <v>553.8334743621898</v>
      </c>
      <c r="S200" s="41">
        <v>502.49360050204012</v>
      </c>
    </row>
    <row r="201" spans="1:19" x14ac:dyDescent="0.2">
      <c r="A201" s="43" t="s">
        <v>127</v>
      </c>
      <c r="B201" s="42">
        <v>200</v>
      </c>
      <c r="C201" s="20">
        <v>166.93249510000001</v>
      </c>
      <c r="E201">
        <f t="shared" si="21"/>
        <v>169.14478366127327</v>
      </c>
      <c r="F201">
        <f t="shared" si="23"/>
        <v>1.3731883093100428</v>
      </c>
      <c r="G201" s="40">
        <f t="shared" si="22"/>
        <v>170.51797197058332</v>
      </c>
      <c r="H201" s="41">
        <v>158.87220269734604</v>
      </c>
      <c r="O201" s="20">
        <v>541.94000240000003</v>
      </c>
      <c r="P201">
        <f t="shared" si="24"/>
        <v>543.9289776630186</v>
      </c>
      <c r="Q201">
        <f t="shared" si="25"/>
        <v>3.2146994948919088</v>
      </c>
      <c r="R201" s="41">
        <f t="shared" si="26"/>
        <v>547.14367715791047</v>
      </c>
      <c r="S201" s="41">
        <v>503.21847502566141</v>
      </c>
    </row>
    <row r="202" spans="1:19" x14ac:dyDescent="0.2">
      <c r="A202" s="43" t="s">
        <v>128</v>
      </c>
      <c r="B202" s="42">
        <v>201</v>
      </c>
      <c r="C202" s="20">
        <v>163.63549800000001</v>
      </c>
      <c r="E202">
        <f t="shared" si="21"/>
        <v>167.81741052450931</v>
      </c>
      <c r="F202">
        <f t="shared" si="23"/>
        <v>0.56301987548784393</v>
      </c>
      <c r="G202" s="40">
        <f t="shared" si="22"/>
        <v>168.38043039999715</v>
      </c>
      <c r="H202" s="41">
        <v>159.20623238237826</v>
      </c>
      <c r="O202" s="20">
        <v>530.78997800000002</v>
      </c>
      <c r="P202">
        <f t="shared" si="24"/>
        <v>542.73559250520748</v>
      </c>
      <c r="Q202">
        <f t="shared" si="25"/>
        <v>1.8922740990809994</v>
      </c>
      <c r="R202" s="41">
        <f t="shared" si="26"/>
        <v>544.62786660428844</v>
      </c>
      <c r="S202" s="41">
        <v>503.94334954928263</v>
      </c>
    </row>
    <row r="203" spans="1:19" x14ac:dyDescent="0.2">
      <c r="A203" s="43" t="s">
        <v>129</v>
      </c>
      <c r="B203" s="42">
        <v>202</v>
      </c>
      <c r="C203" s="20">
        <v>160.36050420000001</v>
      </c>
      <c r="E203">
        <f t="shared" si="21"/>
        <v>165.30826300980374</v>
      </c>
      <c r="F203">
        <f t="shared" si="23"/>
        <v>-0.35863034157018164</v>
      </c>
      <c r="G203" s="40">
        <f t="shared" si="22"/>
        <v>164.94963266823356</v>
      </c>
      <c r="H203" s="41">
        <v>159.54026206741048</v>
      </c>
      <c r="O203" s="20">
        <v>530.71997069999998</v>
      </c>
      <c r="P203">
        <f t="shared" si="24"/>
        <v>535.56822380208291</v>
      </c>
      <c r="Q203">
        <f t="shared" si="25"/>
        <v>-0.82561874158067039</v>
      </c>
      <c r="R203" s="41">
        <f t="shared" si="26"/>
        <v>534.74260506050223</v>
      </c>
      <c r="S203" s="41">
        <v>504.66822407290391</v>
      </c>
    </row>
    <row r="204" spans="1:19" x14ac:dyDescent="0.2">
      <c r="A204" s="43" t="s">
        <v>130</v>
      </c>
      <c r="B204" s="42">
        <v>203</v>
      </c>
      <c r="C204" s="20">
        <v>160.8504944</v>
      </c>
      <c r="E204">
        <f t="shared" si="21"/>
        <v>162.33960772392152</v>
      </c>
      <c r="F204">
        <f t="shared" si="23"/>
        <v>-1.1416378248637935</v>
      </c>
      <c r="G204" s="40">
        <f t="shared" si="22"/>
        <v>161.19796989905771</v>
      </c>
      <c r="H204" s="41">
        <v>159.87429175244267</v>
      </c>
      <c r="O204" s="20">
        <v>525.41998290000004</v>
      </c>
      <c r="P204">
        <f t="shared" si="24"/>
        <v>532.65927194083315</v>
      </c>
      <c r="Q204">
        <f t="shared" si="25"/>
        <v>-1.4506186774813976</v>
      </c>
      <c r="R204" s="41">
        <f t="shared" si="26"/>
        <v>531.20865326335172</v>
      </c>
      <c r="S204" s="41">
        <v>505.39309859652519</v>
      </c>
    </row>
    <row r="205" spans="1:19" x14ac:dyDescent="0.2">
      <c r="A205" s="43" t="s">
        <v>131</v>
      </c>
      <c r="B205" s="42">
        <v>204</v>
      </c>
      <c r="C205" s="20">
        <v>159.246994</v>
      </c>
      <c r="E205">
        <f t="shared" si="21"/>
        <v>161.44613972956859</v>
      </c>
      <c r="F205">
        <f t="shared" si="23"/>
        <v>-1.0671868757105349</v>
      </c>
      <c r="G205" s="40">
        <f t="shared" si="22"/>
        <v>160.37895285385804</v>
      </c>
      <c r="H205" s="41">
        <v>160.20832143747486</v>
      </c>
      <c r="O205" s="20">
        <v>489.0499878</v>
      </c>
      <c r="P205">
        <f t="shared" si="24"/>
        <v>528.31569851633321</v>
      </c>
      <c r="Q205">
        <f t="shared" si="25"/>
        <v>-2.3185051015869593</v>
      </c>
      <c r="R205" s="41">
        <f t="shared" si="26"/>
        <v>525.99719341474622</v>
      </c>
      <c r="S205" s="41">
        <v>506.11797312014642</v>
      </c>
    </row>
    <row r="206" spans="1:19" x14ac:dyDescent="0.2">
      <c r="A206" s="43" t="s">
        <v>132</v>
      </c>
      <c r="B206" s="42">
        <v>205</v>
      </c>
      <c r="C206" s="20">
        <v>158.82000729999999</v>
      </c>
      <c r="E206">
        <f t="shared" si="21"/>
        <v>160.12665229182744</v>
      </c>
      <c r="F206">
        <f t="shared" si="23"/>
        <v>-1.142877044319718</v>
      </c>
      <c r="G206" s="40">
        <f t="shared" si="22"/>
        <v>158.98377524750771</v>
      </c>
      <c r="H206" s="41">
        <v>160.54235112250711</v>
      </c>
      <c r="O206" s="20">
        <v>485.23001099999999</v>
      </c>
      <c r="P206">
        <f t="shared" si="24"/>
        <v>504.75627208653327</v>
      </c>
      <c r="Q206">
        <f t="shared" si="25"/>
        <v>-8.6907815000508535</v>
      </c>
      <c r="R206" s="41">
        <f t="shared" si="26"/>
        <v>496.06549058648244</v>
      </c>
      <c r="S206" s="41">
        <v>506.8428476437677</v>
      </c>
    </row>
    <row r="207" spans="1:19" x14ac:dyDescent="0.2">
      <c r="A207" s="43" t="s">
        <v>133</v>
      </c>
      <c r="B207" s="42">
        <v>206</v>
      </c>
      <c r="C207" s="20">
        <v>160.22000120000001</v>
      </c>
      <c r="E207">
        <f t="shared" si="21"/>
        <v>159.34266529673096</v>
      </c>
      <c r="F207">
        <f t="shared" si="23"/>
        <v>-1.0352100295527478</v>
      </c>
      <c r="G207" s="40">
        <f t="shared" si="22"/>
        <v>158.3074552671782</v>
      </c>
      <c r="H207" s="41">
        <v>160.87638080753931</v>
      </c>
      <c r="O207" s="20">
        <v>488.27999879999999</v>
      </c>
      <c r="P207">
        <f t="shared" si="24"/>
        <v>493.04051543461333</v>
      </c>
      <c r="Q207">
        <f t="shared" si="25"/>
        <v>-9.598274045611582</v>
      </c>
      <c r="R207" s="41">
        <f t="shared" si="26"/>
        <v>483.44224138900177</v>
      </c>
      <c r="S207" s="41">
        <v>507.56772216738898</v>
      </c>
    </row>
    <row r="208" spans="1:19" x14ac:dyDescent="0.2">
      <c r="A208" s="43" t="s">
        <v>134</v>
      </c>
      <c r="B208" s="42">
        <v>207</v>
      </c>
      <c r="C208" s="20">
        <v>160.35200499999999</v>
      </c>
      <c r="E208">
        <f t="shared" si="21"/>
        <v>159.86906683869239</v>
      </c>
      <c r="F208">
        <f t="shared" si="23"/>
        <v>-0.56672655809849326</v>
      </c>
      <c r="G208" s="40">
        <f t="shared" si="22"/>
        <v>159.30234028059391</v>
      </c>
      <c r="H208" s="41">
        <v>161.2104104925715</v>
      </c>
      <c r="O208" s="20">
        <v>488.23999020000002</v>
      </c>
      <c r="P208">
        <f t="shared" si="24"/>
        <v>490.18420545384527</v>
      </c>
      <c r="Q208">
        <f t="shared" si="25"/>
        <v>-7.5756848261585255</v>
      </c>
      <c r="R208" s="41">
        <f t="shared" si="26"/>
        <v>482.60852062768674</v>
      </c>
      <c r="S208" s="41">
        <v>508.2925966910102</v>
      </c>
    </row>
    <row r="209" spans="1:19" x14ac:dyDescent="0.2">
      <c r="A209" s="43" t="s">
        <v>135</v>
      </c>
      <c r="B209" s="42">
        <v>208</v>
      </c>
      <c r="C209" s="20">
        <v>164.31649780000001</v>
      </c>
      <c r="E209">
        <f t="shared" si="21"/>
        <v>160.15882973547696</v>
      </c>
      <c r="F209">
        <f t="shared" si="23"/>
        <v>-0.30977972163357537</v>
      </c>
      <c r="G209" s="40">
        <f t="shared" si="22"/>
        <v>159.84905001384337</v>
      </c>
      <c r="H209" s="41">
        <v>161.54444017760372</v>
      </c>
      <c r="O209" s="20">
        <v>488.92999270000001</v>
      </c>
      <c r="P209">
        <f t="shared" si="24"/>
        <v>489.01767630153813</v>
      </c>
      <c r="Q209">
        <f t="shared" si="25"/>
        <v>-5.6529381240031071</v>
      </c>
      <c r="R209" s="41">
        <f t="shared" si="26"/>
        <v>483.364738177535</v>
      </c>
      <c r="S209" s="41">
        <v>509.01747121463148</v>
      </c>
    </row>
    <row r="210" spans="1:19" x14ac:dyDescent="0.2">
      <c r="A210" s="43" t="s">
        <v>136</v>
      </c>
      <c r="B210" s="42">
        <v>209</v>
      </c>
      <c r="C210" s="20">
        <v>158.13900760000001</v>
      </c>
      <c r="E210">
        <f t="shared" si="21"/>
        <v>162.65343057419079</v>
      </c>
      <c r="F210">
        <f t="shared" si="23"/>
        <v>0.53153444647064818</v>
      </c>
      <c r="G210" s="40">
        <f t="shared" si="22"/>
        <v>163.18496502066145</v>
      </c>
      <c r="H210" s="41">
        <v>161.87846986263594</v>
      </c>
      <c r="O210" s="20">
        <v>486.23999020000002</v>
      </c>
      <c r="P210">
        <f t="shared" si="24"/>
        <v>488.96506614061525</v>
      </c>
      <c r="Q210">
        <f t="shared" si="25"/>
        <v>-3.9728397350790394</v>
      </c>
      <c r="R210" s="41">
        <f t="shared" si="26"/>
        <v>484.9922264055362</v>
      </c>
      <c r="S210" s="41">
        <v>509.74234573825277</v>
      </c>
    </row>
    <row r="211" spans="1:19" x14ac:dyDescent="0.2">
      <c r="A211" s="43" t="s">
        <v>137</v>
      </c>
      <c r="B211" s="42">
        <v>210</v>
      </c>
      <c r="C211" s="20">
        <v>160.55050660000001</v>
      </c>
      <c r="E211">
        <f t="shared" si="21"/>
        <v>159.94477678967633</v>
      </c>
      <c r="F211">
        <f t="shared" si="23"/>
        <v>-0.44052202282488656</v>
      </c>
      <c r="G211" s="40">
        <f t="shared" si="22"/>
        <v>159.50425476685143</v>
      </c>
      <c r="H211" s="41">
        <v>162.21249954766813</v>
      </c>
      <c r="O211" s="20">
        <v>504.2099915</v>
      </c>
      <c r="P211">
        <f t="shared" si="24"/>
        <v>487.33002057624617</v>
      </c>
      <c r="Q211">
        <f t="shared" si="25"/>
        <v>-3.271501483866051</v>
      </c>
      <c r="R211" s="41">
        <f t="shared" si="26"/>
        <v>484.0585190923801</v>
      </c>
      <c r="S211" s="41">
        <v>510.46722026187399</v>
      </c>
    </row>
    <row r="212" spans="1:19" x14ac:dyDescent="0.2">
      <c r="A212" s="43" t="s">
        <v>138</v>
      </c>
      <c r="B212" s="42">
        <v>211</v>
      </c>
      <c r="C212" s="20">
        <v>151.80749510000001</v>
      </c>
      <c r="E212">
        <f t="shared" si="21"/>
        <v>160.30821467587054</v>
      </c>
      <c r="F212">
        <f t="shared" si="23"/>
        <v>-0.1993340501191547</v>
      </c>
      <c r="G212" s="40">
        <f t="shared" si="22"/>
        <v>160.1088806257514</v>
      </c>
      <c r="H212" s="41">
        <v>162.54652923270035</v>
      </c>
      <c r="O212" s="20">
        <v>475.73999020000002</v>
      </c>
      <c r="P212">
        <f t="shared" si="24"/>
        <v>497.45800313049847</v>
      </c>
      <c r="Q212">
        <f t="shared" si="25"/>
        <v>0.74834372756945378</v>
      </c>
      <c r="R212" s="41">
        <f t="shared" si="26"/>
        <v>498.20634685806795</v>
      </c>
      <c r="S212" s="41">
        <v>511.19209478549533</v>
      </c>
    </row>
    <row r="213" spans="1:19" x14ac:dyDescent="0.2">
      <c r="A213" s="44">
        <v>43872</v>
      </c>
      <c r="B213" s="42">
        <v>212</v>
      </c>
      <c r="C213" s="20">
        <v>150.22399899999999</v>
      </c>
      <c r="E213">
        <f t="shared" si="21"/>
        <v>155.20778293034823</v>
      </c>
      <c r="F213">
        <f t="shared" si="23"/>
        <v>-1.6696633587401026</v>
      </c>
      <c r="G213" s="40">
        <f t="shared" si="22"/>
        <v>153.53811957160812</v>
      </c>
      <c r="H213" s="41">
        <v>162.88055891773257</v>
      </c>
      <c r="O213" s="20">
        <v>484.11999509999998</v>
      </c>
      <c r="P213">
        <f t="shared" si="24"/>
        <v>484.42719537219944</v>
      </c>
      <c r="Q213">
        <f t="shared" si="25"/>
        <v>-3.3854017181910923</v>
      </c>
      <c r="R213" s="41">
        <f t="shared" si="26"/>
        <v>481.04179365400836</v>
      </c>
      <c r="S213" s="41">
        <v>511.91696930911655</v>
      </c>
    </row>
    <row r="214" spans="1:19" x14ac:dyDescent="0.2">
      <c r="A214" s="44">
        <v>43901</v>
      </c>
      <c r="B214" s="42">
        <v>213</v>
      </c>
      <c r="C214" s="20">
        <v>152.42050169999999</v>
      </c>
      <c r="E214">
        <f t="shared" si="21"/>
        <v>152.2175125721393</v>
      </c>
      <c r="F214">
        <f t="shared" si="23"/>
        <v>-2.0658454585807515</v>
      </c>
      <c r="G214" s="40">
        <f t="shared" si="22"/>
        <v>150.15166711355855</v>
      </c>
      <c r="H214" s="41">
        <v>163.21458860276476</v>
      </c>
      <c r="O214" s="20">
        <v>487.22000120000001</v>
      </c>
      <c r="P214">
        <f t="shared" si="24"/>
        <v>484.24287520887975</v>
      </c>
      <c r="Q214">
        <f t="shared" si="25"/>
        <v>-2.4250772517296695</v>
      </c>
      <c r="R214" s="41">
        <f t="shared" si="26"/>
        <v>481.81779795715011</v>
      </c>
      <c r="S214" s="41">
        <v>512.64184383273778</v>
      </c>
    </row>
    <row r="215" spans="1:19" x14ac:dyDescent="0.2">
      <c r="A215" s="44">
        <v>43932</v>
      </c>
      <c r="B215" s="42">
        <v>214</v>
      </c>
      <c r="C215" s="20">
        <v>162.05799870000001</v>
      </c>
      <c r="E215">
        <f t="shared" si="21"/>
        <v>152.33930604885572</v>
      </c>
      <c r="F215">
        <f t="shared" si="23"/>
        <v>-1.4095537779916001</v>
      </c>
      <c r="G215" s="40">
        <f t="shared" si="22"/>
        <v>150.92975227086413</v>
      </c>
      <c r="H215" s="41">
        <v>163.54861828779696</v>
      </c>
      <c r="O215" s="20">
        <v>496.9500122</v>
      </c>
      <c r="P215">
        <f t="shared" si="24"/>
        <v>486.02915080355194</v>
      </c>
      <c r="Q215">
        <f t="shared" si="25"/>
        <v>-1.1616713978091116</v>
      </c>
      <c r="R215" s="41">
        <f t="shared" si="26"/>
        <v>484.86747940574281</v>
      </c>
      <c r="S215" s="41">
        <v>513.36671835635912</v>
      </c>
    </row>
    <row r="216" spans="1:19" x14ac:dyDescent="0.2">
      <c r="A216" s="44">
        <v>43962</v>
      </c>
      <c r="B216" s="42">
        <v>215</v>
      </c>
      <c r="C216" s="20">
        <v>166.1000061</v>
      </c>
      <c r="E216">
        <f t="shared" si="21"/>
        <v>158.1705216395423</v>
      </c>
      <c r="F216">
        <f t="shared" si="23"/>
        <v>0.76267703261185482</v>
      </c>
      <c r="G216" s="40">
        <f t="shared" si="22"/>
        <v>158.93319867215416</v>
      </c>
      <c r="H216" s="41">
        <v>163.88264797282918</v>
      </c>
      <c r="O216" s="20">
        <v>513.76000980000003</v>
      </c>
      <c r="P216">
        <f t="shared" si="24"/>
        <v>492.58166764142072</v>
      </c>
      <c r="Q216">
        <f t="shared" si="25"/>
        <v>1.1525850728942557</v>
      </c>
      <c r="R216" s="41">
        <f t="shared" si="26"/>
        <v>493.73425271431501</v>
      </c>
      <c r="S216" s="41">
        <v>514.09159287998034</v>
      </c>
    </row>
    <row r="217" spans="1:19" x14ac:dyDescent="0.2">
      <c r="A217" s="44">
        <v>43993</v>
      </c>
      <c r="B217" s="42">
        <v>216</v>
      </c>
      <c r="C217" s="20">
        <v>165.5684967</v>
      </c>
      <c r="E217">
        <f t="shared" si="21"/>
        <v>162.92821231581692</v>
      </c>
      <c r="F217">
        <f t="shared" si="23"/>
        <v>1.9611811257106844</v>
      </c>
      <c r="G217" s="40">
        <f t="shared" si="22"/>
        <v>164.8893934415276</v>
      </c>
      <c r="H217" s="41">
        <v>164.2166776578614</v>
      </c>
      <c r="O217" s="20">
        <v>514.72998050000001</v>
      </c>
      <c r="P217">
        <f t="shared" si="24"/>
        <v>505.28867293656833</v>
      </c>
      <c r="Q217">
        <f t="shared" si="25"/>
        <v>4.6189111395702618</v>
      </c>
      <c r="R217" s="41">
        <f t="shared" si="26"/>
        <v>509.90758407613862</v>
      </c>
      <c r="S217" s="41">
        <v>514.81646740360156</v>
      </c>
    </row>
    <row r="218" spans="1:19" x14ac:dyDescent="0.2">
      <c r="A218" s="44">
        <v>44085</v>
      </c>
      <c r="B218" s="42">
        <v>217</v>
      </c>
      <c r="C218" s="20">
        <v>157.18699649999999</v>
      </c>
      <c r="E218">
        <f t="shared" si="21"/>
        <v>164.51238294632677</v>
      </c>
      <c r="F218">
        <f t="shared" si="23"/>
        <v>1.8480779771504325</v>
      </c>
      <c r="G218" s="40">
        <f t="shared" si="22"/>
        <v>166.36046092347721</v>
      </c>
      <c r="H218" s="41">
        <v>164.55070734289359</v>
      </c>
      <c r="O218" s="20">
        <v>470.5</v>
      </c>
      <c r="P218">
        <f t="shared" si="24"/>
        <v>510.95345747462738</v>
      </c>
      <c r="Q218">
        <f t="shared" si="25"/>
        <v>4.9326731591168986</v>
      </c>
      <c r="R218" s="41">
        <f t="shared" si="26"/>
        <v>515.8861306337443</v>
      </c>
      <c r="S218" s="41">
        <v>515.5413419272229</v>
      </c>
    </row>
    <row r="219" spans="1:19" x14ac:dyDescent="0.2">
      <c r="A219" s="44">
        <v>44115</v>
      </c>
      <c r="B219" s="42">
        <v>218</v>
      </c>
      <c r="C219" s="20">
        <v>151.75100710000001</v>
      </c>
      <c r="E219">
        <f t="shared" si="21"/>
        <v>160.1171510785307</v>
      </c>
      <c r="F219">
        <f t="shared" si="23"/>
        <v>-2.4914976333518357E-2</v>
      </c>
      <c r="G219" s="40">
        <f t="shared" si="22"/>
        <v>160.09223610219718</v>
      </c>
      <c r="H219" s="41">
        <v>164.88473702792581</v>
      </c>
      <c r="O219" s="20">
        <v>480.23999020000002</v>
      </c>
      <c r="P219">
        <f t="shared" si="24"/>
        <v>486.68138298985099</v>
      </c>
      <c r="Q219">
        <f t="shared" si="25"/>
        <v>-3.8287511340510894</v>
      </c>
      <c r="R219" s="41">
        <f t="shared" si="26"/>
        <v>482.85263185579987</v>
      </c>
      <c r="S219" s="41">
        <v>516.26621645084413</v>
      </c>
    </row>
    <row r="220" spans="1:19" x14ac:dyDescent="0.2">
      <c r="A220" s="44">
        <v>44146</v>
      </c>
      <c r="B220" s="42">
        <v>219</v>
      </c>
      <c r="C220" s="20">
        <v>156.86950680000001</v>
      </c>
      <c r="E220">
        <f t="shared" si="21"/>
        <v>155.09746469141228</v>
      </c>
      <c r="F220">
        <f t="shared" si="23"/>
        <v>-1.5233463995689864</v>
      </c>
      <c r="G220" s="40">
        <f t="shared" si="22"/>
        <v>153.57411829184329</v>
      </c>
      <c r="H220" s="41">
        <v>165.21876671295803</v>
      </c>
      <c r="O220" s="20">
        <v>490.76000979999998</v>
      </c>
      <c r="P220">
        <f t="shared" si="24"/>
        <v>482.8165473159404</v>
      </c>
      <c r="Q220">
        <f t="shared" si="25"/>
        <v>-3.8395764960089398</v>
      </c>
      <c r="R220" s="41">
        <f t="shared" si="26"/>
        <v>478.97697081993147</v>
      </c>
      <c r="S220" s="41">
        <v>516.99109097446535</v>
      </c>
    </row>
    <row r="221" spans="1:19" x14ac:dyDescent="0.2">
      <c r="A221" s="44">
        <v>44176</v>
      </c>
      <c r="B221" s="42">
        <v>220</v>
      </c>
      <c r="C221" s="20">
        <v>155.51400760000001</v>
      </c>
      <c r="E221">
        <f t="shared" si="21"/>
        <v>156.16068995656491</v>
      </c>
      <c r="F221">
        <f t="shared" si="23"/>
        <v>-0.74737490015250296</v>
      </c>
      <c r="G221" s="40">
        <f t="shared" si="22"/>
        <v>155.41331505641242</v>
      </c>
      <c r="H221" s="41">
        <v>165.55279639799022</v>
      </c>
      <c r="O221" s="20">
        <v>486.76998900000001</v>
      </c>
      <c r="P221">
        <f t="shared" si="24"/>
        <v>487.58262480637615</v>
      </c>
      <c r="Q221">
        <f t="shared" si="25"/>
        <v>-1.2578803000755332</v>
      </c>
      <c r="R221" s="41">
        <f t="shared" si="26"/>
        <v>486.32474450630059</v>
      </c>
      <c r="S221" s="41">
        <v>517.71596549808669</v>
      </c>
    </row>
    <row r="222" spans="1:19" x14ac:dyDescent="0.2">
      <c r="A222" s="43" t="s">
        <v>139</v>
      </c>
      <c r="B222" s="42">
        <v>221</v>
      </c>
      <c r="C222" s="20">
        <v>156.440506</v>
      </c>
      <c r="E222">
        <f t="shared" si="21"/>
        <v>155.77268054262595</v>
      </c>
      <c r="F222">
        <f t="shared" si="23"/>
        <v>-0.63956525428843991</v>
      </c>
      <c r="G222" s="40">
        <f t="shared" si="22"/>
        <v>155.13311528833751</v>
      </c>
      <c r="H222" s="41">
        <v>165.88682608302244</v>
      </c>
      <c r="O222" s="20">
        <v>482.8399963</v>
      </c>
      <c r="P222">
        <f t="shared" si="24"/>
        <v>487.09504332255051</v>
      </c>
      <c r="Q222">
        <f t="shared" si="25"/>
        <v>-1.0267906552005639</v>
      </c>
      <c r="R222" s="41">
        <f t="shared" si="26"/>
        <v>486.06825266734995</v>
      </c>
      <c r="S222" s="41">
        <v>518.44084002170791</v>
      </c>
    </row>
    <row r="223" spans="1:19" x14ac:dyDescent="0.2">
      <c r="A223" s="43" t="s">
        <v>140</v>
      </c>
      <c r="B223" s="42">
        <v>222</v>
      </c>
      <c r="C223" s="20">
        <v>156.5529938</v>
      </c>
      <c r="E223">
        <f t="shared" si="21"/>
        <v>156.17337581705038</v>
      </c>
      <c r="F223">
        <f t="shared" si="23"/>
        <v>-0.32748709567457712</v>
      </c>
      <c r="G223" s="40">
        <f t="shared" si="22"/>
        <v>155.84588872137581</v>
      </c>
      <c r="H223" s="41">
        <v>166.22085576805466</v>
      </c>
      <c r="O223" s="20">
        <v>479.10000609999997</v>
      </c>
      <c r="P223">
        <f t="shared" si="24"/>
        <v>484.54201510902021</v>
      </c>
      <c r="Q223">
        <f t="shared" si="25"/>
        <v>-1.4846619226994837</v>
      </c>
      <c r="R223" s="41">
        <f t="shared" si="26"/>
        <v>483.05735318632071</v>
      </c>
      <c r="S223" s="41">
        <v>519.16571454532914</v>
      </c>
    </row>
    <row r="224" spans="1:19" x14ac:dyDescent="0.2">
      <c r="A224" s="43" t="s">
        <v>141</v>
      </c>
      <c r="B224" s="42">
        <v>223</v>
      </c>
      <c r="C224" s="20">
        <v>156.78300479999999</v>
      </c>
      <c r="E224">
        <f t="shared" si="21"/>
        <v>156.40114660682016</v>
      </c>
      <c r="F224">
        <f t="shared" si="23"/>
        <v>-0.16090973004127057</v>
      </c>
      <c r="G224" s="40">
        <f t="shared" si="22"/>
        <v>156.24023687677888</v>
      </c>
      <c r="H224" s="41">
        <v>166.55488545308685</v>
      </c>
      <c r="O224" s="20">
        <v>480.63000490000002</v>
      </c>
      <c r="P224">
        <f t="shared" si="24"/>
        <v>481.27680970360808</v>
      </c>
      <c r="Q224">
        <f t="shared" si="25"/>
        <v>-2.0188249675132779</v>
      </c>
      <c r="R224" s="41">
        <f t="shared" si="26"/>
        <v>479.25798473609478</v>
      </c>
      <c r="S224" s="41">
        <v>519.89058906895048</v>
      </c>
    </row>
    <row r="225" spans="1:19" x14ac:dyDescent="0.2">
      <c r="A225" s="43" t="s">
        <v>142</v>
      </c>
      <c r="B225" s="42">
        <v>224</v>
      </c>
      <c r="C225" s="20">
        <v>155.27299500000001</v>
      </c>
      <c r="E225">
        <f t="shared" si="21"/>
        <v>156.63026152272806</v>
      </c>
      <c r="F225">
        <f t="shared" si="23"/>
        <v>-4.3902336256519459E-2</v>
      </c>
      <c r="G225" s="40">
        <f t="shared" si="22"/>
        <v>156.58635918647155</v>
      </c>
      <c r="H225" s="41">
        <v>166.88891513811905</v>
      </c>
      <c r="O225" s="20">
        <v>481.7900085</v>
      </c>
      <c r="P225">
        <f t="shared" si="24"/>
        <v>480.88872682144324</v>
      </c>
      <c r="Q225">
        <f t="shared" si="25"/>
        <v>-1.5296023419087459</v>
      </c>
      <c r="R225" s="41">
        <f t="shared" si="26"/>
        <v>479.3591244795345</v>
      </c>
      <c r="S225" s="41">
        <v>520.6154635925717</v>
      </c>
    </row>
    <row r="226" spans="1:19" x14ac:dyDescent="0.2">
      <c r="A226" s="43" t="s">
        <v>143</v>
      </c>
      <c r="B226" s="42">
        <v>225</v>
      </c>
      <c r="C226" s="20">
        <v>155.85099790000001</v>
      </c>
      <c r="E226">
        <f t="shared" si="21"/>
        <v>155.81590160909121</v>
      </c>
      <c r="F226">
        <f t="shared" si="23"/>
        <v>-0.2750396094706184</v>
      </c>
      <c r="G226" s="40">
        <f t="shared" si="22"/>
        <v>155.5408619996206</v>
      </c>
      <c r="H226" s="41">
        <v>167.22294482315127</v>
      </c>
      <c r="O226" s="20">
        <v>484.67001340000002</v>
      </c>
      <c r="P226">
        <f t="shared" si="24"/>
        <v>481.42949582857727</v>
      </c>
      <c r="Q226">
        <f t="shared" si="25"/>
        <v>-0.90849093719591267</v>
      </c>
      <c r="R226" s="41">
        <f t="shared" si="26"/>
        <v>480.52100489138138</v>
      </c>
      <c r="S226" s="41">
        <v>521.34033811619292</v>
      </c>
    </row>
    <row r="227" spans="1:19" x14ac:dyDescent="0.2">
      <c r="A227" s="43" t="s">
        <v>144</v>
      </c>
      <c r="B227" s="42">
        <v>226</v>
      </c>
      <c r="C227" s="20">
        <v>154.97000120000001</v>
      </c>
      <c r="E227">
        <f t="shared" si="21"/>
        <v>155.8369593836365</v>
      </c>
      <c r="F227">
        <f t="shared" si="23"/>
        <v>-0.18621039426584773</v>
      </c>
      <c r="G227" s="40">
        <f t="shared" si="22"/>
        <v>155.65074898937064</v>
      </c>
      <c r="H227" s="41">
        <v>167.55697450818349</v>
      </c>
      <c r="O227" s="20">
        <v>488.23999020000002</v>
      </c>
      <c r="P227">
        <f t="shared" si="24"/>
        <v>483.37380637143087</v>
      </c>
      <c r="Q227">
        <f t="shared" si="25"/>
        <v>-5.2650493181058855E-2</v>
      </c>
      <c r="R227" s="41">
        <f t="shared" si="26"/>
        <v>483.32115587824984</v>
      </c>
      <c r="S227" s="41">
        <v>522.06521263981426</v>
      </c>
    </row>
    <row r="228" spans="1:19" x14ac:dyDescent="0.2">
      <c r="A228" s="43" t="s">
        <v>145</v>
      </c>
      <c r="B228" s="42">
        <v>227</v>
      </c>
      <c r="C228" s="20">
        <v>154.91949460000001</v>
      </c>
      <c r="E228">
        <f t="shared" si="21"/>
        <v>155.31678447345462</v>
      </c>
      <c r="F228">
        <f t="shared" si="23"/>
        <v>-0.28639974904065713</v>
      </c>
      <c r="G228" s="40">
        <f t="shared" si="22"/>
        <v>155.03038472441395</v>
      </c>
      <c r="H228" s="41">
        <v>167.89100419321568</v>
      </c>
      <c r="O228" s="20">
        <v>476.61999509999998</v>
      </c>
      <c r="P228">
        <f t="shared" si="24"/>
        <v>486.29351666857235</v>
      </c>
      <c r="Q228">
        <f t="shared" si="25"/>
        <v>0.8390577439157022</v>
      </c>
      <c r="R228" s="41">
        <f t="shared" si="26"/>
        <v>487.13257441248805</v>
      </c>
      <c r="S228" s="41">
        <v>522.79008716343549</v>
      </c>
    </row>
    <row r="229" spans="1:19" x14ac:dyDescent="0.2">
      <c r="A229" s="43" t="s">
        <v>146</v>
      </c>
      <c r="B229" s="42">
        <v>228</v>
      </c>
      <c r="C229" s="20">
        <v>155.9029999</v>
      </c>
      <c r="E229">
        <f t="shared" si="21"/>
        <v>155.07841054938186</v>
      </c>
      <c r="F229">
        <f t="shared" si="23"/>
        <v>-0.27199200155028819</v>
      </c>
      <c r="G229" s="40">
        <f t="shared" si="22"/>
        <v>154.80641854783156</v>
      </c>
      <c r="H229" s="41">
        <v>168.2250338782479</v>
      </c>
      <c r="O229" s="20">
        <v>482.88000490000002</v>
      </c>
      <c r="P229">
        <f t="shared" si="24"/>
        <v>480.48940372742891</v>
      </c>
      <c r="Q229">
        <f t="shared" si="25"/>
        <v>-1.1538934616020415</v>
      </c>
      <c r="R229" s="41">
        <f t="shared" si="26"/>
        <v>479.33551026582688</v>
      </c>
      <c r="S229" s="41">
        <v>523.51496168705671</v>
      </c>
    </row>
    <row r="230" spans="1:19" x14ac:dyDescent="0.2">
      <c r="A230" s="43" t="s">
        <v>147</v>
      </c>
      <c r="B230" s="42">
        <v>229</v>
      </c>
      <c r="C230" s="20">
        <v>159.2534943</v>
      </c>
      <c r="E230">
        <f t="shared" si="21"/>
        <v>155.57316415975274</v>
      </c>
      <c r="F230">
        <f t="shared" si="23"/>
        <v>-4.1968317973938185E-2</v>
      </c>
      <c r="G230" s="40">
        <f t="shared" si="22"/>
        <v>155.53119584177881</v>
      </c>
      <c r="H230" s="41">
        <v>168.55906356328012</v>
      </c>
      <c r="O230" s="20">
        <v>485</v>
      </c>
      <c r="P230">
        <f t="shared" si="24"/>
        <v>481.92376443097157</v>
      </c>
      <c r="Q230">
        <f t="shared" si="25"/>
        <v>-0.37741721205862933</v>
      </c>
      <c r="R230" s="41">
        <f t="shared" si="26"/>
        <v>481.54634721891296</v>
      </c>
      <c r="S230" s="41">
        <v>524.23983621067805</v>
      </c>
    </row>
    <row r="231" spans="1:19" x14ac:dyDescent="0.2">
      <c r="A231" s="43" t="s">
        <v>148</v>
      </c>
      <c r="B231" s="42">
        <v>230</v>
      </c>
      <c r="C231" s="20">
        <v>159.76699830000001</v>
      </c>
      <c r="E231">
        <f t="shared" si="21"/>
        <v>157.7813622439011</v>
      </c>
      <c r="F231">
        <f t="shared" si="23"/>
        <v>0.63308160266275249</v>
      </c>
      <c r="G231" s="40">
        <f t="shared" si="22"/>
        <v>158.41444384656384</v>
      </c>
      <c r="H231" s="41">
        <v>168.89309324831231</v>
      </c>
      <c r="O231" s="20">
        <v>491.35998540000003</v>
      </c>
      <c r="P231">
        <f t="shared" si="24"/>
        <v>483.76950577238864</v>
      </c>
      <c r="Q231">
        <f t="shared" si="25"/>
        <v>0.28953035398407967</v>
      </c>
      <c r="R231" s="41">
        <f t="shared" si="26"/>
        <v>484.05903612637275</v>
      </c>
      <c r="S231" s="41">
        <v>524.96471073429927</v>
      </c>
    </row>
    <row r="232" spans="1:19" x14ac:dyDescent="0.2">
      <c r="A232" s="43" t="s">
        <v>149</v>
      </c>
      <c r="B232" s="42">
        <v>231</v>
      </c>
      <c r="C232" s="20">
        <v>158.40199279999999</v>
      </c>
      <c r="E232">
        <f t="shared" si="21"/>
        <v>158.97274387756045</v>
      </c>
      <c r="F232">
        <f t="shared" si="23"/>
        <v>0.80057161196173077</v>
      </c>
      <c r="G232" s="40">
        <f t="shared" si="22"/>
        <v>159.77331548952219</v>
      </c>
      <c r="H232" s="41">
        <v>169.2271229333445</v>
      </c>
      <c r="O232" s="20">
        <v>490.7000122</v>
      </c>
      <c r="P232">
        <f t="shared" si="24"/>
        <v>488.32379354895545</v>
      </c>
      <c r="Q232">
        <f t="shared" si="25"/>
        <v>1.5689575807588985</v>
      </c>
      <c r="R232" s="41">
        <f t="shared" si="26"/>
        <v>489.89275112971433</v>
      </c>
      <c r="S232" s="41">
        <v>525.6895852579205</v>
      </c>
    </row>
    <row r="233" spans="1:19" x14ac:dyDescent="0.2">
      <c r="A233" s="44">
        <v>43842</v>
      </c>
      <c r="B233" s="42">
        <v>232</v>
      </c>
      <c r="C233" s="20">
        <v>161.00399780000001</v>
      </c>
      <c r="E233">
        <f t="shared" si="21"/>
        <v>158.63029323102415</v>
      </c>
      <c r="F233">
        <f t="shared" si="23"/>
        <v>0.45766493441232381</v>
      </c>
      <c r="G233" s="40">
        <f t="shared" si="22"/>
        <v>159.08795816543648</v>
      </c>
      <c r="H233" s="41">
        <v>169.56115261837675</v>
      </c>
      <c r="O233" s="20">
        <v>504.57998659999998</v>
      </c>
      <c r="P233">
        <f t="shared" si="24"/>
        <v>489.74952473958217</v>
      </c>
      <c r="Q233">
        <f t="shared" si="25"/>
        <v>1.5259896637192449</v>
      </c>
      <c r="R233" s="41">
        <f t="shared" si="26"/>
        <v>491.27551440330143</v>
      </c>
      <c r="S233" s="41">
        <v>526.41445978154184</v>
      </c>
    </row>
    <row r="234" spans="1:19" x14ac:dyDescent="0.2">
      <c r="A234" s="44">
        <v>43873</v>
      </c>
      <c r="B234" s="42">
        <v>233</v>
      </c>
      <c r="C234" s="20">
        <v>160.17649840000001</v>
      </c>
      <c r="E234">
        <f t="shared" si="21"/>
        <v>160.05451597240966</v>
      </c>
      <c r="F234">
        <f t="shared" si="23"/>
        <v>0.74763227650427844</v>
      </c>
      <c r="G234" s="40">
        <f t="shared" si="22"/>
        <v>160.80214824891394</v>
      </c>
      <c r="H234" s="41">
        <v>169.89518230340894</v>
      </c>
      <c r="O234" s="20">
        <v>503.38000490000002</v>
      </c>
      <c r="P234">
        <f t="shared" si="24"/>
        <v>498.64780185583288</v>
      </c>
      <c r="Q234">
        <f t="shared" si="25"/>
        <v>3.7376758994786847</v>
      </c>
      <c r="R234" s="41">
        <f t="shared" si="26"/>
        <v>502.38547775531157</v>
      </c>
      <c r="S234" s="41">
        <v>527.13933430516306</v>
      </c>
    </row>
    <row r="235" spans="1:19" x14ac:dyDescent="0.2">
      <c r="A235" s="44">
        <v>43902</v>
      </c>
      <c r="B235" s="42">
        <v>234</v>
      </c>
      <c r="C235" s="20">
        <v>159.33650209999999</v>
      </c>
      <c r="E235">
        <f t="shared" si="21"/>
        <v>160.12770542896388</v>
      </c>
      <c r="F235">
        <f t="shared" si="23"/>
        <v>0.54529943051926011</v>
      </c>
      <c r="G235" s="40">
        <f t="shared" si="22"/>
        <v>160.67300485948314</v>
      </c>
      <c r="H235" s="41">
        <v>170.22921198844114</v>
      </c>
      <c r="O235" s="20">
        <v>497.51998900000001</v>
      </c>
      <c r="P235">
        <f t="shared" si="24"/>
        <v>501.48712368233316</v>
      </c>
      <c r="Q235">
        <f t="shared" si="25"/>
        <v>3.4681696775851636</v>
      </c>
      <c r="R235" s="41">
        <f t="shared" si="26"/>
        <v>504.9552933599183</v>
      </c>
      <c r="S235" s="41">
        <v>527.86420882878429</v>
      </c>
    </row>
    <row r="236" spans="1:19" x14ac:dyDescent="0.2">
      <c r="A236" s="44">
        <v>43933</v>
      </c>
      <c r="B236" s="42">
        <v>235</v>
      </c>
      <c r="C236" s="20">
        <v>158.12899780000001</v>
      </c>
      <c r="E236">
        <f t="shared" si="21"/>
        <v>159.65298343158554</v>
      </c>
      <c r="F236">
        <f t="shared" si="23"/>
        <v>0.23929300214998042</v>
      </c>
      <c r="G236" s="40">
        <f t="shared" si="22"/>
        <v>159.89227643373553</v>
      </c>
      <c r="H236" s="41">
        <v>170.56324167347336</v>
      </c>
      <c r="O236" s="20">
        <v>498.30999759999997</v>
      </c>
      <c r="P236">
        <f t="shared" si="24"/>
        <v>499.10684287293327</v>
      </c>
      <c r="Q236">
        <f t="shared" si="25"/>
        <v>1.7136345314896468</v>
      </c>
      <c r="R236" s="41">
        <f t="shared" si="26"/>
        <v>500.82047740442295</v>
      </c>
      <c r="S236" s="41">
        <v>528.58908335240562</v>
      </c>
    </row>
    <row r="237" spans="1:19" x14ac:dyDescent="0.2">
      <c r="A237" s="44">
        <v>44024</v>
      </c>
      <c r="B237" s="42">
        <v>236</v>
      </c>
      <c r="C237" s="20">
        <v>157.8999939</v>
      </c>
      <c r="E237">
        <f t="shared" si="21"/>
        <v>158.7385920526342</v>
      </c>
      <c r="F237">
        <f t="shared" si="23"/>
        <v>-0.10681231218041456</v>
      </c>
      <c r="G237" s="40">
        <f t="shared" si="22"/>
        <v>158.63177974045379</v>
      </c>
      <c r="H237" s="41">
        <v>170.89727135850558</v>
      </c>
      <c r="O237" s="20">
        <v>515.78002930000002</v>
      </c>
      <c r="P237">
        <f t="shared" si="24"/>
        <v>498.62873570917327</v>
      </c>
      <c r="Q237">
        <f t="shared" si="25"/>
        <v>1.0561120229147525</v>
      </c>
      <c r="R237" s="41">
        <f t="shared" si="26"/>
        <v>499.68484773208803</v>
      </c>
      <c r="S237" s="41">
        <v>529.31395787602685</v>
      </c>
    </row>
    <row r="238" spans="1:19" x14ac:dyDescent="0.2">
      <c r="A238" s="44">
        <v>44055</v>
      </c>
      <c r="B238" s="42">
        <v>237</v>
      </c>
      <c r="C238" s="20">
        <v>158.86450199999999</v>
      </c>
      <c r="E238">
        <f t="shared" si="21"/>
        <v>158.23543316105366</v>
      </c>
      <c r="F238">
        <f t="shared" si="23"/>
        <v>-0.22571628600045221</v>
      </c>
      <c r="G238" s="40">
        <f t="shared" si="22"/>
        <v>158.00971687505321</v>
      </c>
      <c r="H238" s="41">
        <v>171.23130104353777</v>
      </c>
      <c r="O238" s="20">
        <v>512.6599731</v>
      </c>
      <c r="P238">
        <f t="shared" si="24"/>
        <v>508.9195118636693</v>
      </c>
      <c r="Q238">
        <f t="shared" si="25"/>
        <v>3.8265112623891353</v>
      </c>
      <c r="R238" s="41">
        <f t="shared" si="26"/>
        <v>512.74602312605839</v>
      </c>
      <c r="S238" s="41">
        <v>530.03883239964819</v>
      </c>
    </row>
    <row r="239" spans="1:19" x14ac:dyDescent="0.2">
      <c r="A239" s="44">
        <v>44086</v>
      </c>
      <c r="B239" s="42">
        <v>238</v>
      </c>
      <c r="C239" s="20">
        <v>155.21000670000001</v>
      </c>
      <c r="E239">
        <f t="shared" si="21"/>
        <v>158.61287446442145</v>
      </c>
      <c r="F239">
        <f t="shared" si="23"/>
        <v>-4.4769009189979891E-2</v>
      </c>
      <c r="G239" s="40">
        <f t="shared" si="22"/>
        <v>158.56810545523146</v>
      </c>
      <c r="H239" s="41">
        <v>171.56533072856999</v>
      </c>
      <c r="O239" s="20">
        <v>493.60000609999997</v>
      </c>
      <c r="P239">
        <f t="shared" si="24"/>
        <v>511.16378860546774</v>
      </c>
      <c r="Q239">
        <f t="shared" si="25"/>
        <v>3.3518409062119279</v>
      </c>
      <c r="R239" s="41">
        <f t="shared" si="26"/>
        <v>514.51562951167966</v>
      </c>
      <c r="S239" s="41">
        <v>530.76370692326941</v>
      </c>
    </row>
    <row r="240" spans="1:19" x14ac:dyDescent="0.2">
      <c r="A240" s="44">
        <v>44116</v>
      </c>
      <c r="B240" s="42">
        <v>239</v>
      </c>
      <c r="C240" s="20">
        <v>155.07449339999999</v>
      </c>
      <c r="E240">
        <f t="shared" si="21"/>
        <v>156.57115380576857</v>
      </c>
      <c r="F240">
        <f t="shared" si="23"/>
        <v>-0.64385450402884925</v>
      </c>
      <c r="G240" s="40">
        <f t="shared" si="22"/>
        <v>155.92729930173974</v>
      </c>
      <c r="H240" s="41">
        <v>171.89936041360221</v>
      </c>
      <c r="O240" s="20">
        <v>501.0899963</v>
      </c>
      <c r="P240">
        <f t="shared" si="24"/>
        <v>500.62551910218707</v>
      </c>
      <c r="Q240">
        <f t="shared" si="25"/>
        <v>-0.81519221663585251</v>
      </c>
      <c r="R240" s="41">
        <f t="shared" si="26"/>
        <v>499.81032688555121</v>
      </c>
      <c r="S240" s="41">
        <v>531.48858144689063</v>
      </c>
    </row>
    <row r="241" spans="1:19" x14ac:dyDescent="0.2">
      <c r="A241" s="44">
        <v>44147</v>
      </c>
      <c r="B241" s="42">
        <v>240</v>
      </c>
      <c r="C241" s="20">
        <v>155.82099909999999</v>
      </c>
      <c r="E241">
        <f t="shared" si="21"/>
        <v>155.67315756230744</v>
      </c>
      <c r="F241">
        <f t="shared" si="23"/>
        <v>-0.72009702585853541</v>
      </c>
      <c r="G241" s="40">
        <f t="shared" si="22"/>
        <v>154.9530605364489</v>
      </c>
      <c r="H241" s="41">
        <v>172.2333900986344</v>
      </c>
      <c r="O241" s="20">
        <v>503.22000120000001</v>
      </c>
      <c r="P241">
        <f t="shared" si="24"/>
        <v>500.90420542087486</v>
      </c>
      <c r="Q241">
        <f t="shared" si="25"/>
        <v>-0.48702865603875983</v>
      </c>
      <c r="R241" s="41">
        <f t="shared" si="26"/>
        <v>500.41717676483609</v>
      </c>
      <c r="S241" s="41">
        <v>532.21345597051197</v>
      </c>
    </row>
    <row r="242" spans="1:19" x14ac:dyDescent="0.2">
      <c r="A242" s="43" t="s">
        <v>150</v>
      </c>
      <c r="B242" s="42">
        <v>241</v>
      </c>
      <c r="C242" s="20">
        <v>157.84849550000001</v>
      </c>
      <c r="E242">
        <f t="shared" si="21"/>
        <v>155.76186248492297</v>
      </c>
      <c r="F242">
        <f t="shared" si="23"/>
        <v>-0.47745644131631448</v>
      </c>
      <c r="G242" s="40">
        <f t="shared" si="22"/>
        <v>155.28440604360665</v>
      </c>
      <c r="H242" s="41">
        <v>172.56741978366659</v>
      </c>
      <c r="O242" s="20">
        <v>522.41998290000004</v>
      </c>
      <c r="P242">
        <f t="shared" si="24"/>
        <v>502.29368288834996</v>
      </c>
      <c r="Q242">
        <f t="shared" si="25"/>
        <v>7.5923181015399133E-2</v>
      </c>
      <c r="R242" s="41">
        <f t="shared" si="26"/>
        <v>502.36960606936537</v>
      </c>
      <c r="S242" s="41">
        <v>532.9383304941332</v>
      </c>
    </row>
    <row r="243" spans="1:19" x14ac:dyDescent="0.2">
      <c r="A243" s="43" t="s">
        <v>151</v>
      </c>
      <c r="B243" s="42">
        <v>242</v>
      </c>
      <c r="C243" s="20">
        <v>158.2559967</v>
      </c>
      <c r="E243">
        <f t="shared" si="21"/>
        <v>157.01384229396922</v>
      </c>
      <c r="F243">
        <f t="shared" si="23"/>
        <v>4.1374433792454091E-2</v>
      </c>
      <c r="G243" s="40">
        <f t="shared" si="22"/>
        <v>157.05521672776166</v>
      </c>
      <c r="H243" s="41">
        <v>172.90144946869881</v>
      </c>
      <c r="O243" s="20">
        <v>519.78002930000002</v>
      </c>
      <c r="P243">
        <f t="shared" si="24"/>
        <v>514.36946289534001</v>
      </c>
      <c r="Q243">
        <f t="shared" si="25"/>
        <v>3.6758802288077925</v>
      </c>
      <c r="R243" s="41">
        <f t="shared" si="26"/>
        <v>518.04534312414785</v>
      </c>
      <c r="S243" s="41">
        <v>533.66320501775454</v>
      </c>
    </row>
    <row r="244" spans="1:19" x14ac:dyDescent="0.2">
      <c r="A244" s="43" t="s">
        <v>152</v>
      </c>
      <c r="B244" s="42">
        <v>243</v>
      </c>
      <c r="C244" s="20">
        <v>162.04800420000001</v>
      </c>
      <c r="E244">
        <f t="shared" si="21"/>
        <v>157.7591349375877</v>
      </c>
      <c r="F244">
        <f t="shared" si="23"/>
        <v>0.25254989674026301</v>
      </c>
      <c r="G244" s="40">
        <f t="shared" si="22"/>
        <v>158.01168483432798</v>
      </c>
      <c r="H244" s="41">
        <v>173.23547915373103</v>
      </c>
      <c r="O244" s="20">
        <v>524.83001709999996</v>
      </c>
      <c r="P244">
        <f t="shared" si="24"/>
        <v>517.61580273813604</v>
      </c>
      <c r="Q244">
        <f t="shared" si="25"/>
        <v>3.5470181130042642</v>
      </c>
      <c r="R244" s="41">
        <f t="shared" si="26"/>
        <v>521.16282085114028</v>
      </c>
      <c r="S244" s="41">
        <v>534.38807954137576</v>
      </c>
    </row>
    <row r="245" spans="1:19" x14ac:dyDescent="0.2">
      <c r="A245" s="43" t="s">
        <v>153</v>
      </c>
      <c r="B245" s="42">
        <v>244</v>
      </c>
      <c r="C245" s="20">
        <v>161.80400090000001</v>
      </c>
      <c r="E245">
        <f t="shared" si="21"/>
        <v>160.3324564950351</v>
      </c>
      <c r="F245">
        <f t="shared" si="23"/>
        <v>0.9487813949524041</v>
      </c>
      <c r="G245" s="40">
        <f t="shared" si="22"/>
        <v>161.28123788998749</v>
      </c>
      <c r="H245" s="41">
        <v>173.56950883876323</v>
      </c>
      <c r="O245" s="20">
        <v>532.90002440000001</v>
      </c>
      <c r="P245">
        <f t="shared" si="24"/>
        <v>521.94433135525446</v>
      </c>
      <c r="Q245">
        <f t="shared" si="25"/>
        <v>3.7814712642385118</v>
      </c>
      <c r="R245" s="41">
        <f t="shared" si="26"/>
        <v>525.72580261949292</v>
      </c>
      <c r="S245" s="41">
        <v>535.11295406499698</v>
      </c>
    </row>
    <row r="246" spans="1:19" x14ac:dyDescent="0.2">
      <c r="A246" s="43" t="s">
        <v>154</v>
      </c>
      <c r="B246" s="42">
        <v>245</v>
      </c>
      <c r="C246" s="20">
        <v>160.08250430000001</v>
      </c>
      <c r="E246">
        <f t="shared" si="21"/>
        <v>161.21538313801403</v>
      </c>
      <c r="F246">
        <f t="shared" si="23"/>
        <v>0.92902496936036183</v>
      </c>
      <c r="G246" s="40">
        <f t="shared" si="22"/>
        <v>162.1444081073744</v>
      </c>
      <c r="H246" s="41">
        <v>173.90353852379545</v>
      </c>
      <c r="O246" s="20">
        <v>534.45001219999995</v>
      </c>
      <c r="P246">
        <f t="shared" si="24"/>
        <v>528.51774718210174</v>
      </c>
      <c r="Q246">
        <f t="shared" si="25"/>
        <v>4.6190546330211424</v>
      </c>
      <c r="R246" s="41">
        <f t="shared" si="26"/>
        <v>533.13680181512291</v>
      </c>
      <c r="S246" s="41">
        <v>535.83782858861832</v>
      </c>
    </row>
    <row r="247" spans="1:19" x14ac:dyDescent="0.2">
      <c r="A247" s="43" t="s">
        <v>155</v>
      </c>
      <c r="B247" s="42">
        <v>246</v>
      </c>
      <c r="C247" s="20">
        <v>160.3090057</v>
      </c>
      <c r="E247">
        <f t="shared" si="21"/>
        <v>160.53565583520563</v>
      </c>
      <c r="F247">
        <f t="shared" si="23"/>
        <v>0.44639928770973258</v>
      </c>
      <c r="G247" s="40">
        <f t="shared" si="22"/>
        <v>160.98205512291537</v>
      </c>
      <c r="H247" s="41">
        <v>174.23756820882767</v>
      </c>
      <c r="O247" s="20">
        <v>528.9099731</v>
      </c>
      <c r="P247">
        <f t="shared" si="24"/>
        <v>532.07710619284069</v>
      </c>
      <c r="Q247">
        <f t="shared" si="25"/>
        <v>4.301145946336483</v>
      </c>
      <c r="R247" s="41">
        <f t="shared" si="26"/>
        <v>536.37825213917722</v>
      </c>
      <c r="S247" s="41">
        <v>536.56270311223955</v>
      </c>
    </row>
    <row r="248" spans="1:19" x14ac:dyDescent="0.2">
      <c r="A248" s="43" t="s">
        <v>156</v>
      </c>
      <c r="B248" s="42">
        <v>247</v>
      </c>
      <c r="C248" s="20">
        <v>160.32600400000001</v>
      </c>
      <c r="E248">
        <f t="shared" si="21"/>
        <v>160.39966575408226</v>
      </c>
      <c r="F248">
        <f t="shared" si="23"/>
        <v>0.27168247705980264</v>
      </c>
      <c r="G248" s="40">
        <f t="shared" si="22"/>
        <v>160.67134823114208</v>
      </c>
      <c r="H248" s="41">
        <v>174.57159789385986</v>
      </c>
      <c r="O248" s="20">
        <v>527.33001709999996</v>
      </c>
      <c r="P248">
        <f t="shared" si="24"/>
        <v>530.17682633713628</v>
      </c>
      <c r="Q248">
        <f t="shared" si="25"/>
        <v>2.4407182057242145</v>
      </c>
      <c r="R248" s="41">
        <f t="shared" si="26"/>
        <v>532.61754454286051</v>
      </c>
      <c r="S248" s="41">
        <v>537.28757763586077</v>
      </c>
    </row>
    <row r="249" spans="1:19" x14ac:dyDescent="0.2">
      <c r="A249" s="43" t="s">
        <v>157</v>
      </c>
      <c r="B249" s="42">
        <v>248</v>
      </c>
      <c r="C249" s="20">
        <v>159.26350400000001</v>
      </c>
      <c r="E249">
        <f t="shared" si="21"/>
        <v>160.3554687016329</v>
      </c>
      <c r="F249">
        <f t="shared" si="23"/>
        <v>0.17691861820705301</v>
      </c>
      <c r="G249" s="40">
        <f t="shared" si="22"/>
        <v>160.53238731983996</v>
      </c>
      <c r="H249" s="41">
        <v>174.90562757889208</v>
      </c>
      <c r="O249" s="20">
        <v>514.47998050000001</v>
      </c>
      <c r="P249">
        <f t="shared" si="24"/>
        <v>528.46874079485451</v>
      </c>
      <c r="Q249">
        <f t="shared" si="25"/>
        <v>1.1960770813224206</v>
      </c>
      <c r="R249" s="41">
        <f t="shared" si="26"/>
        <v>529.66481787617693</v>
      </c>
      <c r="S249" s="41">
        <v>538.01245215948211</v>
      </c>
    </row>
    <row r="250" spans="1:19" x14ac:dyDescent="0.2">
      <c r="A250" s="43" t="s">
        <v>158</v>
      </c>
      <c r="B250" s="42">
        <v>249</v>
      </c>
      <c r="C250" s="20">
        <v>158.6345062</v>
      </c>
      <c r="E250">
        <f t="shared" si="21"/>
        <v>159.70028988065317</v>
      </c>
      <c r="F250">
        <f t="shared" si="23"/>
        <v>-7.2710613548981284E-2</v>
      </c>
      <c r="G250" s="40">
        <f t="shared" si="22"/>
        <v>159.62757926710418</v>
      </c>
      <c r="H250" s="41">
        <v>175.2396572639243</v>
      </c>
      <c r="O250" s="20">
        <v>513.96997069999998</v>
      </c>
      <c r="P250">
        <f t="shared" si="24"/>
        <v>520.07548461794181</v>
      </c>
      <c r="Q250">
        <f t="shared" si="25"/>
        <v>-1.680722896148116</v>
      </c>
      <c r="R250" s="41">
        <f t="shared" si="26"/>
        <v>518.39476172179366</v>
      </c>
      <c r="S250" s="41">
        <v>538.73732668310333</v>
      </c>
    </row>
    <row r="251" spans="1:19" x14ac:dyDescent="0.2">
      <c r="A251" s="43" t="s">
        <v>159</v>
      </c>
      <c r="B251" s="42">
        <v>250</v>
      </c>
      <c r="C251" s="20">
        <v>164.19799800000001</v>
      </c>
      <c r="E251">
        <f t="shared" si="21"/>
        <v>159.06081967226126</v>
      </c>
      <c r="F251">
        <f t="shared" si="23"/>
        <v>-0.24273849200186076</v>
      </c>
      <c r="G251" s="40">
        <f t="shared" si="22"/>
        <v>158.81808118025941</v>
      </c>
      <c r="H251" s="41">
        <v>175.57368694895649</v>
      </c>
      <c r="O251" s="20">
        <v>519.11999509999998</v>
      </c>
      <c r="P251">
        <f t="shared" si="24"/>
        <v>516.41217626717673</v>
      </c>
      <c r="Q251">
        <f t="shared" si="25"/>
        <v>-2.2754985325332044</v>
      </c>
      <c r="R251" s="41">
        <f t="shared" si="26"/>
        <v>514.13667773464351</v>
      </c>
      <c r="S251" s="41">
        <v>539.46220120672456</v>
      </c>
    </row>
    <row r="252" spans="1:19" x14ac:dyDescent="0.2">
      <c r="A252" s="43" t="s">
        <v>160</v>
      </c>
      <c r="B252" s="42">
        <v>251</v>
      </c>
      <c r="C252" s="20">
        <v>166.1000061</v>
      </c>
      <c r="E252">
        <f t="shared" si="21"/>
        <v>162.1431266689045</v>
      </c>
      <c r="F252">
        <f t="shared" si="23"/>
        <v>0.75477515459166933</v>
      </c>
      <c r="G252" s="40">
        <f t="shared" si="22"/>
        <v>162.89790182349617</v>
      </c>
      <c r="H252" s="41">
        <v>175.90771663398868</v>
      </c>
      <c r="O252" s="20">
        <v>530.86999509999998</v>
      </c>
      <c r="P252">
        <f t="shared" si="24"/>
        <v>518.03686756687068</v>
      </c>
      <c r="Q252">
        <f t="shared" si="25"/>
        <v>-1.1054415828650581</v>
      </c>
      <c r="R252" s="41">
        <f t="shared" si="26"/>
        <v>516.93142598400561</v>
      </c>
      <c r="S252" s="41">
        <v>540.1870757303459</v>
      </c>
    </row>
    <row r="253" spans="1:19" x14ac:dyDescent="0.2">
      <c r="A253" s="43" t="s">
        <v>161</v>
      </c>
      <c r="B253" s="42">
        <v>252</v>
      </c>
      <c r="C253" s="20">
        <v>164.29249569999999</v>
      </c>
      <c r="E253">
        <f t="shared" si="21"/>
        <v>164.5172543275618</v>
      </c>
      <c r="F253">
        <f t="shared" si="23"/>
        <v>1.2405809058113588</v>
      </c>
      <c r="G253" s="40">
        <f t="shared" si="22"/>
        <v>165.75783523337316</v>
      </c>
      <c r="H253" s="41">
        <v>176.2417463190209</v>
      </c>
      <c r="O253" s="20">
        <v>524.5900269</v>
      </c>
      <c r="P253">
        <f t="shared" si="24"/>
        <v>525.73674408674833</v>
      </c>
      <c r="Q253">
        <f t="shared" si="25"/>
        <v>1.5361538479577539</v>
      </c>
      <c r="R253" s="41">
        <f t="shared" si="26"/>
        <v>527.27289793470607</v>
      </c>
      <c r="S253" s="41">
        <v>540.91195025396712</v>
      </c>
    </row>
    <row r="254" spans="1:19" x14ac:dyDescent="0.2">
      <c r="A254" s="43" t="s">
        <v>162</v>
      </c>
      <c r="B254" s="20">
        <v>253</v>
      </c>
      <c r="C254" s="21"/>
      <c r="H254" s="41">
        <v>176.57577600405313</v>
      </c>
      <c r="O254" s="21"/>
      <c r="S254" s="41">
        <v>541.63682477758834</v>
      </c>
    </row>
    <row r="255" spans="1:19" x14ac:dyDescent="0.2">
      <c r="A255" s="44">
        <v>44287</v>
      </c>
      <c r="B255" s="20">
        <v>254</v>
      </c>
      <c r="C255" s="21"/>
      <c r="H255" s="41">
        <v>176.90980568908532</v>
      </c>
      <c r="O255" s="21"/>
      <c r="S255" s="41">
        <v>542.36169930120968</v>
      </c>
    </row>
    <row r="256" spans="1:19" x14ac:dyDescent="0.2">
      <c r="A256" s="44">
        <v>44317</v>
      </c>
      <c r="B256" s="20">
        <v>255</v>
      </c>
      <c r="C256" s="21"/>
      <c r="H256" s="41">
        <v>177.24383537411754</v>
      </c>
      <c r="O256" s="21"/>
      <c r="S256" s="41">
        <v>543.08657382483091</v>
      </c>
    </row>
    <row r="257" spans="1:19" x14ac:dyDescent="0.2">
      <c r="A257" s="44">
        <v>44348</v>
      </c>
      <c r="B257" s="20">
        <v>256</v>
      </c>
      <c r="C257" s="21"/>
      <c r="H257" s="41">
        <v>177.57786505914976</v>
      </c>
      <c r="O257" s="21"/>
      <c r="S257" s="41">
        <v>543.81144834845213</v>
      </c>
    </row>
    <row r="258" spans="1:19" x14ac:dyDescent="0.2">
      <c r="A258" s="44">
        <v>44378</v>
      </c>
      <c r="B258" s="20">
        <v>257</v>
      </c>
      <c r="C258" s="21"/>
      <c r="H258" s="41">
        <v>177.91189474418195</v>
      </c>
      <c r="O258" s="21"/>
      <c r="S258" s="41">
        <v>544.53632287207347</v>
      </c>
    </row>
    <row r="259" spans="1:19" x14ac:dyDescent="0.2">
      <c r="A259" s="44">
        <v>44409</v>
      </c>
      <c r="B259" s="20">
        <v>258</v>
      </c>
      <c r="C259" s="21"/>
      <c r="H259" s="41">
        <v>178.24592442921414</v>
      </c>
      <c r="O259" s="21"/>
      <c r="S259" s="41">
        <v>545.26119739569469</v>
      </c>
    </row>
    <row r="260" spans="1:19" x14ac:dyDescent="0.2">
      <c r="A260" s="44">
        <v>44501</v>
      </c>
      <c r="B260" s="20">
        <v>259</v>
      </c>
      <c r="C260" s="21"/>
      <c r="H260" s="41">
        <v>178.57995411424639</v>
      </c>
      <c r="O260" s="21"/>
      <c r="S260" s="41">
        <v>545.98607191931592</v>
      </c>
    </row>
    <row r="261" spans="1:19" x14ac:dyDescent="0.2">
      <c r="A261" s="44">
        <v>44531</v>
      </c>
      <c r="B261" s="20">
        <v>260</v>
      </c>
      <c r="C261" s="21"/>
      <c r="H261" s="41">
        <v>178.91398379927858</v>
      </c>
      <c r="O261" s="21"/>
      <c r="S261" s="41">
        <v>546.71094644293726</v>
      </c>
    </row>
    <row r="262" spans="1:19" x14ac:dyDescent="0.2">
      <c r="A262" s="43" t="s">
        <v>163</v>
      </c>
      <c r="B262" s="20">
        <v>261</v>
      </c>
      <c r="C262" s="21"/>
      <c r="H262" s="41">
        <v>179.24801348431077</v>
      </c>
      <c r="O262" s="21"/>
      <c r="S262" s="41">
        <v>547.43582096655848</v>
      </c>
    </row>
    <row r="263" spans="1:19" x14ac:dyDescent="0.2">
      <c r="A263" s="43" t="s">
        <v>164</v>
      </c>
      <c r="B263" s="20">
        <v>262</v>
      </c>
      <c r="C263" s="21"/>
      <c r="H263" s="41">
        <v>179.582043169343</v>
      </c>
      <c r="O263" s="21"/>
      <c r="S263" s="41">
        <v>548.16069549017971</v>
      </c>
    </row>
    <row r="264" spans="1:19" x14ac:dyDescent="0.2">
      <c r="A264" s="2"/>
      <c r="B264" s="2"/>
      <c r="C264" s="2"/>
      <c r="O26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5978-C60F-4E37-97E9-F1B505340DF9}">
  <dimension ref="A1:AG263"/>
  <sheetViews>
    <sheetView tabSelected="1" topLeftCell="O232" workbookViewId="0">
      <selection activeCell="U250" sqref="A1:XFD1048576"/>
    </sheetView>
  </sheetViews>
  <sheetFormatPr baseColWidth="10" defaultColWidth="8.83203125" defaultRowHeight="16" x14ac:dyDescent="0.2"/>
  <cols>
    <col min="1" max="1" width="21" style="3" customWidth="1"/>
    <col min="2" max="2" width="8.83203125" style="2"/>
    <col min="3" max="3" width="24.33203125" style="2" customWidth="1"/>
    <col min="4" max="4" width="29" style="2" customWidth="1"/>
  </cols>
  <sheetData>
    <row r="1" spans="1:33" x14ac:dyDescent="0.2">
      <c r="A1" s="19" t="s">
        <v>0</v>
      </c>
      <c r="B1" s="18" t="s">
        <v>1</v>
      </c>
      <c r="C1" s="18" t="s">
        <v>12</v>
      </c>
      <c r="D1" s="18" t="s">
        <v>13</v>
      </c>
      <c r="F1" s="18" t="s">
        <v>12</v>
      </c>
      <c r="H1" s="18" t="s">
        <v>176</v>
      </c>
      <c r="I1" s="47" t="s">
        <v>3</v>
      </c>
      <c r="J1" s="47" t="s">
        <v>13</v>
      </c>
      <c r="L1" s="47" t="s">
        <v>177</v>
      </c>
      <c r="M1" s="47" t="s">
        <v>3</v>
      </c>
      <c r="O1" s="47" t="s">
        <v>178</v>
      </c>
      <c r="P1" s="47" t="s">
        <v>179</v>
      </c>
      <c r="Q1" s="47" t="s">
        <v>180</v>
      </c>
      <c r="R1" s="47" t="s">
        <v>181</v>
      </c>
      <c r="S1" s="47" t="s">
        <v>182</v>
      </c>
      <c r="AC1" s="47" t="s">
        <v>183</v>
      </c>
      <c r="AD1" s="47" t="s">
        <v>179</v>
      </c>
      <c r="AE1" s="47" t="s">
        <v>180</v>
      </c>
      <c r="AF1" s="47" t="s">
        <v>181</v>
      </c>
      <c r="AG1" s="47" t="s">
        <v>182</v>
      </c>
    </row>
    <row r="2" spans="1:33" x14ac:dyDescent="0.2">
      <c r="A2" s="19">
        <v>43862</v>
      </c>
      <c r="B2" s="20">
        <v>1</v>
      </c>
      <c r="C2" s="20">
        <v>94.900497439999995</v>
      </c>
      <c r="D2" s="20">
        <v>329.80999759999997</v>
      </c>
      <c r="F2" s="46" t="s">
        <v>174</v>
      </c>
      <c r="G2">
        <f>SLOPE(C2:C253, B2:B253)</f>
        <v>0.34276706647681804</v>
      </c>
      <c r="H2">
        <f>$G$2*B2 + $G$3</f>
        <v>90.911187118627595</v>
      </c>
      <c r="I2">
        <f>ABS((C2-H2)/C2)</f>
        <v>4.203676934248534E-2</v>
      </c>
      <c r="J2" t="s">
        <v>174</v>
      </c>
      <c r="K2">
        <f>SLOPE(D2:D253, B2:B253)</f>
        <v>0.8004056941573815</v>
      </c>
      <c r="L2">
        <f>$K$2*B2 + $K$3</f>
        <v>346.00368830547097</v>
      </c>
      <c r="M2">
        <f>ABS((D2-L2)/D2)</f>
        <v>4.9100060105245882E-2</v>
      </c>
      <c r="O2">
        <f>C2-H2</f>
        <v>3.9893103213724004</v>
      </c>
      <c r="P2">
        <f>_xlfn.NORM.INV((ROW()-0.5)/COUNT($O$2:$O$253),0,1)</f>
        <v>-2.514954877802527</v>
      </c>
      <c r="Q2">
        <f>O2^2</f>
        <v>15.914596840208365</v>
      </c>
      <c r="R2" cm="1">
        <f t="array" ref="R2">SUM(Q2:Q253/H2:H253)</f>
        <v>220.28981719230228</v>
      </c>
      <c r="S2" t="e">
        <f>AG2=_xlfn.CHISQ.TEST(R2, 251)</f>
        <v>#N/A</v>
      </c>
      <c r="AC2">
        <f>D2-L2</f>
        <v>-16.193690705470999</v>
      </c>
      <c r="AD2">
        <f>_xlfn.NORM.INV((ROW()-0.5)/COUNT($AC$2:$AC$253),0,1)</f>
        <v>-2.514954877802527</v>
      </c>
      <c r="AE2">
        <f>AC2^2</f>
        <v>262.23561866445783</v>
      </c>
      <c r="AF2" cm="1">
        <f t="array" ref="AF2">SUM(AE2:AE253/L2:L253)</f>
        <v>492.4496086557146</v>
      </c>
      <c r="AG2" t="e">
        <f>_xlfn.CHISQ.TEST(AF2, 251)</f>
        <v>#N/A</v>
      </c>
    </row>
    <row r="3" spans="1:33" x14ac:dyDescent="0.2">
      <c r="A3" s="19">
        <v>43891</v>
      </c>
      <c r="B3" s="20">
        <v>2</v>
      </c>
      <c r="C3" s="20">
        <v>93.748497009999994</v>
      </c>
      <c r="D3" s="20">
        <v>325.89999390000003</v>
      </c>
      <c r="F3" t="s">
        <v>175</v>
      </c>
      <c r="G3">
        <f>INTERCEPT(C2:C253, B2:B253)</f>
        <v>90.568420052150771</v>
      </c>
      <c r="H3">
        <f t="shared" ref="H3:H66" si="0">$G$2*B3 + $G$3</f>
        <v>91.253954185104405</v>
      </c>
      <c r="I3">
        <f t="shared" ref="I3:I66" si="1">ABS((C3-H3)/C3)</f>
        <v>2.6608883389666507E-2</v>
      </c>
      <c r="J3" t="s">
        <v>175</v>
      </c>
      <c r="K3">
        <f>INTERCEPT(D2:D253, B2:B253)</f>
        <v>345.20328261131357</v>
      </c>
      <c r="L3">
        <f t="shared" ref="L3:L66" si="2">$K$2*B3 + $K$3</f>
        <v>346.80409399962832</v>
      </c>
      <c r="M3">
        <f t="shared" ref="M3:M66" si="3">ABS((D3-L3)/D3)</f>
        <v>6.4142683310520587E-2</v>
      </c>
      <c r="O3">
        <f t="shared" ref="O3:O66" si="4">C3-H3</f>
        <v>2.4945428248955892</v>
      </c>
      <c r="P3">
        <f t="shared" ref="P3:P66" si="5">_xlfn.NORM.INV((ROW()-0.5)/COUNT($O$2:$O$253),0,1)</f>
        <v>-2.3293360530619998</v>
      </c>
      <c r="Q3">
        <f t="shared" ref="Q3:Q66" si="6">O3^2</f>
        <v>6.2227439052380662</v>
      </c>
      <c r="AC3">
        <f t="shared" ref="AC3:AC66" si="7">D3-L3</f>
        <v>-20.904100099628295</v>
      </c>
      <c r="AD3">
        <f t="shared" ref="AD3:AD66" si="8">_xlfn.NORM.INV((ROW()-0.5)/COUNT($AC$2:$AC$253),0,1)</f>
        <v>-2.3293360530619998</v>
      </c>
      <c r="AE3">
        <f t="shared" ref="AE3:AE66" si="9">AC3^2</f>
        <v>436.98140097527966</v>
      </c>
    </row>
    <row r="4" spans="1:33" x14ac:dyDescent="0.2">
      <c r="A4" s="19">
        <v>43983</v>
      </c>
      <c r="B4" s="20">
        <v>3</v>
      </c>
      <c r="C4" s="20">
        <v>95.143997189999993</v>
      </c>
      <c r="D4" s="20">
        <v>335.82998659999998</v>
      </c>
      <c r="H4">
        <f t="shared" si="0"/>
        <v>91.596721251581229</v>
      </c>
      <c r="I4">
        <f t="shared" si="1"/>
        <v>3.7283234288916299E-2</v>
      </c>
      <c r="L4">
        <f t="shared" si="2"/>
        <v>347.60449969378573</v>
      </c>
      <c r="M4">
        <f t="shared" si="3"/>
        <v>3.5060934292952574E-2</v>
      </c>
      <c r="O4">
        <f t="shared" si="4"/>
        <v>3.547275938418764</v>
      </c>
      <c r="P4">
        <f t="shared" si="5"/>
        <v>-2.2004105812100327</v>
      </c>
      <c r="Q4">
        <f t="shared" si="6"/>
        <v>12.583166583284722</v>
      </c>
      <c r="AC4">
        <f t="shared" si="7"/>
        <v>-11.774513093785743</v>
      </c>
      <c r="AD4">
        <f t="shared" si="8"/>
        <v>-2.2004105812100327</v>
      </c>
      <c r="AE4">
        <f t="shared" si="9"/>
        <v>138.63915859573189</v>
      </c>
    </row>
    <row r="5" spans="1:33" x14ac:dyDescent="0.2">
      <c r="A5" s="19">
        <v>44013</v>
      </c>
      <c r="B5" s="20">
        <v>4</v>
      </c>
      <c r="C5" s="20">
        <v>95.343002319999997</v>
      </c>
      <c r="D5" s="20">
        <v>330.75</v>
      </c>
      <c r="H5">
        <f t="shared" si="0"/>
        <v>91.939488318058039</v>
      </c>
      <c r="I5">
        <f t="shared" si="1"/>
        <v>3.569757527163591E-2</v>
      </c>
      <c r="L5">
        <f t="shared" si="2"/>
        <v>348.40490538794307</v>
      </c>
      <c r="M5">
        <f t="shared" si="3"/>
        <v>5.3378398754174071E-2</v>
      </c>
      <c r="O5">
        <f t="shared" si="4"/>
        <v>3.4035140019419572</v>
      </c>
      <c r="P5">
        <f t="shared" si="5"/>
        <v>-2.1001654928444697</v>
      </c>
      <c r="Q5">
        <f t="shared" si="6"/>
        <v>11.583907561414957</v>
      </c>
      <c r="AC5">
        <f t="shared" si="7"/>
        <v>-17.654905387943074</v>
      </c>
      <c r="AD5">
        <f t="shared" si="8"/>
        <v>-2.1001654928444697</v>
      </c>
      <c r="AE5">
        <f t="shared" si="9"/>
        <v>311.69568425722139</v>
      </c>
    </row>
    <row r="6" spans="1:33" x14ac:dyDescent="0.2">
      <c r="A6" s="19">
        <v>44044</v>
      </c>
      <c r="B6" s="20">
        <v>5</v>
      </c>
      <c r="C6" s="20">
        <v>94.598503109999996</v>
      </c>
      <c r="D6" s="20">
        <v>339.26000979999998</v>
      </c>
      <c r="H6">
        <f t="shared" si="0"/>
        <v>92.282255384534864</v>
      </c>
      <c r="I6">
        <f t="shared" si="1"/>
        <v>2.448503569630249E-2</v>
      </c>
      <c r="L6">
        <f t="shared" si="2"/>
        <v>349.20531108210048</v>
      </c>
      <c r="M6">
        <f t="shared" si="3"/>
        <v>2.9314687834747867E-2</v>
      </c>
      <c r="O6">
        <f t="shared" si="4"/>
        <v>2.3162477254651321</v>
      </c>
      <c r="P6">
        <f t="shared" si="5"/>
        <v>-2.0174287103431898</v>
      </c>
      <c r="Q6">
        <f t="shared" si="6"/>
        <v>5.3650035257223978</v>
      </c>
      <c r="AC6">
        <f t="shared" si="7"/>
        <v>-9.9453012821005018</v>
      </c>
      <c r="AD6">
        <f t="shared" si="8"/>
        <v>-2.0174287103431898</v>
      </c>
      <c r="AE6">
        <f t="shared" si="9"/>
        <v>98.909017591749887</v>
      </c>
    </row>
    <row r="7" spans="1:33" x14ac:dyDescent="0.2">
      <c r="A7" s="19">
        <v>44075</v>
      </c>
      <c r="B7" s="20">
        <v>6</v>
      </c>
      <c r="C7" s="20">
        <v>95.052497860000003</v>
      </c>
      <c r="D7" s="20">
        <v>335.6600037</v>
      </c>
      <c r="H7">
        <f t="shared" si="0"/>
        <v>92.625022451011674</v>
      </c>
      <c r="I7">
        <f t="shared" si="1"/>
        <v>2.5538260052499463E-2</v>
      </c>
      <c r="L7">
        <f t="shared" si="2"/>
        <v>350.00571677625788</v>
      </c>
      <c r="M7">
        <f t="shared" si="3"/>
        <v>4.2738821778359769E-2</v>
      </c>
      <c r="O7">
        <f t="shared" si="4"/>
        <v>2.4274754089883288</v>
      </c>
      <c r="P7">
        <f t="shared" si="5"/>
        <v>-1.9465617207989845</v>
      </c>
      <c r="Q7">
        <f t="shared" si="6"/>
        <v>5.8926368612430542</v>
      </c>
      <c r="AC7">
        <f t="shared" si="7"/>
        <v>-14.34571307625788</v>
      </c>
      <c r="AD7">
        <f t="shared" si="8"/>
        <v>-1.9465617207989845</v>
      </c>
      <c r="AE7">
        <f t="shared" si="9"/>
        <v>205.79948366631632</v>
      </c>
    </row>
    <row r="8" spans="1:33" x14ac:dyDescent="0.2">
      <c r="A8" s="19">
        <v>44105</v>
      </c>
      <c r="B8" s="20">
        <v>7</v>
      </c>
      <c r="C8" s="20">
        <v>94.157997129999998</v>
      </c>
      <c r="D8" s="20">
        <v>329.0499878</v>
      </c>
      <c r="H8">
        <f t="shared" si="0"/>
        <v>92.967789517488498</v>
      </c>
      <c r="I8">
        <f t="shared" si="1"/>
        <v>1.2640536638308379E-2</v>
      </c>
      <c r="L8">
        <f t="shared" si="2"/>
        <v>350.80612247041523</v>
      </c>
      <c r="M8">
        <f t="shared" si="3"/>
        <v>6.6118023027063114E-2</v>
      </c>
      <c r="O8">
        <f t="shared" si="4"/>
        <v>1.1902076125115002</v>
      </c>
      <c r="P8">
        <f t="shared" si="5"/>
        <v>-1.8843044227824219</v>
      </c>
      <c r="Q8">
        <f t="shared" si="6"/>
        <v>1.4165941608803254</v>
      </c>
      <c r="AC8">
        <f t="shared" si="7"/>
        <v>-21.756134670415236</v>
      </c>
      <c r="AD8">
        <f t="shared" si="8"/>
        <v>-1.8843044227824219</v>
      </c>
      <c r="AE8">
        <f t="shared" si="9"/>
        <v>473.32939579724388</v>
      </c>
    </row>
    <row r="9" spans="1:33" x14ac:dyDescent="0.2">
      <c r="A9" s="19" t="s">
        <v>167</v>
      </c>
      <c r="B9" s="20">
        <v>8</v>
      </c>
      <c r="C9" s="20">
        <v>94.565002440000001</v>
      </c>
      <c r="D9" s="20">
        <v>338.92001340000002</v>
      </c>
      <c r="H9">
        <f t="shared" si="0"/>
        <v>93.310556583965308</v>
      </c>
      <c r="I9">
        <f t="shared" si="1"/>
        <v>1.3265434607593E-2</v>
      </c>
      <c r="L9">
        <f t="shared" si="2"/>
        <v>351.60652816457264</v>
      </c>
      <c r="M9">
        <f t="shared" si="3"/>
        <v>3.7432179461174955E-2</v>
      </c>
      <c r="O9">
        <f t="shared" si="4"/>
        <v>1.2544458560346925</v>
      </c>
      <c r="P9">
        <f t="shared" si="5"/>
        <v>-1.8285948988056846</v>
      </c>
      <c r="Q9">
        <f t="shared" si="6"/>
        <v>1.5736344057226124</v>
      </c>
      <c r="AC9">
        <f t="shared" si="7"/>
        <v>-12.686514764572621</v>
      </c>
      <c r="AD9">
        <f t="shared" si="8"/>
        <v>-1.8285948988056846</v>
      </c>
      <c r="AE9">
        <f t="shared" si="9"/>
        <v>160.94765687171912</v>
      </c>
    </row>
    <row r="10" spans="1:33" x14ac:dyDescent="0.2">
      <c r="A10" s="19" t="s">
        <v>168</v>
      </c>
      <c r="B10" s="20">
        <v>9</v>
      </c>
      <c r="C10" s="20">
        <v>93.472000120000004</v>
      </c>
      <c r="D10" s="20">
        <v>338.69000240000003</v>
      </c>
      <c r="H10">
        <f t="shared" si="0"/>
        <v>93.653323650442132</v>
      </c>
      <c r="I10">
        <f t="shared" si="1"/>
        <v>1.939870016789455E-3</v>
      </c>
      <c r="L10">
        <f t="shared" si="2"/>
        <v>352.40693385872999</v>
      </c>
      <c r="M10">
        <f t="shared" si="3"/>
        <v>4.0499959731701722E-2</v>
      </c>
      <c r="O10">
        <f t="shared" si="4"/>
        <v>-0.18132353044212834</v>
      </c>
      <c r="P10">
        <f t="shared" si="5"/>
        <v>-1.7780428020381664</v>
      </c>
      <c r="Q10">
        <f t="shared" si="6"/>
        <v>3.2878222691997444E-2</v>
      </c>
      <c r="AC10">
        <f t="shared" si="7"/>
        <v>-13.71693145872996</v>
      </c>
      <c r="AD10">
        <f t="shared" si="8"/>
        <v>-1.7780428020381664</v>
      </c>
      <c r="AE10">
        <f t="shared" si="9"/>
        <v>188.15420864349562</v>
      </c>
    </row>
    <row r="11" spans="1:33" x14ac:dyDescent="0.2">
      <c r="A11" s="19" t="s">
        <v>169</v>
      </c>
      <c r="B11" s="20">
        <v>10</v>
      </c>
      <c r="C11" s="20">
        <v>93.100997919999998</v>
      </c>
      <c r="D11" s="20">
        <v>339.07000729999999</v>
      </c>
      <c r="H11">
        <f t="shared" si="0"/>
        <v>93.996090716918957</v>
      </c>
      <c r="I11">
        <f t="shared" si="1"/>
        <v>9.6142127035855861E-3</v>
      </c>
      <c r="L11">
        <f t="shared" si="2"/>
        <v>353.20733955288739</v>
      </c>
      <c r="M11">
        <f t="shared" si="3"/>
        <v>4.1694434625646717E-2</v>
      </c>
      <c r="O11">
        <f t="shared" si="4"/>
        <v>-0.89509279691895927</v>
      </c>
      <c r="P11">
        <f t="shared" si="5"/>
        <v>-1.7316643961222451</v>
      </c>
      <c r="Q11">
        <f t="shared" si="6"/>
        <v>0.80119111509620522</v>
      </c>
      <c r="AC11">
        <f t="shared" si="7"/>
        <v>-14.137332252887404</v>
      </c>
      <c r="AD11">
        <f t="shared" si="8"/>
        <v>-1.7316643961222451</v>
      </c>
      <c r="AE11">
        <f t="shared" si="9"/>
        <v>199.86416322853046</v>
      </c>
    </row>
    <row r="12" spans="1:33" x14ac:dyDescent="0.2">
      <c r="A12" s="19" t="s">
        <v>170</v>
      </c>
      <c r="B12" s="20">
        <v>11</v>
      </c>
      <c r="C12" s="20">
        <v>93.897003170000005</v>
      </c>
      <c r="D12" s="20">
        <v>338.61999509999998</v>
      </c>
      <c r="H12">
        <f t="shared" si="0"/>
        <v>94.338857783395767</v>
      </c>
      <c r="I12">
        <f t="shared" si="1"/>
        <v>4.7057371212986063E-3</v>
      </c>
      <c r="L12">
        <f t="shared" si="2"/>
        <v>354.00774524704474</v>
      </c>
      <c r="M12">
        <f t="shared" si="3"/>
        <v>4.5442532543007397E-2</v>
      </c>
      <c r="O12">
        <f t="shared" si="4"/>
        <v>-0.44185461339576193</v>
      </c>
      <c r="P12">
        <f t="shared" si="5"/>
        <v>-1.6887370022667971</v>
      </c>
      <c r="Q12">
        <f t="shared" si="6"/>
        <v>0.19523549937911824</v>
      </c>
      <c r="AC12">
        <f t="shared" si="7"/>
        <v>-15.387750147044756</v>
      </c>
      <c r="AD12">
        <f t="shared" si="8"/>
        <v>-1.6887370022667971</v>
      </c>
      <c r="AE12">
        <f t="shared" si="9"/>
        <v>236.7828545878759</v>
      </c>
    </row>
    <row r="13" spans="1:33" x14ac:dyDescent="0.2">
      <c r="A13" s="19" t="s">
        <v>171</v>
      </c>
      <c r="B13" s="20">
        <v>12</v>
      </c>
      <c r="C13" s="20">
        <v>93.236000059999995</v>
      </c>
      <c r="D13" s="20">
        <v>339.67001340000002</v>
      </c>
      <c r="H13">
        <f t="shared" si="0"/>
        <v>94.681624849872591</v>
      </c>
      <c r="I13">
        <f t="shared" si="1"/>
        <v>1.5505006531192843E-2</v>
      </c>
      <c r="L13">
        <f t="shared" si="2"/>
        <v>354.80815094120214</v>
      </c>
      <c r="M13">
        <f t="shared" si="3"/>
        <v>4.4567188577153707E-2</v>
      </c>
      <c r="O13">
        <f t="shared" si="4"/>
        <v>-1.4456247898725962</v>
      </c>
      <c r="P13">
        <f t="shared" si="5"/>
        <v>-1.648713470290851</v>
      </c>
      <c r="Q13">
        <f t="shared" si="6"/>
        <v>2.0898310330941881</v>
      </c>
      <c r="AC13">
        <f t="shared" si="7"/>
        <v>-15.138137541202127</v>
      </c>
      <c r="AD13">
        <f t="shared" si="8"/>
        <v>-1.648713470290851</v>
      </c>
      <c r="AE13">
        <f t="shared" si="9"/>
        <v>229.16320821635318</v>
      </c>
    </row>
    <row r="14" spans="1:33" x14ac:dyDescent="0.2">
      <c r="A14" s="19" t="s">
        <v>172</v>
      </c>
      <c r="B14" s="20">
        <v>13</v>
      </c>
      <c r="C14" s="20">
        <v>94.599998470000003</v>
      </c>
      <c r="D14" s="20">
        <v>338.10998540000003</v>
      </c>
      <c r="H14">
        <f t="shared" si="0"/>
        <v>95.024391916349401</v>
      </c>
      <c r="I14">
        <f t="shared" si="1"/>
        <v>4.4861887231846436E-3</v>
      </c>
      <c r="L14">
        <f t="shared" si="2"/>
        <v>355.60855663535955</v>
      </c>
      <c r="M14">
        <f t="shared" si="3"/>
        <v>5.1754080006415328E-2</v>
      </c>
      <c r="O14">
        <f t="shared" si="4"/>
        <v>-0.42439344634939857</v>
      </c>
      <c r="P14">
        <f t="shared" si="5"/>
        <v>-1.6111691623526765</v>
      </c>
      <c r="Q14">
        <f t="shared" si="6"/>
        <v>0.18010979730431984</v>
      </c>
      <c r="AC14">
        <f t="shared" si="7"/>
        <v>-17.49857123535952</v>
      </c>
      <c r="AD14">
        <f t="shared" si="8"/>
        <v>-1.6111691623526765</v>
      </c>
      <c r="AE14">
        <f t="shared" si="9"/>
        <v>306.19999527895163</v>
      </c>
    </row>
    <row r="15" spans="1:33" x14ac:dyDescent="0.2">
      <c r="A15" s="19" t="s">
        <v>14</v>
      </c>
      <c r="B15" s="20">
        <v>14</v>
      </c>
      <c r="C15" s="20">
        <v>94.373001099999996</v>
      </c>
      <c r="D15" s="20">
        <v>326</v>
      </c>
      <c r="H15">
        <f t="shared" si="0"/>
        <v>95.367158982826226</v>
      </c>
      <c r="I15">
        <f t="shared" si="1"/>
        <v>1.0534346383377115E-2</v>
      </c>
      <c r="L15">
        <f t="shared" si="2"/>
        <v>356.4089623295169</v>
      </c>
      <c r="M15">
        <f t="shared" si="3"/>
        <v>9.327902555066532E-2</v>
      </c>
      <c r="O15">
        <f t="shared" si="4"/>
        <v>-0.99415788282622941</v>
      </c>
      <c r="P15">
        <f t="shared" si="5"/>
        <v>-1.5757676293730742</v>
      </c>
      <c r="Q15">
        <f t="shared" si="6"/>
        <v>0.98834989598553091</v>
      </c>
      <c r="AC15">
        <f t="shared" si="7"/>
        <v>-30.408962329516896</v>
      </c>
      <c r="AD15">
        <f t="shared" si="8"/>
        <v>-1.5757676293730742</v>
      </c>
      <c r="AE15">
        <f t="shared" si="9"/>
        <v>924.70498995797766</v>
      </c>
    </row>
    <row r="16" spans="1:33" x14ac:dyDescent="0.2">
      <c r="A16" s="19" t="s">
        <v>15</v>
      </c>
      <c r="B16" s="20">
        <v>15</v>
      </c>
      <c r="C16" s="20">
        <v>94.228996280000004</v>
      </c>
      <c r="D16" s="20">
        <v>349.60000609999997</v>
      </c>
      <c r="H16">
        <f t="shared" si="0"/>
        <v>95.709926049303036</v>
      </c>
      <c r="I16">
        <f t="shared" si="1"/>
        <v>1.5716285090233498E-2</v>
      </c>
      <c r="L16">
        <f t="shared" si="2"/>
        <v>357.2093680236743</v>
      </c>
      <c r="M16">
        <f t="shared" si="3"/>
        <v>2.1765909012878386E-2</v>
      </c>
      <c r="O16">
        <f t="shared" si="4"/>
        <v>-1.4809297693030317</v>
      </c>
      <c r="P16">
        <f t="shared" si="5"/>
        <v>-1.5422375718953325</v>
      </c>
      <c r="Q16">
        <f t="shared" si="6"/>
        <v>2.1931529816079305</v>
      </c>
      <c r="AC16">
        <f t="shared" si="7"/>
        <v>-7.609361923674328</v>
      </c>
      <c r="AD16">
        <f t="shared" si="8"/>
        <v>-1.5422375718953325</v>
      </c>
      <c r="AE16">
        <f t="shared" si="9"/>
        <v>57.902388885464667</v>
      </c>
    </row>
    <row r="17" spans="1:31" x14ac:dyDescent="0.2">
      <c r="A17" s="19" t="s">
        <v>16</v>
      </c>
      <c r="B17" s="20">
        <v>16</v>
      </c>
      <c r="C17" s="20">
        <v>93.082000730000004</v>
      </c>
      <c r="D17" s="20">
        <v>353.1600037</v>
      </c>
      <c r="H17">
        <f t="shared" si="0"/>
        <v>96.05269311577986</v>
      </c>
      <c r="I17">
        <f t="shared" si="1"/>
        <v>3.1914788707613287E-2</v>
      </c>
      <c r="L17">
        <f t="shared" si="2"/>
        <v>358.00977371783165</v>
      </c>
      <c r="M17">
        <f t="shared" si="3"/>
        <v>1.3732500756091835E-2</v>
      </c>
      <c r="O17">
        <f t="shared" si="4"/>
        <v>-2.9706923857798557</v>
      </c>
      <c r="P17">
        <f t="shared" si="5"/>
        <v>-1.5103568962835028</v>
      </c>
      <c r="Q17">
        <f t="shared" si="6"/>
        <v>8.8250132509304109</v>
      </c>
      <c r="AC17">
        <f t="shared" si="7"/>
        <v>-4.849770017831645</v>
      </c>
      <c r="AD17">
        <f t="shared" si="8"/>
        <v>-1.5103568962835028</v>
      </c>
      <c r="AE17">
        <f t="shared" si="9"/>
        <v>23.520269225858755</v>
      </c>
    </row>
    <row r="18" spans="1:31" x14ac:dyDescent="0.2">
      <c r="A18" s="19" t="s">
        <v>17</v>
      </c>
      <c r="B18" s="20">
        <v>17</v>
      </c>
      <c r="C18" s="20">
        <v>91.416999820000001</v>
      </c>
      <c r="D18" s="20">
        <v>342.88000490000002</v>
      </c>
      <c r="H18">
        <f t="shared" si="0"/>
        <v>96.39546018225667</v>
      </c>
      <c r="I18">
        <f t="shared" si="1"/>
        <v>5.4458802761622606E-2</v>
      </c>
      <c r="L18">
        <f t="shared" si="2"/>
        <v>358.81017941198905</v>
      </c>
      <c r="M18">
        <f t="shared" si="3"/>
        <v>4.6459911001911665E-2</v>
      </c>
      <c r="O18">
        <f t="shared" si="4"/>
        <v>-4.9784603622566692</v>
      </c>
      <c r="P18">
        <f t="shared" si="5"/>
        <v>-1.4799413890351922</v>
      </c>
      <c r="Q18">
        <f t="shared" si="6"/>
        <v>24.785067578560806</v>
      </c>
      <c r="AC18">
        <f t="shared" si="7"/>
        <v>-15.930174511989037</v>
      </c>
      <c r="AD18">
        <f t="shared" si="8"/>
        <v>-1.4799413890351922</v>
      </c>
      <c r="AE18">
        <f t="shared" si="9"/>
        <v>253.77045998242517</v>
      </c>
    </row>
    <row r="19" spans="1:31" x14ac:dyDescent="0.2">
      <c r="A19" s="19" t="s">
        <v>18</v>
      </c>
      <c r="B19" s="20">
        <v>18</v>
      </c>
      <c r="C19" s="20">
        <v>92.662498470000003</v>
      </c>
      <c r="D19" s="20">
        <v>348.51998900000001</v>
      </c>
      <c r="H19">
        <f t="shared" si="0"/>
        <v>96.738227248733494</v>
      </c>
      <c r="I19">
        <f t="shared" si="1"/>
        <v>4.3984663116471347E-2</v>
      </c>
      <c r="L19">
        <f t="shared" si="2"/>
        <v>359.61058510614646</v>
      </c>
      <c r="M19">
        <f t="shared" si="3"/>
        <v>3.1821979961517928E-2</v>
      </c>
      <c r="O19">
        <f t="shared" si="4"/>
        <v>-4.0757287787334917</v>
      </c>
      <c r="P19">
        <f t="shared" si="5"/>
        <v>-1.450836487412636</v>
      </c>
      <c r="Q19">
        <f t="shared" si="6"/>
        <v>16.611565077796399</v>
      </c>
      <c r="AC19">
        <f t="shared" si="7"/>
        <v>-11.09059610614645</v>
      </c>
      <c r="AD19">
        <f t="shared" si="8"/>
        <v>-1.450836487412636</v>
      </c>
      <c r="AE19">
        <f t="shared" si="9"/>
        <v>123.00132198967079</v>
      </c>
    </row>
    <row r="20" spans="1:31" x14ac:dyDescent="0.2">
      <c r="A20" s="19" t="s">
        <v>19</v>
      </c>
      <c r="B20" s="20">
        <v>19</v>
      </c>
      <c r="C20" s="20">
        <v>92.900001529999997</v>
      </c>
      <c r="D20" s="20">
        <v>343.1600037</v>
      </c>
      <c r="H20">
        <f t="shared" si="0"/>
        <v>97.080994315210319</v>
      </c>
      <c r="I20">
        <f t="shared" si="1"/>
        <v>4.5005303728226122E-2</v>
      </c>
      <c r="L20">
        <f t="shared" si="2"/>
        <v>360.41099080030381</v>
      </c>
      <c r="M20">
        <f t="shared" si="3"/>
        <v>5.0270972474359493E-2</v>
      </c>
      <c r="O20">
        <f t="shared" si="4"/>
        <v>-4.1809927852103215</v>
      </c>
      <c r="P20">
        <f t="shared" si="5"/>
        <v>-1.4229111803109864</v>
      </c>
      <c r="Q20">
        <f t="shared" si="6"/>
        <v>17.480700669980763</v>
      </c>
      <c r="AC20">
        <f t="shared" si="7"/>
        <v>-17.250987100303803</v>
      </c>
      <c r="AD20">
        <f t="shared" si="8"/>
        <v>-1.4229111803109864</v>
      </c>
      <c r="AE20">
        <f t="shared" si="9"/>
        <v>297.5965559348482</v>
      </c>
    </row>
    <row r="21" spans="1:31" x14ac:dyDescent="0.2">
      <c r="A21" s="19" t="s">
        <v>20</v>
      </c>
      <c r="B21" s="20">
        <v>20</v>
      </c>
      <c r="C21" s="20">
        <v>93.533996579999993</v>
      </c>
      <c r="D21" s="20">
        <v>347.73999020000002</v>
      </c>
      <c r="H21">
        <f t="shared" si="0"/>
        <v>97.423761381687129</v>
      </c>
      <c r="I21">
        <f t="shared" si="1"/>
        <v>4.1586641690865893E-2</v>
      </c>
      <c r="L21">
        <f t="shared" si="2"/>
        <v>361.21139649446121</v>
      </c>
      <c r="M21">
        <f t="shared" si="3"/>
        <v>3.8739882308943568E-2</v>
      </c>
      <c r="O21">
        <f t="shared" si="4"/>
        <v>-3.8897648016871358</v>
      </c>
      <c r="P21">
        <f t="shared" si="5"/>
        <v>-1.3960534082549905</v>
      </c>
      <c r="Q21">
        <f t="shared" si="6"/>
        <v>15.130270212444163</v>
      </c>
      <c r="AC21">
        <f t="shared" si="7"/>
        <v>-13.47140629446119</v>
      </c>
      <c r="AD21">
        <f t="shared" si="8"/>
        <v>-1.3960534082549905</v>
      </c>
      <c r="AE21">
        <f t="shared" si="9"/>
        <v>181.47878755044857</v>
      </c>
    </row>
    <row r="22" spans="1:31" x14ac:dyDescent="0.2">
      <c r="A22" s="19" t="s">
        <v>21</v>
      </c>
      <c r="B22" s="20">
        <v>21</v>
      </c>
      <c r="C22" s="20">
        <v>100.435997</v>
      </c>
      <c r="D22" s="20">
        <v>345.0899963</v>
      </c>
      <c r="H22">
        <f t="shared" si="0"/>
        <v>97.766528448163953</v>
      </c>
      <c r="I22">
        <f t="shared" si="1"/>
        <v>2.6578802735796481E-2</v>
      </c>
      <c r="L22">
        <f t="shared" si="2"/>
        <v>362.01180218861856</v>
      </c>
      <c r="M22">
        <f t="shared" si="3"/>
        <v>4.9035921267065033E-2</v>
      </c>
      <c r="O22">
        <f t="shared" si="4"/>
        <v>2.6694685518360473</v>
      </c>
      <c r="P22">
        <f t="shared" si="5"/>
        <v>-1.3701665397259748</v>
      </c>
      <c r="Q22">
        <f t="shared" si="6"/>
        <v>7.1260623492416437</v>
      </c>
      <c r="AC22">
        <f t="shared" si="7"/>
        <v>-16.921805888618564</v>
      </c>
      <c r="AD22">
        <f t="shared" si="8"/>
        <v>-1.3701665397259748</v>
      </c>
      <c r="AE22">
        <f t="shared" si="9"/>
        <v>286.34751453208594</v>
      </c>
    </row>
    <row r="23" spans="1:31" x14ac:dyDescent="0.2">
      <c r="A23" s="19">
        <v>43892</v>
      </c>
      <c r="B23" s="20">
        <v>22</v>
      </c>
      <c r="C23" s="20">
        <v>100.2099991</v>
      </c>
      <c r="D23" s="20">
        <v>358</v>
      </c>
      <c r="H23">
        <f t="shared" si="0"/>
        <v>98.109295514640763</v>
      </c>
      <c r="I23">
        <f t="shared" si="1"/>
        <v>2.0963013713461268E-2</v>
      </c>
      <c r="L23">
        <f t="shared" si="2"/>
        <v>362.81220788277597</v>
      </c>
      <c r="M23">
        <f t="shared" si="3"/>
        <v>1.3441921460268059E-2</v>
      </c>
      <c r="O23">
        <f t="shared" si="4"/>
        <v>2.1007035853592413</v>
      </c>
      <c r="P23">
        <f t="shared" si="5"/>
        <v>-1.3451666341766386</v>
      </c>
      <c r="Q23">
        <f t="shared" si="6"/>
        <v>4.4129555535411713</v>
      </c>
      <c r="AC23">
        <f t="shared" si="7"/>
        <v>-4.8122078827759651</v>
      </c>
      <c r="AD23">
        <f t="shared" si="8"/>
        <v>-1.3451666341766386</v>
      </c>
      <c r="AE23">
        <f t="shared" si="9"/>
        <v>23.157344707051138</v>
      </c>
    </row>
    <row r="24" spans="1:31" x14ac:dyDescent="0.2">
      <c r="A24" s="19">
        <v>43923</v>
      </c>
      <c r="B24" s="20">
        <v>23</v>
      </c>
      <c r="C24" s="20">
        <v>102.48349760000001</v>
      </c>
      <c r="D24" s="20">
        <v>369.01000979999998</v>
      </c>
      <c r="H24">
        <f t="shared" si="0"/>
        <v>98.452062581117588</v>
      </c>
      <c r="I24">
        <f t="shared" si="1"/>
        <v>3.933740663904136E-2</v>
      </c>
      <c r="L24">
        <f t="shared" si="2"/>
        <v>363.61261357693331</v>
      </c>
      <c r="M24">
        <f t="shared" si="3"/>
        <v>1.4626693259600202E-2</v>
      </c>
      <c r="O24">
        <f t="shared" si="4"/>
        <v>4.0314350188824193</v>
      </c>
      <c r="P24">
        <f t="shared" si="5"/>
        <v>-1.3209802893126328</v>
      </c>
      <c r="Q24">
        <f t="shared" si="6"/>
        <v>16.252468311471493</v>
      </c>
      <c r="AC24">
        <f t="shared" si="7"/>
        <v>5.3973962230666643</v>
      </c>
      <c r="AD24">
        <f t="shared" si="8"/>
        <v>-1.3209802893126328</v>
      </c>
      <c r="AE24">
        <f t="shared" si="9"/>
        <v>29.131885988774293</v>
      </c>
    </row>
    <row r="25" spans="1:31" x14ac:dyDescent="0.2">
      <c r="A25" s="19">
        <v>43953</v>
      </c>
      <c r="B25" s="20">
        <v>24</v>
      </c>
      <c r="C25" s="20">
        <v>101.9934998</v>
      </c>
      <c r="D25" s="20">
        <v>369.67001340000002</v>
      </c>
      <c r="H25">
        <f t="shared" si="0"/>
        <v>98.794829647594398</v>
      </c>
      <c r="I25">
        <f t="shared" si="1"/>
        <v>3.1361509887178098E-2</v>
      </c>
      <c r="L25">
        <f t="shared" si="2"/>
        <v>364.41301927109072</v>
      </c>
      <c r="M25">
        <f t="shared" si="3"/>
        <v>1.4220775119298054E-2</v>
      </c>
      <c r="O25">
        <f t="shared" si="4"/>
        <v>3.1986701524055974</v>
      </c>
      <c r="P25">
        <f t="shared" si="5"/>
        <v>-1.2975429286165541</v>
      </c>
      <c r="Q25">
        <f t="shared" si="6"/>
        <v>10.231490743890447</v>
      </c>
      <c r="AC25">
        <f t="shared" si="7"/>
        <v>5.2569941289092981</v>
      </c>
      <c r="AD25">
        <f t="shared" si="8"/>
        <v>-1.2975429286165541</v>
      </c>
      <c r="AE25">
        <f t="shared" si="9"/>
        <v>27.635987271386831</v>
      </c>
    </row>
    <row r="26" spans="1:31" x14ac:dyDescent="0.2">
      <c r="A26" s="19">
        <v>43984</v>
      </c>
      <c r="B26" s="20">
        <v>25</v>
      </c>
      <c r="C26" s="20">
        <v>102.5114975</v>
      </c>
      <c r="D26" s="20">
        <v>366.9500122</v>
      </c>
      <c r="H26">
        <f t="shared" si="0"/>
        <v>99.137596714071222</v>
      </c>
      <c r="I26">
        <f t="shared" si="1"/>
        <v>3.2912413419078017E-2</v>
      </c>
      <c r="L26">
        <f t="shared" si="2"/>
        <v>365.21342496524812</v>
      </c>
      <c r="M26">
        <f t="shared" si="3"/>
        <v>4.7324899223749918E-3</v>
      </c>
      <c r="O26">
        <f t="shared" si="4"/>
        <v>3.3739007859287824</v>
      </c>
      <c r="P26">
        <f t="shared" si="5"/>
        <v>-1.2747974249655289</v>
      </c>
      <c r="Q26">
        <f t="shared" si="6"/>
        <v>11.383206513290856</v>
      </c>
      <c r="AC26">
        <f t="shared" si="7"/>
        <v>1.7365872347518803</v>
      </c>
      <c r="AD26">
        <f t="shared" si="8"/>
        <v>-1.2747974249655289</v>
      </c>
      <c r="AE26">
        <f t="shared" si="9"/>
        <v>3.015735223903182</v>
      </c>
    </row>
    <row r="27" spans="1:31" x14ac:dyDescent="0.2">
      <c r="A27" s="19">
        <v>44014</v>
      </c>
      <c r="B27" s="20">
        <v>26</v>
      </c>
      <c r="C27" s="20">
        <v>103.9639969</v>
      </c>
      <c r="D27" s="20">
        <v>366.76998900000001</v>
      </c>
      <c r="H27">
        <f t="shared" si="0"/>
        <v>99.480363780548032</v>
      </c>
      <c r="I27">
        <f t="shared" si="1"/>
        <v>4.312678670640803E-2</v>
      </c>
      <c r="L27">
        <f t="shared" si="2"/>
        <v>366.01383065940547</v>
      </c>
      <c r="M27">
        <f t="shared" si="3"/>
        <v>2.0616690658257168E-3</v>
      </c>
      <c r="O27">
        <f t="shared" si="4"/>
        <v>4.4836331194519659</v>
      </c>
      <c r="P27">
        <f t="shared" si="5"/>
        <v>-1.2526929839120384</v>
      </c>
      <c r="Q27">
        <f t="shared" si="6"/>
        <v>20.102965949846567</v>
      </c>
      <c r="AC27">
        <f t="shared" si="7"/>
        <v>0.75615834059453846</v>
      </c>
      <c r="AD27">
        <f t="shared" si="8"/>
        <v>-1.2526929839120384</v>
      </c>
      <c r="AE27">
        <f t="shared" si="9"/>
        <v>0.57177543605068604</v>
      </c>
    </row>
    <row r="28" spans="1:31" x14ac:dyDescent="0.2">
      <c r="A28" s="19">
        <v>44106</v>
      </c>
      <c r="B28" s="20">
        <v>27</v>
      </c>
      <c r="C28" s="20">
        <v>106.6955032</v>
      </c>
      <c r="D28" s="20">
        <v>371.07000729999999</v>
      </c>
      <c r="H28">
        <f t="shared" si="0"/>
        <v>99.823130847024856</v>
      </c>
      <c r="I28">
        <f t="shared" si="1"/>
        <v>6.4411077757353399E-2</v>
      </c>
      <c r="L28">
        <f t="shared" si="2"/>
        <v>366.81423635356288</v>
      </c>
      <c r="M28">
        <f t="shared" si="3"/>
        <v>1.1468916545972511E-2</v>
      </c>
      <c r="O28">
        <f t="shared" si="4"/>
        <v>6.8723723529751481</v>
      </c>
      <c r="P28">
        <f t="shared" si="5"/>
        <v>-1.2311842297805575</v>
      </c>
      <c r="Q28">
        <f t="shared" si="6"/>
        <v>47.229501757937172</v>
      </c>
      <c r="AC28">
        <f t="shared" si="7"/>
        <v>4.2557709464371101</v>
      </c>
      <c r="AD28">
        <f t="shared" si="8"/>
        <v>-1.2311842297805575</v>
      </c>
      <c r="AE28">
        <f t="shared" si="9"/>
        <v>18.111586348538214</v>
      </c>
    </row>
    <row r="29" spans="1:31" x14ac:dyDescent="0.2">
      <c r="A29" s="19">
        <v>44137</v>
      </c>
      <c r="B29" s="20">
        <v>28</v>
      </c>
      <c r="C29" s="20">
        <v>107.5400009</v>
      </c>
      <c r="D29" s="20">
        <v>373.69000240000003</v>
      </c>
      <c r="H29">
        <f t="shared" si="0"/>
        <v>100.16589791350168</v>
      </c>
      <c r="I29">
        <f t="shared" si="1"/>
        <v>6.8570791563926009E-2</v>
      </c>
      <c r="L29">
        <f t="shared" si="2"/>
        <v>367.61464204772022</v>
      </c>
      <c r="M29">
        <f t="shared" si="3"/>
        <v>1.6257754591402475E-2</v>
      </c>
      <c r="O29">
        <f t="shared" si="4"/>
        <v>7.3741029864983147</v>
      </c>
      <c r="P29">
        <f t="shared" si="5"/>
        <v>-1.2102304517744085</v>
      </c>
      <c r="Q29">
        <f t="shared" si="6"/>
        <v>54.377394855483367</v>
      </c>
      <c r="AC29">
        <f t="shared" si="7"/>
        <v>6.0753603522798016</v>
      </c>
      <c r="AD29">
        <f t="shared" si="8"/>
        <v>-1.2102304517744085</v>
      </c>
      <c r="AE29">
        <f t="shared" si="9"/>
        <v>36.910003410053356</v>
      </c>
    </row>
    <row r="30" spans="1:31" x14ac:dyDescent="0.2">
      <c r="A30" s="19">
        <v>44167</v>
      </c>
      <c r="B30" s="20">
        <v>29</v>
      </c>
      <c r="C30" s="20">
        <v>108</v>
      </c>
      <c r="D30" s="20">
        <v>380.01000979999998</v>
      </c>
      <c r="H30">
        <f t="shared" si="0"/>
        <v>100.50866497997849</v>
      </c>
      <c r="I30">
        <f t="shared" si="1"/>
        <v>6.9364213148347301E-2</v>
      </c>
      <c r="L30">
        <f t="shared" si="2"/>
        <v>368.41504774187763</v>
      </c>
      <c r="M30">
        <f t="shared" si="3"/>
        <v>3.051225430673471E-2</v>
      </c>
      <c r="O30">
        <f t="shared" si="4"/>
        <v>7.4913350200215092</v>
      </c>
      <c r="P30">
        <f t="shared" si="5"/>
        <v>-1.189794977493698</v>
      </c>
      <c r="Q30">
        <f t="shared" si="6"/>
        <v>56.120100382200668</v>
      </c>
      <c r="AC30">
        <f t="shared" si="7"/>
        <v>11.594962058122348</v>
      </c>
      <c r="AD30">
        <f t="shared" si="8"/>
        <v>-1.189794977493698</v>
      </c>
      <c r="AE30">
        <f t="shared" si="9"/>
        <v>134.44314512929685</v>
      </c>
    </row>
    <row r="31" spans="1:31" x14ac:dyDescent="0.2">
      <c r="A31" s="19" t="s">
        <v>22</v>
      </c>
      <c r="B31" s="20">
        <v>30</v>
      </c>
      <c r="C31" s="20">
        <v>107.4934998</v>
      </c>
      <c r="D31" s="20">
        <v>381.39999390000003</v>
      </c>
      <c r="H31">
        <f t="shared" si="0"/>
        <v>100.85143204645532</v>
      </c>
      <c r="I31">
        <f t="shared" si="1"/>
        <v>6.1790413056629127E-2</v>
      </c>
      <c r="L31">
        <f t="shared" si="2"/>
        <v>369.21545343603503</v>
      </c>
      <c r="M31">
        <f t="shared" si="3"/>
        <v>3.1946881643526402E-2</v>
      </c>
      <c r="O31">
        <f t="shared" si="4"/>
        <v>6.6420677535446799</v>
      </c>
      <c r="P31">
        <f t="shared" si="5"/>
        <v>-1.1698446487773884</v>
      </c>
      <c r="Q31">
        <f t="shared" si="6"/>
        <v>44.117064042678074</v>
      </c>
      <c r="AC31">
        <f t="shared" si="7"/>
        <v>12.184540463964993</v>
      </c>
      <c r="AD31">
        <f t="shared" si="8"/>
        <v>-1.1698446487773884</v>
      </c>
      <c r="AE31">
        <f t="shared" si="9"/>
        <v>148.46302631800023</v>
      </c>
    </row>
    <row r="32" spans="1:31" x14ac:dyDescent="0.2">
      <c r="A32" s="19" t="s">
        <v>23</v>
      </c>
      <c r="B32" s="20">
        <v>31</v>
      </c>
      <c r="C32" s="20">
        <v>106.7434998</v>
      </c>
      <c r="D32" s="20">
        <v>380.39999390000003</v>
      </c>
      <c r="H32">
        <f t="shared" si="0"/>
        <v>101.19419911293213</v>
      </c>
      <c r="I32">
        <f t="shared" si="1"/>
        <v>5.1987246974900765E-2</v>
      </c>
      <c r="L32">
        <f t="shared" si="2"/>
        <v>370.01585913019238</v>
      </c>
      <c r="M32">
        <f t="shared" si="3"/>
        <v>2.729793621536555E-2</v>
      </c>
      <c r="O32">
        <f t="shared" si="4"/>
        <v>5.5493006870678698</v>
      </c>
      <c r="P32">
        <f t="shared" si="5"/>
        <v>-1.1503493803760083</v>
      </c>
      <c r="Q32">
        <f t="shared" si="6"/>
        <v>30.794738115491931</v>
      </c>
      <c r="AC32">
        <f t="shared" si="7"/>
        <v>10.384134769807645</v>
      </c>
      <c r="AD32">
        <f t="shared" si="8"/>
        <v>-1.1503493803760083</v>
      </c>
      <c r="AE32">
        <f t="shared" si="9"/>
        <v>107.83025491752807</v>
      </c>
    </row>
    <row r="33" spans="1:31" x14ac:dyDescent="0.2">
      <c r="A33" s="19" t="s">
        <v>24</v>
      </c>
      <c r="B33" s="20">
        <v>32</v>
      </c>
      <c r="C33" s="20">
        <v>107.7835007</v>
      </c>
      <c r="D33" s="20">
        <v>387.77999879999999</v>
      </c>
      <c r="H33">
        <f t="shared" si="0"/>
        <v>101.53696617940895</v>
      </c>
      <c r="I33">
        <f t="shared" si="1"/>
        <v>5.7954459449015235E-2</v>
      </c>
      <c r="L33">
        <f t="shared" si="2"/>
        <v>370.81626482434979</v>
      </c>
      <c r="M33">
        <f t="shared" si="3"/>
        <v>4.3745768291673433E-2</v>
      </c>
      <c r="O33">
        <f t="shared" si="4"/>
        <v>6.2465345205910552</v>
      </c>
      <c r="P33">
        <f t="shared" si="5"/>
        <v>-1.1312817861712798</v>
      </c>
      <c r="Q33">
        <f t="shared" si="6"/>
        <v>39.019193516935722</v>
      </c>
      <c r="AC33">
        <f t="shared" si="7"/>
        <v>16.9637339756502</v>
      </c>
      <c r="AD33">
        <f t="shared" si="8"/>
        <v>-1.1312817861712798</v>
      </c>
      <c r="AE33">
        <f t="shared" si="9"/>
        <v>287.76827039662896</v>
      </c>
    </row>
    <row r="34" spans="1:31" x14ac:dyDescent="0.2">
      <c r="A34" s="19" t="s">
        <v>25</v>
      </c>
      <c r="B34" s="20">
        <v>33</v>
      </c>
      <c r="C34" s="20">
        <v>108.5110016</v>
      </c>
      <c r="D34" s="20">
        <v>386.19000240000003</v>
      </c>
      <c r="H34">
        <f t="shared" si="0"/>
        <v>101.87973324588576</v>
      </c>
      <c r="I34">
        <f t="shared" si="1"/>
        <v>6.111148414755984E-2</v>
      </c>
      <c r="L34">
        <f t="shared" si="2"/>
        <v>371.61667051850714</v>
      </c>
      <c r="M34">
        <f t="shared" si="3"/>
        <v>3.7736170773262072E-2</v>
      </c>
      <c r="O34">
        <f t="shared" si="4"/>
        <v>6.6312683541142405</v>
      </c>
      <c r="P34">
        <f t="shared" si="5"/>
        <v>-1.1126168608589178</v>
      </c>
      <c r="Q34">
        <f t="shared" si="6"/>
        <v>43.97371998427699</v>
      </c>
      <c r="AC34">
        <f t="shared" si="7"/>
        <v>14.573331881492891</v>
      </c>
      <c r="AD34">
        <f t="shared" si="8"/>
        <v>-1.1126168608589178</v>
      </c>
      <c r="AE34">
        <f t="shared" si="9"/>
        <v>212.38200212813712</v>
      </c>
    </row>
    <row r="35" spans="1:31" x14ac:dyDescent="0.2">
      <c r="A35" s="19" t="s">
        <v>26</v>
      </c>
      <c r="B35" s="20">
        <v>34</v>
      </c>
      <c r="C35" s="20">
        <v>107.6549988</v>
      </c>
      <c r="D35" s="20">
        <v>386</v>
      </c>
      <c r="H35">
        <f t="shared" si="0"/>
        <v>102.22250031236258</v>
      </c>
      <c r="I35">
        <f t="shared" si="1"/>
        <v>5.0462110893056064E-2</v>
      </c>
      <c r="L35">
        <f t="shared" si="2"/>
        <v>372.41707621266454</v>
      </c>
      <c r="M35">
        <f t="shared" si="3"/>
        <v>3.5188921728848341E-2</v>
      </c>
      <c r="O35">
        <f t="shared" si="4"/>
        <v>5.4324984876374174</v>
      </c>
      <c r="P35">
        <f t="shared" si="5"/>
        <v>-1.0943317074660934</v>
      </c>
      <c r="Q35">
        <f t="shared" si="6"/>
        <v>29.512039818182828</v>
      </c>
      <c r="AC35">
        <f t="shared" si="7"/>
        <v>13.58292378733546</v>
      </c>
      <c r="AD35">
        <f t="shared" si="8"/>
        <v>-1.0943317074660934</v>
      </c>
      <c r="AE35">
        <f t="shared" si="9"/>
        <v>184.49581861256348</v>
      </c>
    </row>
    <row r="36" spans="1:31" x14ac:dyDescent="0.2">
      <c r="A36" s="19" t="s">
        <v>27</v>
      </c>
      <c r="B36" s="20">
        <v>35</v>
      </c>
      <c r="C36" s="20">
        <v>104.7985001</v>
      </c>
      <c r="D36" s="20">
        <v>380.07000729999999</v>
      </c>
      <c r="H36">
        <f t="shared" si="0"/>
        <v>102.56526737883939</v>
      </c>
      <c r="I36">
        <f t="shared" si="1"/>
        <v>2.1309777516182259E-2</v>
      </c>
      <c r="L36">
        <f t="shared" si="2"/>
        <v>373.21748190682194</v>
      </c>
      <c r="M36">
        <f t="shared" si="3"/>
        <v>1.8029639965168705E-2</v>
      </c>
      <c r="O36">
        <f t="shared" si="4"/>
        <v>2.2332327211606042</v>
      </c>
      <c r="P36">
        <f t="shared" si="5"/>
        <v>-1.0764053029751872</v>
      </c>
      <c r="Q36">
        <f t="shared" si="6"/>
        <v>4.987328386862397</v>
      </c>
      <c r="AC36">
        <f t="shared" si="7"/>
        <v>6.8525253931780412</v>
      </c>
      <c r="AD36">
        <f t="shared" si="8"/>
        <v>-1.0764053029751872</v>
      </c>
      <c r="AE36">
        <f t="shared" si="9"/>
        <v>46.957104264149869</v>
      </c>
    </row>
    <row r="37" spans="1:31" x14ac:dyDescent="0.2">
      <c r="A37" s="19" t="s">
        <v>28</v>
      </c>
      <c r="B37" s="20">
        <v>36</v>
      </c>
      <c r="C37" s="20">
        <v>100.46450040000001</v>
      </c>
      <c r="D37" s="20">
        <v>368.7000122</v>
      </c>
      <c r="H37">
        <f t="shared" si="0"/>
        <v>102.90803444531622</v>
      </c>
      <c r="I37">
        <f t="shared" si="1"/>
        <v>2.4322362979831355E-2</v>
      </c>
      <c r="L37">
        <f t="shared" si="2"/>
        <v>374.01788760097929</v>
      </c>
      <c r="M37">
        <f t="shared" si="3"/>
        <v>1.4423312245768594E-2</v>
      </c>
      <c r="O37">
        <f t="shared" si="4"/>
        <v>-2.4435340453162127</v>
      </c>
      <c r="P37">
        <f t="shared" si="5"/>
        <v>-1.0588182958080339</v>
      </c>
      <c r="Q37">
        <f t="shared" si="6"/>
        <v>5.9708586306194151</v>
      </c>
      <c r="AC37">
        <f t="shared" si="7"/>
        <v>-5.3178754009792897</v>
      </c>
      <c r="AD37">
        <f t="shared" si="8"/>
        <v>-1.0588182958080339</v>
      </c>
      <c r="AE37">
        <f t="shared" si="9"/>
        <v>28.279798780340641</v>
      </c>
    </row>
    <row r="38" spans="1:31" x14ac:dyDescent="0.2">
      <c r="A38" s="19" t="s">
        <v>29</v>
      </c>
      <c r="B38" s="20">
        <v>37</v>
      </c>
      <c r="C38" s="20">
        <v>98.637001040000001</v>
      </c>
      <c r="D38" s="20">
        <v>360.0899963</v>
      </c>
      <c r="H38">
        <f t="shared" si="0"/>
        <v>103.25080151179304</v>
      </c>
      <c r="I38">
        <f t="shared" si="1"/>
        <v>4.677555504675187E-2</v>
      </c>
      <c r="L38">
        <f t="shared" si="2"/>
        <v>374.8182932951367</v>
      </c>
      <c r="M38">
        <f t="shared" si="3"/>
        <v>4.0901711090208098E-2</v>
      </c>
      <c r="O38">
        <f t="shared" si="4"/>
        <v>-4.6138004717930414</v>
      </c>
      <c r="P38">
        <f t="shared" si="5"/>
        <v>-1.0415528300904833</v>
      </c>
      <c r="Q38">
        <f t="shared" si="6"/>
        <v>21.28715479351769</v>
      </c>
      <c r="AC38">
        <f t="shared" si="7"/>
        <v>-14.728296995136702</v>
      </c>
      <c r="AD38">
        <f t="shared" si="8"/>
        <v>-1.0415528300904833</v>
      </c>
      <c r="AE38">
        <f t="shared" si="9"/>
        <v>216.92273237695281</v>
      </c>
    </row>
    <row r="39" spans="1:31" x14ac:dyDescent="0.2">
      <c r="A39" s="19" t="s">
        <v>30</v>
      </c>
      <c r="B39" s="20">
        <v>38</v>
      </c>
      <c r="C39" s="20">
        <v>98.979499820000001</v>
      </c>
      <c r="D39" s="20">
        <v>379.23999020000002</v>
      </c>
      <c r="H39">
        <f t="shared" si="0"/>
        <v>103.59356857826985</v>
      </c>
      <c r="I39">
        <f t="shared" si="1"/>
        <v>4.6616408111384733E-2</v>
      </c>
      <c r="L39">
        <f t="shared" si="2"/>
        <v>375.61869898929405</v>
      </c>
      <c r="M39">
        <f t="shared" si="3"/>
        <v>9.5488115818065863E-3</v>
      </c>
      <c r="O39">
        <f t="shared" si="4"/>
        <v>-4.6140687582698519</v>
      </c>
      <c r="P39">
        <f t="shared" si="5"/>
        <v>-1.024592392540099</v>
      </c>
      <c r="Q39">
        <f t="shared" si="6"/>
        <v>21.289630506041892</v>
      </c>
      <c r="AC39">
        <f t="shared" si="7"/>
        <v>3.6212912107059765</v>
      </c>
      <c r="AD39">
        <f t="shared" si="8"/>
        <v>-1.024592392540099</v>
      </c>
      <c r="AE39">
        <f t="shared" si="9"/>
        <v>13.113750032736357</v>
      </c>
    </row>
    <row r="40" spans="1:31" x14ac:dyDescent="0.2">
      <c r="A40" s="19" t="s">
        <v>31</v>
      </c>
      <c r="B40" s="20">
        <v>39</v>
      </c>
      <c r="C40" s="20">
        <v>94.214996339999999</v>
      </c>
      <c r="D40" s="20">
        <v>371.7099915</v>
      </c>
      <c r="H40">
        <f t="shared" si="0"/>
        <v>103.93633564474668</v>
      </c>
      <c r="I40">
        <f t="shared" si="1"/>
        <v>0.10318250472212116</v>
      </c>
      <c r="L40">
        <f t="shared" si="2"/>
        <v>376.41910468345145</v>
      </c>
      <c r="M40">
        <f t="shared" si="3"/>
        <v>1.2668782898324243E-2</v>
      </c>
      <c r="O40">
        <f t="shared" si="4"/>
        <v>-9.7213393047466781</v>
      </c>
      <c r="P40">
        <f t="shared" si="5"/>
        <v>-1.0079216785556244</v>
      </c>
      <c r="Q40">
        <f t="shared" si="6"/>
        <v>94.504437878012624</v>
      </c>
      <c r="AC40">
        <f t="shared" si="7"/>
        <v>-4.7091131834514499</v>
      </c>
      <c r="AD40">
        <f t="shared" si="8"/>
        <v>-1.0079216785556244</v>
      </c>
      <c r="AE40">
        <f t="shared" si="9"/>
        <v>22.175746974556247</v>
      </c>
    </row>
    <row r="41" spans="1:31" x14ac:dyDescent="0.2">
      <c r="A41" s="19" t="s">
        <v>32</v>
      </c>
      <c r="B41" s="20">
        <v>40</v>
      </c>
      <c r="C41" s="20">
        <v>94.1875</v>
      </c>
      <c r="D41" s="20">
        <v>369.02999879999999</v>
      </c>
      <c r="H41">
        <f t="shared" si="0"/>
        <v>104.27910271122349</v>
      </c>
      <c r="I41">
        <f t="shared" si="1"/>
        <v>0.10714375804882269</v>
      </c>
      <c r="L41">
        <f t="shared" si="2"/>
        <v>377.2195103776088</v>
      </c>
      <c r="M41">
        <f t="shared" si="3"/>
        <v>2.2191994158304758E-2</v>
      </c>
      <c r="O41">
        <f t="shared" si="4"/>
        <v>-10.091602711223487</v>
      </c>
      <c r="P41">
        <f t="shared" si="5"/>
        <v>-0.99152647467733057</v>
      </c>
      <c r="Q41">
        <f t="shared" si="6"/>
        <v>101.84044528117323</v>
      </c>
      <c r="AC41">
        <f t="shared" si="7"/>
        <v>-8.1895115776088119</v>
      </c>
      <c r="AD41">
        <f t="shared" si="8"/>
        <v>-0.99152647467733057</v>
      </c>
      <c r="AE41">
        <f t="shared" si="9"/>
        <v>67.068099879788775</v>
      </c>
    </row>
    <row r="42" spans="1:31" x14ac:dyDescent="0.2">
      <c r="A42" s="19">
        <v>43864</v>
      </c>
      <c r="B42" s="20">
        <v>41</v>
      </c>
      <c r="C42" s="20">
        <v>97.697502139999997</v>
      </c>
      <c r="D42" s="20">
        <v>381.0499878</v>
      </c>
      <c r="H42">
        <f t="shared" si="0"/>
        <v>104.62186977770031</v>
      </c>
      <c r="I42">
        <f t="shared" si="1"/>
        <v>7.0875585209719413E-2</v>
      </c>
      <c r="L42">
        <f t="shared" si="2"/>
        <v>378.0199160717662</v>
      </c>
      <c r="M42">
        <f t="shared" si="3"/>
        <v>7.951900866676246E-3</v>
      </c>
      <c r="O42">
        <f t="shared" si="4"/>
        <v>-6.924367637700314</v>
      </c>
      <c r="P42">
        <f t="shared" si="5"/>
        <v>-0.97539355506375336</v>
      </c>
      <c r="Q42">
        <f t="shared" si="6"/>
        <v>47.946867182031426</v>
      </c>
      <c r="AC42">
        <f t="shared" si="7"/>
        <v>3.0300717282337928</v>
      </c>
      <c r="AD42">
        <f t="shared" si="8"/>
        <v>-0.97539355506375336</v>
      </c>
      <c r="AE42">
        <f t="shared" si="9"/>
        <v>9.1813346782417238</v>
      </c>
    </row>
    <row r="43" spans="1:31" x14ac:dyDescent="0.2">
      <c r="A43" s="19">
        <v>43893</v>
      </c>
      <c r="B43" s="20">
        <v>42</v>
      </c>
      <c r="C43" s="20">
        <v>95.449501040000001</v>
      </c>
      <c r="D43" s="20">
        <v>368.76998900000001</v>
      </c>
      <c r="H43">
        <f t="shared" si="0"/>
        <v>104.96463684417714</v>
      </c>
      <c r="I43">
        <f t="shared" si="1"/>
        <v>9.9687643209257104E-2</v>
      </c>
      <c r="L43">
        <f t="shared" si="2"/>
        <v>378.82032176592361</v>
      </c>
      <c r="M43">
        <f t="shared" si="3"/>
        <v>2.7253662352452437E-2</v>
      </c>
      <c r="O43">
        <f t="shared" si="4"/>
        <v>-9.5151358041771346</v>
      </c>
      <c r="P43">
        <f t="shared" si="5"/>
        <v>-0.95951059001725081</v>
      </c>
      <c r="Q43">
        <f t="shared" si="6"/>
        <v>90.537809371933648</v>
      </c>
      <c r="AC43">
        <f t="shared" si="7"/>
        <v>-10.050332765923599</v>
      </c>
      <c r="AD43">
        <f t="shared" si="8"/>
        <v>-0.95951059001725081</v>
      </c>
      <c r="AE43">
        <f t="shared" si="9"/>
        <v>101.0091887057975</v>
      </c>
    </row>
    <row r="44" spans="1:31" x14ac:dyDescent="0.2">
      <c r="A44" s="19">
        <v>43924</v>
      </c>
      <c r="B44" s="20">
        <v>43</v>
      </c>
      <c r="C44" s="20">
        <v>98.791496280000004</v>
      </c>
      <c r="D44" s="20">
        <v>383.7900085</v>
      </c>
      <c r="H44">
        <f t="shared" si="0"/>
        <v>105.30740391065395</v>
      </c>
      <c r="I44">
        <f t="shared" si="1"/>
        <v>6.5956158940909421E-2</v>
      </c>
      <c r="L44">
        <f t="shared" si="2"/>
        <v>379.62072746008096</v>
      </c>
      <c r="M44">
        <f t="shared" si="3"/>
        <v>1.0863443413272292E-2</v>
      </c>
      <c r="O44">
        <f t="shared" si="4"/>
        <v>-6.5159076306539419</v>
      </c>
      <c r="P44">
        <f t="shared" si="5"/>
        <v>-0.94386606490653602</v>
      </c>
      <c r="Q44">
        <f t="shared" si="6"/>
        <v>42.457052251214265</v>
      </c>
      <c r="AC44">
        <f t="shared" si="7"/>
        <v>4.1692810399190421</v>
      </c>
      <c r="AD44">
        <f t="shared" si="8"/>
        <v>-0.94386606490653602</v>
      </c>
      <c r="AE44">
        <f t="shared" si="9"/>
        <v>17.382904389828408</v>
      </c>
    </row>
    <row r="45" spans="1:31" x14ac:dyDescent="0.2">
      <c r="A45" s="19">
        <v>43954</v>
      </c>
      <c r="B45" s="20">
        <v>44</v>
      </c>
      <c r="C45" s="20">
        <v>96.201499940000005</v>
      </c>
      <c r="D45" s="20">
        <v>372.77999879999999</v>
      </c>
      <c r="H45">
        <f t="shared" si="0"/>
        <v>105.65017097713077</v>
      </c>
      <c r="I45">
        <f t="shared" si="1"/>
        <v>9.8217502253330924E-2</v>
      </c>
      <c r="L45">
        <f t="shared" si="2"/>
        <v>380.42113315423836</v>
      </c>
      <c r="M45">
        <f t="shared" si="3"/>
        <v>2.0497704755715492E-2</v>
      </c>
      <c r="O45">
        <f t="shared" si="4"/>
        <v>-9.4486710371307652</v>
      </c>
      <c r="P45">
        <f t="shared" si="5"/>
        <v>-0.92844920809329989</v>
      </c>
      <c r="Q45">
        <f t="shared" si="6"/>
        <v>89.277384367913768</v>
      </c>
      <c r="AC45">
        <f t="shared" si="7"/>
        <v>-7.6411343542383747</v>
      </c>
      <c r="AD45">
        <f t="shared" si="8"/>
        <v>-0.92844920809329989</v>
      </c>
      <c r="AE45">
        <f t="shared" si="9"/>
        <v>58.386934219521905</v>
      </c>
    </row>
    <row r="46" spans="1:31" x14ac:dyDescent="0.2">
      <c r="A46" s="19">
        <v>43985</v>
      </c>
      <c r="B46" s="20">
        <v>45</v>
      </c>
      <c r="C46" s="20">
        <v>95.05449677</v>
      </c>
      <c r="D46" s="20">
        <v>368.97000120000001</v>
      </c>
      <c r="H46">
        <f t="shared" si="0"/>
        <v>105.99293804360758</v>
      </c>
      <c r="I46">
        <f t="shared" si="1"/>
        <v>0.11507547402070771</v>
      </c>
      <c r="L46">
        <f t="shared" si="2"/>
        <v>381.22153884839577</v>
      </c>
      <c r="M46">
        <f t="shared" si="3"/>
        <v>3.3204698508144607E-2</v>
      </c>
      <c r="O46">
        <f t="shared" si="4"/>
        <v>-10.93844127360758</v>
      </c>
      <c r="P46">
        <f t="shared" si="5"/>
        <v>-0.91324992668360727</v>
      </c>
      <c r="Q46">
        <f t="shared" si="6"/>
        <v>119.64949749616183</v>
      </c>
      <c r="AC46">
        <f t="shared" si="7"/>
        <v>-12.251537648395754</v>
      </c>
      <c r="AD46">
        <f t="shared" si="8"/>
        <v>-0.91324992668360727</v>
      </c>
      <c r="AE46">
        <f t="shared" si="9"/>
        <v>150.10017475005856</v>
      </c>
    </row>
    <row r="47" spans="1:31" x14ac:dyDescent="0.2">
      <c r="A47" s="19">
        <v>44077</v>
      </c>
      <c r="B47" s="20">
        <v>46</v>
      </c>
      <c r="C47" s="20">
        <v>90.030502319999997</v>
      </c>
      <c r="D47" s="20">
        <v>346.48999020000002</v>
      </c>
      <c r="H47">
        <f t="shared" si="0"/>
        <v>106.3357051100844</v>
      </c>
      <c r="I47">
        <f t="shared" si="1"/>
        <v>0.18110753988831468</v>
      </c>
      <c r="L47">
        <f t="shared" si="2"/>
        <v>382.02194454255311</v>
      </c>
      <c r="M47">
        <f t="shared" si="3"/>
        <v>0.10254828522475767</v>
      </c>
      <c r="O47">
        <f t="shared" si="4"/>
        <v>-16.305202790084408</v>
      </c>
      <c r="P47">
        <f t="shared" si="5"/>
        <v>-0.89825874910156867</v>
      </c>
      <c r="Q47">
        <f t="shared" si="6"/>
        <v>265.85963802577635</v>
      </c>
      <c r="AC47">
        <f t="shared" si="7"/>
        <v>-35.531954342553092</v>
      </c>
      <c r="AD47">
        <f t="shared" si="8"/>
        <v>-0.89825874910156867</v>
      </c>
      <c r="AE47">
        <f t="shared" si="9"/>
        <v>1262.5197794012774</v>
      </c>
    </row>
    <row r="48" spans="1:31" x14ac:dyDescent="0.2">
      <c r="A48" s="19">
        <v>44107</v>
      </c>
      <c r="B48" s="20">
        <v>47</v>
      </c>
      <c r="C48" s="20">
        <v>94.591003420000007</v>
      </c>
      <c r="D48" s="20">
        <v>364.13000490000002</v>
      </c>
      <c r="H48">
        <f t="shared" si="0"/>
        <v>106.67847217656121</v>
      </c>
      <c r="I48">
        <f t="shared" si="1"/>
        <v>0.1277866638425518</v>
      </c>
      <c r="L48">
        <f t="shared" si="2"/>
        <v>382.82235023671052</v>
      </c>
      <c r="M48">
        <f t="shared" si="3"/>
        <v>5.1334262722578787E-2</v>
      </c>
      <c r="O48">
        <f t="shared" si="4"/>
        <v>-12.087468756561208</v>
      </c>
      <c r="P48">
        <f t="shared" si="5"/>
        <v>-0.88346677362987858</v>
      </c>
      <c r="Q48">
        <f t="shared" si="6"/>
        <v>146.10690094084336</v>
      </c>
      <c r="AC48">
        <f t="shared" si="7"/>
        <v>-18.692345336710503</v>
      </c>
      <c r="AD48">
        <f t="shared" si="8"/>
        <v>-0.88346677362987858</v>
      </c>
      <c r="AE48">
        <f t="shared" si="9"/>
        <v>349.4037741868429</v>
      </c>
    </row>
    <row r="49" spans="1:31" x14ac:dyDescent="0.2">
      <c r="A49" s="19">
        <v>44138</v>
      </c>
      <c r="B49" s="20">
        <v>48</v>
      </c>
      <c r="C49" s="20">
        <v>91.042999269999996</v>
      </c>
      <c r="D49" s="20">
        <v>349.92001340000002</v>
      </c>
      <c r="H49">
        <f t="shared" si="0"/>
        <v>107.02123924303804</v>
      </c>
      <c r="I49">
        <f t="shared" si="1"/>
        <v>0.17550212648039493</v>
      </c>
      <c r="L49">
        <f t="shared" si="2"/>
        <v>383.62275593086787</v>
      </c>
      <c r="M49">
        <f t="shared" si="3"/>
        <v>9.6315561386143486E-2</v>
      </c>
      <c r="O49">
        <f t="shared" si="4"/>
        <v>-15.978239973038043</v>
      </c>
      <c r="P49">
        <f t="shared" si="5"/>
        <v>-0.8688656221847797</v>
      </c>
      <c r="Q49">
        <f t="shared" si="6"/>
        <v>255.30415263599076</v>
      </c>
      <c r="AC49">
        <f t="shared" si="7"/>
        <v>-33.702742530867852</v>
      </c>
      <c r="AD49">
        <f t="shared" si="8"/>
        <v>-0.8688656221847797</v>
      </c>
      <c r="AE49">
        <f t="shared" si="9"/>
        <v>1135.8748541019688</v>
      </c>
    </row>
    <row r="50" spans="1:31" x14ac:dyDescent="0.2">
      <c r="A50" s="19">
        <v>44168</v>
      </c>
      <c r="B50" s="20">
        <v>49</v>
      </c>
      <c r="C50" s="20">
        <v>83.830497739999998</v>
      </c>
      <c r="D50" s="20">
        <v>315.25</v>
      </c>
      <c r="H50">
        <f t="shared" si="0"/>
        <v>107.36400630951485</v>
      </c>
      <c r="I50">
        <f t="shared" si="1"/>
        <v>0.28072729142684977</v>
      </c>
      <c r="L50">
        <f t="shared" si="2"/>
        <v>384.42316162502527</v>
      </c>
      <c r="M50">
        <f t="shared" si="3"/>
        <v>0.21942319310079389</v>
      </c>
      <c r="O50">
        <f t="shared" si="4"/>
        <v>-23.533508569514851</v>
      </c>
      <c r="P50">
        <f t="shared" si="5"/>
        <v>-0.85444739869598973</v>
      </c>
      <c r="Q50">
        <f t="shared" si="6"/>
        <v>553.8260255914289</v>
      </c>
      <c r="AC50">
        <f t="shared" si="7"/>
        <v>-69.173161625025273</v>
      </c>
      <c r="AD50">
        <f t="shared" si="8"/>
        <v>-0.85444739869598973</v>
      </c>
      <c r="AE50">
        <f t="shared" si="9"/>
        <v>4784.9262892018687</v>
      </c>
    </row>
    <row r="51" spans="1:31" x14ac:dyDescent="0.2">
      <c r="A51" s="19" t="s">
        <v>33</v>
      </c>
      <c r="B51" s="20">
        <v>50</v>
      </c>
      <c r="C51" s="20">
        <v>89.25</v>
      </c>
      <c r="D51" s="20">
        <v>336.2999878</v>
      </c>
      <c r="H51">
        <f t="shared" si="0"/>
        <v>107.70677337599167</v>
      </c>
      <c r="I51">
        <f t="shared" si="1"/>
        <v>0.20679858124360417</v>
      </c>
      <c r="L51">
        <f t="shared" si="2"/>
        <v>385.22356731918262</v>
      </c>
      <c r="M51">
        <f t="shared" si="3"/>
        <v>0.14547600741596764</v>
      </c>
      <c r="O51">
        <f t="shared" si="4"/>
        <v>-18.456773375991673</v>
      </c>
      <c r="P51">
        <f t="shared" si="5"/>
        <v>-0.84020465154900881</v>
      </c>
      <c r="Q51">
        <f t="shared" si="6"/>
        <v>340.6524834527151</v>
      </c>
      <c r="AC51">
        <f t="shared" si="7"/>
        <v>-48.923579519182624</v>
      </c>
      <c r="AD51">
        <f t="shared" si="8"/>
        <v>-0.84020465154900881</v>
      </c>
      <c r="AE51">
        <f t="shared" si="9"/>
        <v>2393.5166329697854</v>
      </c>
    </row>
    <row r="52" spans="1:31" x14ac:dyDescent="0.2">
      <c r="A52" s="19" t="s">
        <v>34</v>
      </c>
      <c r="B52" s="20">
        <v>51</v>
      </c>
      <c r="C52" s="20">
        <v>84.457496640000002</v>
      </c>
      <c r="D52" s="20">
        <v>298.8399963</v>
      </c>
      <c r="H52">
        <f t="shared" si="0"/>
        <v>108.0495404424685</v>
      </c>
      <c r="I52">
        <f t="shared" si="1"/>
        <v>0.27933629033583079</v>
      </c>
      <c r="L52">
        <f t="shared" si="2"/>
        <v>386.02397301334003</v>
      </c>
      <c r="M52">
        <f t="shared" si="3"/>
        <v>0.29174132576891626</v>
      </c>
      <c r="O52">
        <f t="shared" si="4"/>
        <v>-23.592043802468496</v>
      </c>
      <c r="P52">
        <f t="shared" si="5"/>
        <v>-0.82613033962053128</v>
      </c>
      <c r="Q52">
        <f t="shared" si="6"/>
        <v>556.58453077759214</v>
      </c>
      <c r="AC52">
        <f t="shared" si="7"/>
        <v>-87.18397671334003</v>
      </c>
      <c r="AD52">
        <f t="shared" si="8"/>
        <v>-0.82613033962053128</v>
      </c>
      <c r="AE52">
        <f t="shared" si="9"/>
        <v>7601.045795552217</v>
      </c>
    </row>
    <row r="53" spans="1:31" x14ac:dyDescent="0.2">
      <c r="A53" s="19" t="s">
        <v>35</v>
      </c>
      <c r="B53" s="20">
        <v>52</v>
      </c>
      <c r="C53" s="20">
        <v>90.391998290000004</v>
      </c>
      <c r="D53" s="20">
        <v>319.75</v>
      </c>
      <c r="H53">
        <f t="shared" si="0"/>
        <v>108.39230750894531</v>
      </c>
      <c r="I53">
        <f t="shared" si="1"/>
        <v>0.19913609124112774</v>
      </c>
      <c r="L53">
        <f t="shared" si="2"/>
        <v>386.82437870749743</v>
      </c>
      <c r="M53">
        <f t="shared" si="3"/>
        <v>0.20977131730257212</v>
      </c>
      <c r="O53">
        <f t="shared" si="4"/>
        <v>-18.000309218945304</v>
      </c>
      <c r="P53">
        <f t="shared" si="5"/>
        <v>-0.81221780149991241</v>
      </c>
      <c r="Q53">
        <f t="shared" si="6"/>
        <v>324.01113197764732</v>
      </c>
      <c r="AC53">
        <f t="shared" si="7"/>
        <v>-67.074378707497431</v>
      </c>
      <c r="AD53">
        <f t="shared" si="8"/>
        <v>-0.81221780149991241</v>
      </c>
      <c r="AE53">
        <f t="shared" si="9"/>
        <v>4498.9722789967846</v>
      </c>
    </row>
    <row r="54" spans="1:31" x14ac:dyDescent="0.2">
      <c r="A54" s="19" t="s">
        <v>36</v>
      </c>
      <c r="B54" s="20">
        <v>53</v>
      </c>
      <c r="C54" s="20">
        <v>91.5</v>
      </c>
      <c r="D54" s="20">
        <v>315.47000120000001</v>
      </c>
      <c r="H54">
        <f t="shared" si="0"/>
        <v>108.73507457542212</v>
      </c>
      <c r="I54">
        <f t="shared" si="1"/>
        <v>0.18836147076964063</v>
      </c>
      <c r="L54">
        <f t="shared" si="2"/>
        <v>387.62478440165478</v>
      </c>
      <c r="M54">
        <f t="shared" si="3"/>
        <v>0.22872153588990687</v>
      </c>
      <c r="O54">
        <f t="shared" si="4"/>
        <v>-17.235074575422118</v>
      </c>
      <c r="P54">
        <f t="shared" si="5"/>
        <v>-0.7984607275425748</v>
      </c>
      <c r="Q54">
        <f t="shared" si="6"/>
        <v>297.04779562036191</v>
      </c>
      <c r="AC54">
        <f t="shared" si="7"/>
        <v>-72.154783201654766</v>
      </c>
      <c r="AD54">
        <f t="shared" si="8"/>
        <v>-0.7984607275425748</v>
      </c>
      <c r="AE54">
        <f t="shared" si="9"/>
        <v>5206.3127388778012</v>
      </c>
    </row>
    <row r="55" spans="1:31" x14ac:dyDescent="0.2">
      <c r="A55" s="19" t="s">
        <v>37</v>
      </c>
      <c r="B55" s="20">
        <v>54</v>
      </c>
      <c r="C55" s="20">
        <v>94.046501160000005</v>
      </c>
      <c r="D55" s="20">
        <v>332.02999879999999</v>
      </c>
      <c r="H55">
        <f t="shared" si="0"/>
        <v>109.07784164189894</v>
      </c>
      <c r="I55">
        <f t="shared" si="1"/>
        <v>0.15982881124228457</v>
      </c>
      <c r="L55">
        <f t="shared" si="2"/>
        <v>388.42519009581218</v>
      </c>
      <c r="M55">
        <f t="shared" si="3"/>
        <v>0.16984968677418252</v>
      </c>
      <c r="O55">
        <f t="shared" si="4"/>
        <v>-15.031340481898937</v>
      </c>
      <c r="P55">
        <f t="shared" si="5"/>
        <v>-0.78485313444643534</v>
      </c>
      <c r="Q55">
        <f t="shared" si="6"/>
        <v>225.94119668277378</v>
      </c>
      <c r="AC55">
        <f t="shared" si="7"/>
        <v>-56.395191295812197</v>
      </c>
      <c r="AD55">
        <f t="shared" si="8"/>
        <v>-0.78485313444643534</v>
      </c>
      <c r="AE55">
        <f t="shared" si="9"/>
        <v>3180.4176012912517</v>
      </c>
    </row>
    <row r="56" spans="1:31" x14ac:dyDescent="0.2">
      <c r="A56" s="19" t="s">
        <v>38</v>
      </c>
      <c r="B56" s="20">
        <v>55</v>
      </c>
      <c r="C56" s="20">
        <v>92.30449677</v>
      </c>
      <c r="D56" s="20">
        <v>332.82998659999998</v>
      </c>
      <c r="H56">
        <f t="shared" si="0"/>
        <v>109.42060870837577</v>
      </c>
      <c r="I56">
        <f t="shared" si="1"/>
        <v>0.18543096530849293</v>
      </c>
      <c r="L56">
        <f t="shared" si="2"/>
        <v>389.22559578996953</v>
      </c>
      <c r="M56">
        <f t="shared" si="3"/>
        <v>0.16944269284770494</v>
      </c>
      <c r="O56">
        <f t="shared" si="4"/>
        <v>-17.116111938375766</v>
      </c>
      <c r="P56">
        <f t="shared" si="5"/>
        <v>-0.77138934208115728</v>
      </c>
      <c r="Q56">
        <f t="shared" si="6"/>
        <v>292.96128788700946</v>
      </c>
      <c r="AC56">
        <f t="shared" si="7"/>
        <v>-56.395609189969548</v>
      </c>
      <c r="AD56">
        <f t="shared" si="8"/>
        <v>-0.77138934208115728</v>
      </c>
      <c r="AE56">
        <f t="shared" si="9"/>
        <v>3180.4647359077776</v>
      </c>
    </row>
    <row r="57" spans="1:31" x14ac:dyDescent="0.2">
      <c r="A57" s="19" t="s">
        <v>39</v>
      </c>
      <c r="B57" s="20">
        <v>56</v>
      </c>
      <c r="C57" s="20">
        <v>95.141502380000006</v>
      </c>
      <c r="D57" s="20">
        <v>360.26998900000001</v>
      </c>
      <c r="H57">
        <f t="shared" si="0"/>
        <v>109.76337577485258</v>
      </c>
      <c r="I57">
        <f t="shared" si="1"/>
        <v>0.15368554236669571</v>
      </c>
      <c r="L57">
        <f t="shared" si="2"/>
        <v>390.02600148412694</v>
      </c>
      <c r="M57">
        <f t="shared" si="3"/>
        <v>8.2593647521739394E-2</v>
      </c>
      <c r="O57">
        <f t="shared" si="4"/>
        <v>-14.621873394852571</v>
      </c>
      <c r="P57">
        <f t="shared" si="5"/>
        <v>-0.75806395233324275</v>
      </c>
      <c r="Q57">
        <f t="shared" si="6"/>
        <v>213.79918157509744</v>
      </c>
      <c r="AC57">
        <f t="shared" si="7"/>
        <v>-29.756012484126927</v>
      </c>
      <c r="AD57">
        <f t="shared" si="8"/>
        <v>-0.75806395233324275</v>
      </c>
      <c r="AE57">
        <f t="shared" si="9"/>
        <v>885.42027895551757</v>
      </c>
    </row>
    <row r="58" spans="1:31" x14ac:dyDescent="0.2">
      <c r="A58" s="19" t="s">
        <v>40</v>
      </c>
      <c r="B58" s="20">
        <v>57</v>
      </c>
      <c r="C58" s="20">
        <v>97.004997250000002</v>
      </c>
      <c r="D58" s="20">
        <v>357.32000729999999</v>
      </c>
      <c r="H58">
        <f t="shared" si="0"/>
        <v>110.1061428413294</v>
      </c>
      <c r="I58">
        <f t="shared" si="1"/>
        <v>0.13505639877052208</v>
      </c>
      <c r="L58">
        <f t="shared" si="2"/>
        <v>390.82640717828428</v>
      </c>
      <c r="M58">
        <f t="shared" si="3"/>
        <v>9.3771407124574685E-2</v>
      </c>
      <c r="O58">
        <f t="shared" si="4"/>
        <v>-13.101145591329399</v>
      </c>
      <c r="P58">
        <f t="shared" si="5"/>
        <v>-0.74487182975869159</v>
      </c>
      <c r="Q58">
        <f t="shared" si="6"/>
        <v>171.64001580520974</v>
      </c>
      <c r="AC58">
        <f t="shared" si="7"/>
        <v>-33.506399878284299</v>
      </c>
      <c r="AD58">
        <f t="shared" si="8"/>
        <v>-0.74487182975869159</v>
      </c>
      <c r="AE58">
        <f t="shared" si="9"/>
        <v>1122.67883280349</v>
      </c>
    </row>
    <row r="59" spans="1:31" x14ac:dyDescent="0.2">
      <c r="A59" s="19" t="s">
        <v>41</v>
      </c>
      <c r="B59" s="20">
        <v>58</v>
      </c>
      <c r="C59" s="20">
        <v>94.291999820000001</v>
      </c>
      <c r="D59" s="20">
        <v>342.39001459999997</v>
      </c>
      <c r="H59">
        <f t="shared" si="0"/>
        <v>110.44890990780621</v>
      </c>
      <c r="I59">
        <f t="shared" si="1"/>
        <v>0.17134974460875965</v>
      </c>
      <c r="L59">
        <f t="shared" si="2"/>
        <v>391.62681287244169</v>
      </c>
      <c r="M59">
        <f t="shared" si="3"/>
        <v>0.14380325410471745</v>
      </c>
      <c r="O59">
        <f t="shared" si="4"/>
        <v>-16.15691008780621</v>
      </c>
      <c r="P59">
        <f t="shared" si="5"/>
        <v>-0.73180808385961749</v>
      </c>
      <c r="Q59">
        <f t="shared" si="6"/>
        <v>261.04574358545409</v>
      </c>
      <c r="AC59">
        <f t="shared" si="7"/>
        <v>-49.236798272441717</v>
      </c>
      <c r="AD59">
        <f t="shared" si="8"/>
        <v>-0.73180808385961749</v>
      </c>
      <c r="AE59">
        <f t="shared" si="9"/>
        <v>2424.2623041211195</v>
      </c>
    </row>
    <row r="60" spans="1:31" x14ac:dyDescent="0.2">
      <c r="A60" s="19" t="s">
        <v>42</v>
      </c>
      <c r="B60" s="20">
        <v>59</v>
      </c>
      <c r="C60" s="20">
        <v>97.77449799</v>
      </c>
      <c r="D60" s="20">
        <v>362.98999020000002</v>
      </c>
      <c r="H60">
        <f t="shared" si="0"/>
        <v>110.79167697428304</v>
      </c>
      <c r="I60">
        <f t="shared" si="1"/>
        <v>0.13313470538723074</v>
      </c>
      <c r="L60">
        <f t="shared" si="2"/>
        <v>392.42721856659909</v>
      </c>
      <c r="M60">
        <f t="shared" si="3"/>
        <v>8.1096529274484297E-2</v>
      </c>
      <c r="O60">
        <f t="shared" si="4"/>
        <v>-13.017178984283035</v>
      </c>
      <c r="P60">
        <f t="shared" si="5"/>
        <v>-0.71886805282271549</v>
      </c>
      <c r="Q60">
        <f t="shared" si="6"/>
        <v>169.44694870885991</v>
      </c>
      <c r="AC60">
        <f t="shared" si="7"/>
        <v>-29.437228366599072</v>
      </c>
      <c r="AD60">
        <f t="shared" si="8"/>
        <v>-0.71886805282271549</v>
      </c>
      <c r="AE60">
        <f t="shared" si="9"/>
        <v>866.55041390730503</v>
      </c>
    </row>
    <row r="61" spans="1:31" x14ac:dyDescent="0.2">
      <c r="A61" s="19" t="s">
        <v>43</v>
      </c>
      <c r="B61" s="20">
        <v>60</v>
      </c>
      <c r="C61" s="20">
        <v>95.004997250000002</v>
      </c>
      <c r="D61" s="20">
        <v>357.11999509999998</v>
      </c>
      <c r="H61">
        <f t="shared" si="0"/>
        <v>111.13444404075986</v>
      </c>
      <c r="I61">
        <f t="shared" si="1"/>
        <v>0.16977471983201239</v>
      </c>
      <c r="L61">
        <f t="shared" si="2"/>
        <v>393.22762426075644</v>
      </c>
      <c r="M61">
        <f t="shared" si="3"/>
        <v>0.10110783393868965</v>
      </c>
      <c r="O61">
        <f t="shared" si="4"/>
        <v>-16.129446790759857</v>
      </c>
      <c r="P61">
        <f t="shared" si="5"/>
        <v>-0.70604728857604471</v>
      </c>
      <c r="Q61">
        <f t="shared" si="6"/>
        <v>260.15905377595345</v>
      </c>
      <c r="AC61">
        <f t="shared" si="7"/>
        <v>-36.10762916075646</v>
      </c>
      <c r="AD61">
        <f t="shared" si="8"/>
        <v>-0.70604728857604471</v>
      </c>
      <c r="AE61">
        <f t="shared" si="9"/>
        <v>1303.7608836107102</v>
      </c>
    </row>
    <row r="62" spans="1:31" x14ac:dyDescent="0.2">
      <c r="A62" s="19" t="s">
        <v>44</v>
      </c>
      <c r="B62" s="20">
        <v>61</v>
      </c>
      <c r="C62" s="20">
        <v>98.197502139999997</v>
      </c>
      <c r="D62" s="20">
        <v>370.9599915</v>
      </c>
      <c r="H62">
        <f t="shared" si="0"/>
        <v>111.47721110723667</v>
      </c>
      <c r="I62">
        <f t="shared" si="1"/>
        <v>0.13523469210351008</v>
      </c>
      <c r="L62">
        <f t="shared" si="2"/>
        <v>394.02802995491385</v>
      </c>
      <c r="M62">
        <f t="shared" si="3"/>
        <v>6.218470720154156E-2</v>
      </c>
      <c r="O62">
        <f t="shared" si="4"/>
        <v>-13.279708967236672</v>
      </c>
      <c r="P62">
        <f t="shared" si="5"/>
        <v>-0.69334154303681728</v>
      </c>
      <c r="Q62">
        <f t="shared" si="6"/>
        <v>176.3506702545061</v>
      </c>
      <c r="AC62">
        <f t="shared" si="7"/>
        <v>-23.068038454913847</v>
      </c>
      <c r="AD62">
        <f t="shared" si="8"/>
        <v>-0.69334154303681728</v>
      </c>
      <c r="AE62">
        <f t="shared" si="9"/>
        <v>532.134398157384</v>
      </c>
    </row>
    <row r="63" spans="1:31" x14ac:dyDescent="0.2">
      <c r="A63" s="19" t="s">
        <v>45</v>
      </c>
      <c r="B63" s="20">
        <v>62</v>
      </c>
      <c r="C63" s="20">
        <v>97.486000059999995</v>
      </c>
      <c r="D63" s="20">
        <v>375.5</v>
      </c>
      <c r="H63">
        <f t="shared" si="0"/>
        <v>111.81997817371349</v>
      </c>
      <c r="I63">
        <f t="shared" si="1"/>
        <v>0.14703627295089883</v>
      </c>
      <c r="L63">
        <f t="shared" si="2"/>
        <v>394.82843564907125</v>
      </c>
      <c r="M63">
        <f t="shared" si="3"/>
        <v>5.1473863246527966E-2</v>
      </c>
      <c r="O63">
        <f t="shared" si="4"/>
        <v>-14.333978113713499</v>
      </c>
      <c r="P63">
        <f t="shared" si="5"/>
        <v>-0.68074675543701968</v>
      </c>
      <c r="Q63">
        <f t="shared" si="6"/>
        <v>205.46292856441761</v>
      </c>
      <c r="AC63">
        <f t="shared" si="7"/>
        <v>-19.328435649071253</v>
      </c>
      <c r="AD63">
        <f t="shared" si="8"/>
        <v>-0.68074675543701968</v>
      </c>
      <c r="AE63">
        <f t="shared" si="9"/>
        <v>373.58842464028845</v>
      </c>
    </row>
    <row r="64" spans="1:31" x14ac:dyDescent="0.2">
      <c r="A64" s="19">
        <v>43834</v>
      </c>
      <c r="B64" s="20">
        <v>63</v>
      </c>
      <c r="C64" s="20">
        <v>95.385002139999997</v>
      </c>
      <c r="D64" s="20">
        <v>364.07998659999998</v>
      </c>
      <c r="H64">
        <f t="shared" si="0"/>
        <v>112.1627452401903</v>
      </c>
      <c r="I64">
        <f t="shared" si="1"/>
        <v>0.17589498059207473</v>
      </c>
      <c r="L64">
        <f t="shared" si="2"/>
        <v>395.6288413432286</v>
      </c>
      <c r="M64">
        <f t="shared" si="3"/>
        <v>8.6653636300778242E-2</v>
      </c>
      <c r="O64">
        <f t="shared" si="4"/>
        <v>-16.777743100190307</v>
      </c>
      <c r="P64">
        <f t="shared" si="5"/>
        <v>-0.66825904062605401</v>
      </c>
      <c r="Q64">
        <f t="shared" si="6"/>
        <v>281.49266353598347</v>
      </c>
      <c r="AC64">
        <f t="shared" si="7"/>
        <v>-31.548854743228617</v>
      </c>
      <c r="AD64">
        <f t="shared" si="8"/>
        <v>-0.66825904062605401</v>
      </c>
      <c r="AE64">
        <f t="shared" si="9"/>
        <v>995.33023560933884</v>
      </c>
    </row>
    <row r="65" spans="1:31" x14ac:dyDescent="0.2">
      <c r="A65" s="19">
        <v>43865</v>
      </c>
      <c r="B65" s="20">
        <v>64</v>
      </c>
      <c r="C65" s="20">
        <v>95.941497799999993</v>
      </c>
      <c r="D65" s="20">
        <v>370.07998659999998</v>
      </c>
      <c r="H65">
        <f t="shared" si="0"/>
        <v>112.50551230666713</v>
      </c>
      <c r="I65">
        <f t="shared" si="1"/>
        <v>0.17264702851727978</v>
      </c>
      <c r="L65">
        <f t="shared" si="2"/>
        <v>396.42924703738601</v>
      </c>
      <c r="M65">
        <f t="shared" si="3"/>
        <v>7.1198825636214561E-2</v>
      </c>
      <c r="O65">
        <f t="shared" si="4"/>
        <v>-16.564014506667135</v>
      </c>
      <c r="P65">
        <f t="shared" si="5"/>
        <v>-0.6558746782604522</v>
      </c>
      <c r="Q65">
        <f t="shared" si="6"/>
        <v>274.36657657707929</v>
      </c>
      <c r="AC65">
        <f t="shared" si="7"/>
        <v>-26.349260437386022</v>
      </c>
      <c r="AD65">
        <f t="shared" si="8"/>
        <v>-0.6558746782604522</v>
      </c>
      <c r="AE65">
        <f t="shared" si="9"/>
        <v>694.28352559719622</v>
      </c>
    </row>
    <row r="66" spans="1:31" x14ac:dyDescent="0.2">
      <c r="A66" s="19">
        <v>43894</v>
      </c>
      <c r="B66" s="20">
        <v>65</v>
      </c>
      <c r="C66" s="20">
        <v>95.329498290000004</v>
      </c>
      <c r="D66" s="20">
        <v>361.76000979999998</v>
      </c>
      <c r="H66">
        <f t="shared" si="0"/>
        <v>112.84827937314394</v>
      </c>
      <c r="I66">
        <f t="shared" si="1"/>
        <v>0.18377083061793101</v>
      </c>
      <c r="L66">
        <f t="shared" si="2"/>
        <v>397.22965273154335</v>
      </c>
      <c r="M66">
        <f t="shared" si="3"/>
        <v>9.8047440210853778E-2</v>
      </c>
      <c r="O66">
        <f t="shared" si="4"/>
        <v>-17.518781083143935</v>
      </c>
      <c r="P66">
        <f t="shared" si="5"/>
        <v>-0.64359010280021778</v>
      </c>
      <c r="Q66">
        <f t="shared" si="6"/>
        <v>306.90769063912177</v>
      </c>
      <c r="AC66">
        <f t="shared" si="7"/>
        <v>-35.469642931543376</v>
      </c>
      <c r="AD66">
        <f t="shared" si="8"/>
        <v>-0.64359010280021778</v>
      </c>
      <c r="AE66">
        <f t="shared" si="9"/>
        <v>1258.0955696911849</v>
      </c>
    </row>
    <row r="67" spans="1:31" x14ac:dyDescent="0.2">
      <c r="A67" s="19">
        <v>43986</v>
      </c>
      <c r="B67" s="20">
        <v>66</v>
      </c>
      <c r="C67" s="20">
        <v>99.879501340000004</v>
      </c>
      <c r="D67" s="20">
        <v>379.9599915</v>
      </c>
      <c r="H67">
        <f t="shared" ref="H67:H130" si="10">$G$2*B67 + $G$3</f>
        <v>113.19104643962076</v>
      </c>
      <c r="I67">
        <f t="shared" ref="I67:I130" si="11">ABS((C67-H67)/C67)</f>
        <v>0.13327604684675889</v>
      </c>
      <c r="L67">
        <f t="shared" ref="L67:L130" si="12">$K$2*B67 + $K$3</f>
        <v>398.03005842570076</v>
      </c>
      <c r="M67">
        <f t="shared" ref="M67:M130" si="13">ABS((D67-L67)/D67)</f>
        <v>4.7557814848779301E-2</v>
      </c>
      <c r="O67">
        <f t="shared" ref="O67:O130" si="14">C67-H67</f>
        <v>-13.311545099620758</v>
      </c>
      <c r="P67">
        <f t="shared" ref="P67:P130" si="15">_xlfn.NORM.INV((ROW()-0.5)/COUNT($O$2:$O$253),0,1)</f>
        <v>-0.6314018942397609</v>
      </c>
      <c r="Q67">
        <f t="shared" ref="Q67:Q130" si="16">O67^2</f>
        <v>177.19723293923744</v>
      </c>
      <c r="AC67">
        <f t="shared" ref="AC67:AC130" si="17">D67-L67</f>
        <v>-18.070066925700758</v>
      </c>
      <c r="AD67">
        <f t="shared" ref="AD67:AD130" si="18">_xlfn.NORM.INV((ROW()-0.5)/COUNT($AC$2:$AC$253),0,1)</f>
        <v>-0.6314018942397609</v>
      </c>
      <c r="AE67">
        <f t="shared" ref="AE67:AE130" si="19">AC67^2</f>
        <v>326.52731869930443</v>
      </c>
    </row>
    <row r="68" spans="1:31" x14ac:dyDescent="0.2">
      <c r="A68" s="19">
        <v>44016</v>
      </c>
      <c r="B68" s="20">
        <v>67</v>
      </c>
      <c r="C68" s="20">
        <v>100.58000180000001</v>
      </c>
      <c r="D68" s="20">
        <v>372.27999879999999</v>
      </c>
      <c r="H68">
        <f t="shared" si="10"/>
        <v>113.53381350609757</v>
      </c>
      <c r="I68">
        <f t="shared" si="11"/>
        <v>0.12879112621071326</v>
      </c>
      <c r="L68">
        <f t="shared" si="12"/>
        <v>398.83046411985811</v>
      </c>
      <c r="M68">
        <f t="shared" si="13"/>
        <v>7.1318538211669627E-2</v>
      </c>
      <c r="O68">
        <f t="shared" si="14"/>
        <v>-12.953811706097568</v>
      </c>
      <c r="P68">
        <f t="shared" si="15"/>
        <v>-0.61930676950877617</v>
      </c>
      <c r="Q68">
        <f t="shared" si="16"/>
        <v>167.80123771703038</v>
      </c>
      <c r="AC68">
        <f t="shared" si="17"/>
        <v>-26.55046531985812</v>
      </c>
      <c r="AD68">
        <f t="shared" si="18"/>
        <v>-0.61930676950877617</v>
      </c>
      <c r="AE68">
        <f t="shared" si="19"/>
        <v>704.92720870098867</v>
      </c>
    </row>
    <row r="69" spans="1:31" x14ac:dyDescent="0.2">
      <c r="A69" s="19">
        <v>44047</v>
      </c>
      <c r="B69" s="20">
        <v>68</v>
      </c>
      <c r="C69" s="20">
        <v>102.1500015</v>
      </c>
      <c r="D69" s="20">
        <v>371.11999509999998</v>
      </c>
      <c r="H69">
        <f t="shared" si="10"/>
        <v>113.8765805725744</v>
      </c>
      <c r="I69">
        <f t="shared" si="11"/>
        <v>0.11479763974917216</v>
      </c>
      <c r="L69">
        <f t="shared" si="12"/>
        <v>399.63086981401551</v>
      </c>
      <c r="M69">
        <f t="shared" si="13"/>
        <v>7.6823871228854548E-2</v>
      </c>
      <c r="O69">
        <f t="shared" si="14"/>
        <v>-11.726579072574395</v>
      </c>
      <c r="P69">
        <f t="shared" si="15"/>
        <v>-0.60730157448496325</v>
      </c>
      <c r="Q69">
        <f t="shared" si="16"/>
        <v>137.51265674533977</v>
      </c>
      <c r="AC69">
        <f t="shared" si="17"/>
        <v>-28.510874714015529</v>
      </c>
      <c r="AD69">
        <f t="shared" si="18"/>
        <v>-0.60730157448496325</v>
      </c>
      <c r="AE69">
        <f t="shared" si="19"/>
        <v>812.86997695829007</v>
      </c>
    </row>
    <row r="70" spans="1:31" x14ac:dyDescent="0.2">
      <c r="A70" s="19">
        <v>44078</v>
      </c>
      <c r="B70" s="20">
        <v>69</v>
      </c>
      <c r="C70" s="20">
        <v>102.1380005</v>
      </c>
      <c r="D70" s="20">
        <v>370.72000120000001</v>
      </c>
      <c r="H70">
        <f t="shared" si="10"/>
        <v>114.21934763905122</v>
      </c>
      <c r="I70">
        <f t="shared" si="11"/>
        <v>0.11828454718037305</v>
      </c>
      <c r="L70">
        <f t="shared" si="12"/>
        <v>400.43127550817292</v>
      </c>
      <c r="M70">
        <f t="shared" si="13"/>
        <v>8.0144783696588159E-2</v>
      </c>
      <c r="O70">
        <f t="shared" si="14"/>
        <v>-12.081347139051218</v>
      </c>
      <c r="P70">
        <f t="shared" si="15"/>
        <v>-0.59538327656628021</v>
      </c>
      <c r="Q70">
        <f t="shared" si="16"/>
        <v>145.95894869426104</v>
      </c>
      <c r="AC70">
        <f t="shared" si="17"/>
        <v>-29.711274308172904</v>
      </c>
      <c r="AD70">
        <f t="shared" si="18"/>
        <v>-0.59538327656628021</v>
      </c>
      <c r="AE70">
        <f t="shared" si="19"/>
        <v>882.75982101549528</v>
      </c>
    </row>
    <row r="71" spans="1:31" x14ac:dyDescent="0.2">
      <c r="A71" s="19" t="s">
        <v>46</v>
      </c>
      <c r="B71" s="20">
        <v>70</v>
      </c>
      <c r="C71" s="20">
        <v>108.4434967</v>
      </c>
      <c r="D71" s="20">
        <v>396.72000120000001</v>
      </c>
      <c r="H71">
        <f t="shared" si="10"/>
        <v>114.56211470552803</v>
      </c>
      <c r="I71">
        <f t="shared" si="11"/>
        <v>5.6422175526621828E-2</v>
      </c>
      <c r="L71">
        <f t="shared" si="12"/>
        <v>401.23168120233026</v>
      </c>
      <c r="M71">
        <f t="shared" si="13"/>
        <v>1.1372454095289641E-2</v>
      </c>
      <c r="O71">
        <f t="shared" si="14"/>
        <v>-6.1186180055280346</v>
      </c>
      <c r="P71">
        <f t="shared" si="15"/>
        <v>-0.5835489577555576</v>
      </c>
      <c r="Q71">
        <f t="shared" si="16"/>
        <v>37.437486297571866</v>
      </c>
      <c r="AC71">
        <f t="shared" si="17"/>
        <v>-4.5116800023302517</v>
      </c>
      <c r="AD71">
        <f t="shared" si="18"/>
        <v>-0.5835489577555576</v>
      </c>
      <c r="AE71">
        <f t="shared" si="19"/>
        <v>20.3552564434267</v>
      </c>
    </row>
    <row r="72" spans="1:31" x14ac:dyDescent="0.2">
      <c r="A72" s="19" t="s">
        <v>47</v>
      </c>
      <c r="B72" s="20">
        <v>71</v>
      </c>
      <c r="C72" s="20">
        <v>114.1660004</v>
      </c>
      <c r="D72" s="20">
        <v>413.5499878</v>
      </c>
      <c r="H72">
        <f t="shared" si="10"/>
        <v>114.90488177200486</v>
      </c>
      <c r="I72">
        <f t="shared" si="11"/>
        <v>6.4719913933750685E-3</v>
      </c>
      <c r="L72">
        <f t="shared" si="12"/>
        <v>402.03208689648767</v>
      </c>
      <c r="M72">
        <f t="shared" si="13"/>
        <v>2.7851290637886768E-2</v>
      </c>
      <c r="O72">
        <f t="shared" si="14"/>
        <v>-0.7388813720048546</v>
      </c>
      <c r="P72">
        <f t="shared" si="15"/>
        <v>-0.57179580821487397</v>
      </c>
      <c r="Q72">
        <f t="shared" si="16"/>
        <v>0.5459456818957763</v>
      </c>
      <c r="AC72">
        <f t="shared" si="17"/>
        <v>11.517900903512327</v>
      </c>
      <c r="AD72">
        <f t="shared" si="18"/>
        <v>-0.57179580821487397</v>
      </c>
      <c r="AE72">
        <f t="shared" si="19"/>
        <v>132.66204122313007</v>
      </c>
    </row>
    <row r="73" spans="1:31" x14ac:dyDescent="0.2">
      <c r="A73" s="19" t="s">
        <v>48</v>
      </c>
      <c r="B73" s="20">
        <v>72</v>
      </c>
      <c r="C73" s="20">
        <v>115.3840027</v>
      </c>
      <c r="D73" s="20">
        <v>426.75</v>
      </c>
      <c r="H73">
        <f t="shared" si="10"/>
        <v>115.24764883848167</v>
      </c>
      <c r="I73">
        <f t="shared" si="11"/>
        <v>1.1817397414514393E-3</v>
      </c>
      <c r="L73">
        <f t="shared" si="12"/>
        <v>402.83249259064502</v>
      </c>
      <c r="M73">
        <f t="shared" si="13"/>
        <v>5.6045711562636165E-2</v>
      </c>
      <c r="O73">
        <f t="shared" si="14"/>
        <v>0.13635386151833018</v>
      </c>
      <c r="P73">
        <f t="shared" si="15"/>
        <v>-0.56012112025115535</v>
      </c>
      <c r="Q73">
        <f t="shared" si="16"/>
        <v>1.8592375550959963E-2</v>
      </c>
      <c r="AC73">
        <f t="shared" si="17"/>
        <v>23.917507409354982</v>
      </c>
      <c r="AD73">
        <f t="shared" si="18"/>
        <v>-0.56012112025115535</v>
      </c>
      <c r="AE73">
        <f t="shared" si="19"/>
        <v>572.04716067655045</v>
      </c>
    </row>
    <row r="74" spans="1:31" x14ac:dyDescent="0.2">
      <c r="A74" s="19" t="s">
        <v>49</v>
      </c>
      <c r="B74" s="20">
        <v>73</v>
      </c>
      <c r="C74" s="20">
        <v>120.4095001</v>
      </c>
      <c r="D74" s="20">
        <v>439.17001340000002</v>
      </c>
      <c r="H74">
        <f t="shared" si="10"/>
        <v>115.59041590495849</v>
      </c>
      <c r="I74">
        <f t="shared" si="11"/>
        <v>4.002245828642479E-2</v>
      </c>
      <c r="L74">
        <f t="shared" si="12"/>
        <v>403.63289828480242</v>
      </c>
      <c r="M74">
        <f t="shared" si="13"/>
        <v>8.0918810553738937E-2</v>
      </c>
      <c r="O74">
        <f t="shared" si="14"/>
        <v>4.819084195041512</v>
      </c>
      <c r="P74">
        <f t="shared" si="15"/>
        <v>-0.54852228269809788</v>
      </c>
      <c r="Q74">
        <f t="shared" si="16"/>
        <v>23.223572478898898</v>
      </c>
      <c r="AC74">
        <f t="shared" si="17"/>
        <v>35.537115115197594</v>
      </c>
      <c r="AD74">
        <f t="shared" si="18"/>
        <v>-0.54852228269809788</v>
      </c>
      <c r="AE74">
        <f t="shared" si="19"/>
        <v>1262.8865507108053</v>
      </c>
    </row>
    <row r="75" spans="1:31" x14ac:dyDescent="0.2">
      <c r="A75" s="19" t="s">
        <v>50</v>
      </c>
      <c r="B75" s="20">
        <v>74</v>
      </c>
      <c r="C75" s="20">
        <v>118.75</v>
      </c>
      <c r="D75" s="20">
        <v>422.9599915</v>
      </c>
      <c r="H75">
        <f t="shared" si="10"/>
        <v>115.9331829714353</v>
      </c>
      <c r="I75">
        <f t="shared" si="11"/>
        <v>2.3720564451071152E-2</v>
      </c>
      <c r="L75">
        <f t="shared" si="12"/>
        <v>404.43330397895977</v>
      </c>
      <c r="M75">
        <f t="shared" si="13"/>
        <v>4.3802458609232854E-2</v>
      </c>
      <c r="O75">
        <f t="shared" si="14"/>
        <v>2.8168170285646994</v>
      </c>
      <c r="P75">
        <f t="shared" si="15"/>
        <v>-0.53699677566274262</v>
      </c>
      <c r="Q75">
        <f t="shared" si="16"/>
        <v>7.9344581724120626</v>
      </c>
      <c r="AC75">
        <f t="shared" si="17"/>
        <v>18.52668752104023</v>
      </c>
      <c r="AD75">
        <f t="shared" si="18"/>
        <v>-0.53699677566274262</v>
      </c>
      <c r="AE75">
        <f t="shared" si="19"/>
        <v>343.23815050226779</v>
      </c>
    </row>
    <row r="76" spans="1:31" x14ac:dyDescent="0.2">
      <c r="A76" s="19" t="s">
        <v>51</v>
      </c>
      <c r="B76" s="20">
        <v>75</v>
      </c>
      <c r="C76" s="20">
        <v>119.68049619999999</v>
      </c>
      <c r="D76" s="20">
        <v>437.48999020000002</v>
      </c>
      <c r="H76">
        <f t="shared" si="10"/>
        <v>116.27595003791212</v>
      </c>
      <c r="I76">
        <f t="shared" si="11"/>
        <v>2.8446958946414098E-2</v>
      </c>
      <c r="L76">
        <f t="shared" si="12"/>
        <v>405.23370967311718</v>
      </c>
      <c r="M76">
        <f t="shared" si="13"/>
        <v>7.3730328120505756E-2</v>
      </c>
      <c r="O76">
        <f t="shared" si="14"/>
        <v>3.4045461620878683</v>
      </c>
      <c r="P76">
        <f t="shared" si="15"/>
        <v>-0.52554216560793954</v>
      </c>
      <c r="Q76">
        <f t="shared" si="16"/>
        <v>11.590934569787233</v>
      </c>
      <c r="AC76">
        <f t="shared" si="17"/>
        <v>32.256280526882847</v>
      </c>
      <c r="AD76">
        <f t="shared" si="18"/>
        <v>-0.52554216560793954</v>
      </c>
      <c r="AE76">
        <f t="shared" si="19"/>
        <v>1040.4676334289616</v>
      </c>
    </row>
    <row r="77" spans="1:31" x14ac:dyDescent="0.2">
      <c r="A77" s="19" t="s">
        <v>52</v>
      </c>
      <c r="B77" s="20">
        <v>76</v>
      </c>
      <c r="C77" s="20">
        <v>116.4059982</v>
      </c>
      <c r="D77" s="20">
        <v>433.82998659999998</v>
      </c>
      <c r="H77">
        <f t="shared" si="10"/>
        <v>116.61871710438894</v>
      </c>
      <c r="I77">
        <f t="shared" si="11"/>
        <v>1.8273878294781543E-3</v>
      </c>
      <c r="L77">
        <f t="shared" si="12"/>
        <v>406.03411536727458</v>
      </c>
      <c r="M77">
        <f t="shared" si="13"/>
        <v>6.4070885119229343E-2</v>
      </c>
      <c r="O77">
        <f t="shared" si="14"/>
        <v>-0.21271890438893593</v>
      </c>
      <c r="P77">
        <f t="shared" si="15"/>
        <v>-0.51415610074453411</v>
      </c>
      <c r="Q77">
        <f t="shared" si="16"/>
        <v>4.5249332284429261E-2</v>
      </c>
      <c r="AC77">
        <f t="shared" si="17"/>
        <v>27.795871232725403</v>
      </c>
      <c r="AD77">
        <f t="shared" si="18"/>
        <v>-0.51415610074453411</v>
      </c>
      <c r="AE77">
        <f t="shared" si="19"/>
        <v>772.61045758625164</v>
      </c>
    </row>
    <row r="78" spans="1:31" x14ac:dyDescent="0.2">
      <c r="A78" s="19" t="s">
        <v>53</v>
      </c>
      <c r="B78" s="20">
        <v>77</v>
      </c>
      <c r="C78" s="20">
        <v>118.1744995</v>
      </c>
      <c r="D78" s="20">
        <v>421.42001340000002</v>
      </c>
      <c r="H78">
        <f t="shared" si="10"/>
        <v>116.96148417086576</v>
      </c>
      <c r="I78">
        <f t="shared" si="11"/>
        <v>1.0264611521661124E-2</v>
      </c>
      <c r="L78">
        <f t="shared" si="12"/>
        <v>406.83452106143193</v>
      </c>
      <c r="M78">
        <f t="shared" si="13"/>
        <v>3.4610345676022627E-2</v>
      </c>
      <c r="O78">
        <f t="shared" si="14"/>
        <v>1.2130153291342367</v>
      </c>
      <c r="P78">
        <f t="shared" si="15"/>
        <v>-0.50283630670944168</v>
      </c>
      <c r="Q78">
        <f t="shared" si="16"/>
        <v>1.4714061887146406</v>
      </c>
      <c r="AC78">
        <f t="shared" si="17"/>
        <v>14.585492338568088</v>
      </c>
      <c r="AD78">
        <f t="shared" si="18"/>
        <v>-0.50283630670944168</v>
      </c>
      <c r="AE78">
        <f t="shared" si="19"/>
        <v>212.73658675842839</v>
      </c>
    </row>
    <row r="79" spans="1:31" x14ac:dyDescent="0.2">
      <c r="A79" s="19" t="s">
        <v>54</v>
      </c>
      <c r="B79" s="20">
        <v>78</v>
      </c>
      <c r="C79" s="20">
        <v>119.9725037</v>
      </c>
      <c r="D79" s="20">
        <v>426.7000122</v>
      </c>
      <c r="H79">
        <f t="shared" si="10"/>
        <v>117.30425123734258</v>
      </c>
      <c r="I79">
        <f t="shared" si="11"/>
        <v>2.2240533291941464E-2</v>
      </c>
      <c r="L79">
        <f t="shared" si="12"/>
        <v>407.63492675558933</v>
      </c>
      <c r="M79">
        <f t="shared" si="13"/>
        <v>4.4680302084159795E-2</v>
      </c>
      <c r="O79">
        <f t="shared" si="14"/>
        <v>2.6682524626574207</v>
      </c>
      <c r="P79">
        <f t="shared" si="15"/>
        <v>-0.49158058250786868</v>
      </c>
      <c r="Q79">
        <f t="shared" si="16"/>
        <v>7.1195712044773902</v>
      </c>
      <c r="AC79">
        <f t="shared" si="17"/>
        <v>19.06508544441067</v>
      </c>
      <c r="AD79">
        <f t="shared" si="18"/>
        <v>-0.49158058250786868</v>
      </c>
      <c r="AE79">
        <f t="shared" si="19"/>
        <v>363.47748300267961</v>
      </c>
    </row>
    <row r="80" spans="1:31" x14ac:dyDescent="0.2">
      <c r="A80" s="19" t="s">
        <v>55</v>
      </c>
      <c r="B80" s="20">
        <v>79</v>
      </c>
      <c r="C80" s="20">
        <v>120.5110016</v>
      </c>
      <c r="D80" s="20">
        <v>424.98999020000002</v>
      </c>
      <c r="H80">
        <f t="shared" si="10"/>
        <v>117.64701830381939</v>
      </c>
      <c r="I80">
        <f t="shared" si="11"/>
        <v>2.3765326469418428E-2</v>
      </c>
      <c r="L80">
        <f t="shared" si="12"/>
        <v>408.43533244974674</v>
      </c>
      <c r="M80">
        <f t="shared" si="13"/>
        <v>3.8953053323591627E-2</v>
      </c>
      <c r="O80">
        <f t="shared" si="14"/>
        <v>2.8639832961806064</v>
      </c>
      <c r="P80">
        <f t="shared" si="15"/>
        <v>-0.48038679669982853</v>
      </c>
      <c r="Q80">
        <f t="shared" si="16"/>
        <v>8.2024003208015319</v>
      </c>
      <c r="AC80">
        <f t="shared" si="17"/>
        <v>16.554657750253284</v>
      </c>
      <c r="AD80">
        <f t="shared" si="18"/>
        <v>-0.48038679669982853</v>
      </c>
      <c r="AE80">
        <f t="shared" si="19"/>
        <v>274.05669322802112</v>
      </c>
    </row>
    <row r="81" spans="1:31" x14ac:dyDescent="0.2">
      <c r="A81" s="19" t="s">
        <v>56</v>
      </c>
      <c r="B81" s="20">
        <v>80</v>
      </c>
      <c r="C81" s="20">
        <v>118.8000031</v>
      </c>
      <c r="D81" s="20">
        <v>421.38000490000002</v>
      </c>
      <c r="H81">
        <f t="shared" si="10"/>
        <v>117.98978537029622</v>
      </c>
      <c r="I81">
        <f t="shared" si="11"/>
        <v>6.8200143818327886E-3</v>
      </c>
      <c r="L81">
        <f t="shared" si="12"/>
        <v>409.23573814390409</v>
      </c>
      <c r="M81">
        <f t="shared" si="13"/>
        <v>2.8820225485017861E-2</v>
      </c>
      <c r="O81">
        <f t="shared" si="14"/>
        <v>0.81021772970377981</v>
      </c>
      <c r="P81">
        <f t="shared" si="15"/>
        <v>-0.46925288381280222</v>
      </c>
      <c r="Q81">
        <f t="shared" si="16"/>
        <v>0.65645276952634724</v>
      </c>
      <c r="AC81">
        <f t="shared" si="17"/>
        <v>12.144266756095931</v>
      </c>
      <c r="AD81">
        <f t="shared" si="18"/>
        <v>-0.46925288381280222</v>
      </c>
      <c r="AE81">
        <f t="shared" si="19"/>
        <v>147.48321504321677</v>
      </c>
    </row>
    <row r="82" spans="1:31" x14ac:dyDescent="0.2">
      <c r="A82" s="19" t="s">
        <v>57</v>
      </c>
      <c r="B82" s="20">
        <v>81</v>
      </c>
      <c r="C82" s="20">
        <v>115.70400239999999</v>
      </c>
      <c r="D82" s="20">
        <v>403.82998659999998</v>
      </c>
      <c r="H82">
        <f t="shared" si="10"/>
        <v>118.33255243677303</v>
      </c>
      <c r="I82">
        <f t="shared" si="11"/>
        <v>2.2717883411551155E-2</v>
      </c>
      <c r="L82">
        <f t="shared" si="12"/>
        <v>410.03614383806143</v>
      </c>
      <c r="M82">
        <f t="shared" si="13"/>
        <v>1.5368242686268734E-2</v>
      </c>
      <c r="O82">
        <f t="shared" si="14"/>
        <v>-2.628550036773035</v>
      </c>
      <c r="P82">
        <f t="shared" si="15"/>
        <v>-0.45817684096392136</v>
      </c>
      <c r="Q82">
        <f t="shared" si="16"/>
        <v>6.9092752958195236</v>
      </c>
      <c r="AC82">
        <f t="shared" si="17"/>
        <v>-6.2061572380614507</v>
      </c>
      <c r="AD82">
        <f t="shared" si="18"/>
        <v>-0.45817684096392136</v>
      </c>
      <c r="AE82">
        <f t="shared" si="19"/>
        <v>38.516387663542531</v>
      </c>
    </row>
    <row r="83" spans="1:31" x14ac:dyDescent="0.2">
      <c r="A83" s="19" t="s">
        <v>58</v>
      </c>
      <c r="B83" s="20">
        <v>82</v>
      </c>
      <c r="C83" s="20">
        <v>118.635498</v>
      </c>
      <c r="D83" s="20">
        <v>411.89001459999997</v>
      </c>
      <c r="H83">
        <f t="shared" si="10"/>
        <v>118.67531950324985</v>
      </c>
      <c r="I83">
        <f t="shared" si="11"/>
        <v>3.3566262982985176E-4</v>
      </c>
      <c r="L83">
        <f t="shared" si="12"/>
        <v>410.83654953221884</v>
      </c>
      <c r="M83">
        <f t="shared" si="13"/>
        <v>2.5576368215776911E-3</v>
      </c>
      <c r="O83">
        <f t="shared" si="14"/>
        <v>-3.9821503249854118E-2</v>
      </c>
      <c r="P83">
        <f t="shared" si="15"/>
        <v>-0.44715672467644574</v>
      </c>
      <c r="Q83">
        <f t="shared" si="16"/>
        <v>1.585752121078142E-3</v>
      </c>
      <c r="AC83">
        <f t="shared" si="17"/>
        <v>1.0534650677811328</v>
      </c>
      <c r="AD83">
        <f t="shared" si="18"/>
        <v>-0.44715672467644574</v>
      </c>
      <c r="AE83">
        <f t="shared" si="19"/>
        <v>1.1097886490351068</v>
      </c>
    </row>
    <row r="84" spans="1:31" x14ac:dyDescent="0.2">
      <c r="A84" s="19" t="s">
        <v>59</v>
      </c>
      <c r="B84" s="20">
        <v>83</v>
      </c>
      <c r="C84" s="20">
        <v>123.6999969</v>
      </c>
      <c r="D84" s="20">
        <v>419.85000609999997</v>
      </c>
      <c r="H84">
        <f t="shared" si="10"/>
        <v>119.01808656972666</v>
      </c>
      <c r="I84">
        <f t="shared" si="11"/>
        <v>3.7848912268431428E-2</v>
      </c>
      <c r="L84">
        <f t="shared" si="12"/>
        <v>411.63695522637624</v>
      </c>
      <c r="M84">
        <f t="shared" si="13"/>
        <v>1.9561869130156787E-2</v>
      </c>
      <c r="O84">
        <f t="shared" si="14"/>
        <v>4.6819103302733396</v>
      </c>
      <c r="P84">
        <f t="shared" si="15"/>
        <v>-0.43619064787655393</v>
      </c>
      <c r="Q84">
        <f t="shared" si="16"/>
        <v>21.920284340720212</v>
      </c>
      <c r="AC84">
        <f t="shared" si="17"/>
        <v>8.2130508736237289</v>
      </c>
      <c r="AD84">
        <f t="shared" si="18"/>
        <v>-0.43619064787655393</v>
      </c>
      <c r="AE84">
        <f t="shared" si="19"/>
        <v>67.454204652731491</v>
      </c>
    </row>
    <row r="85" spans="1:31" x14ac:dyDescent="0.2">
      <c r="A85" s="19">
        <v>43835</v>
      </c>
      <c r="B85" s="20">
        <v>84</v>
      </c>
      <c r="C85" s="20">
        <v>114.302002</v>
      </c>
      <c r="D85" s="20">
        <v>415.26998900000001</v>
      </c>
      <c r="H85">
        <f t="shared" si="10"/>
        <v>119.36085363620349</v>
      </c>
      <c r="I85">
        <f t="shared" si="11"/>
        <v>4.4258644185457795E-2</v>
      </c>
      <c r="L85">
        <f t="shared" si="12"/>
        <v>412.43736092053359</v>
      </c>
      <c r="M85">
        <f t="shared" si="13"/>
        <v>6.8211721398109921E-3</v>
      </c>
      <c r="O85">
        <f t="shared" si="14"/>
        <v>-5.0588516362034852</v>
      </c>
      <c r="P85">
        <f t="shared" si="15"/>
        <v>-0.42527677705760725</v>
      </c>
      <c r="Q85">
        <f t="shared" si="16"/>
        <v>25.591979877118678</v>
      </c>
      <c r="AC85">
        <f t="shared" si="17"/>
        <v>2.8326280794664171</v>
      </c>
      <c r="AD85">
        <f t="shared" si="18"/>
        <v>-0.42527677705760725</v>
      </c>
      <c r="AE85">
        <f t="shared" si="19"/>
        <v>8.0237818365816036</v>
      </c>
    </row>
    <row r="86" spans="1:31" x14ac:dyDescent="0.2">
      <c r="A86" s="19">
        <v>43926</v>
      </c>
      <c r="B86" s="20">
        <v>85</v>
      </c>
      <c r="C86" s="20">
        <v>115.7994995</v>
      </c>
      <c r="D86" s="20">
        <v>428.14999390000003</v>
      </c>
      <c r="H86">
        <f t="shared" si="10"/>
        <v>119.7036207026803</v>
      </c>
      <c r="I86">
        <f t="shared" si="11"/>
        <v>3.3714491163930299E-2</v>
      </c>
      <c r="L86">
        <f t="shared" si="12"/>
        <v>413.237766614691</v>
      </c>
      <c r="M86">
        <f t="shared" si="13"/>
        <v>3.4829446450469814E-2</v>
      </c>
      <c r="O86">
        <f t="shared" si="14"/>
        <v>-3.9041212026803009</v>
      </c>
      <c r="P86">
        <f t="shared" si="15"/>
        <v>-0.41441332960007643</v>
      </c>
      <c r="Q86">
        <f t="shared" si="16"/>
        <v>15.242162365217879</v>
      </c>
      <c r="AC86">
        <f t="shared" si="17"/>
        <v>14.912227285309029</v>
      </c>
      <c r="AD86">
        <f t="shared" si="18"/>
        <v>-0.41441332960007643</v>
      </c>
      <c r="AE86">
        <f t="shared" si="19"/>
        <v>222.3745226087151</v>
      </c>
    </row>
    <row r="87" spans="1:31" x14ac:dyDescent="0.2">
      <c r="A87" s="19">
        <v>43956</v>
      </c>
      <c r="B87" s="20">
        <v>86</v>
      </c>
      <c r="C87" s="20">
        <v>115.88999939999999</v>
      </c>
      <c r="D87" s="20">
        <v>424.67999270000001</v>
      </c>
      <c r="H87">
        <f t="shared" si="10"/>
        <v>120.04638776915712</v>
      </c>
      <c r="I87">
        <f t="shared" si="11"/>
        <v>3.586494426331948E-2</v>
      </c>
      <c r="L87">
        <f t="shared" si="12"/>
        <v>414.0381723088484</v>
      </c>
      <c r="M87">
        <f t="shared" si="13"/>
        <v>2.5058445356688008E-2</v>
      </c>
      <c r="O87">
        <f t="shared" si="14"/>
        <v>-4.1563883691571277</v>
      </c>
      <c r="P87">
        <f t="shared" si="15"/>
        <v>-0.40359857123625476</v>
      </c>
      <c r="Q87">
        <f t="shared" si="16"/>
        <v>17.275564275264649</v>
      </c>
      <c r="AC87">
        <f t="shared" si="17"/>
        <v>10.641820391151612</v>
      </c>
      <c r="AD87">
        <f t="shared" si="18"/>
        <v>-0.40359857123625476</v>
      </c>
      <c r="AE87">
        <f t="shared" si="19"/>
        <v>113.24834123753024</v>
      </c>
    </row>
    <row r="88" spans="1:31" x14ac:dyDescent="0.2">
      <c r="A88" s="19">
        <v>43987</v>
      </c>
      <c r="B88" s="20">
        <v>87</v>
      </c>
      <c r="C88" s="20">
        <v>117.56300349999999</v>
      </c>
      <c r="D88" s="20">
        <v>434.26000979999998</v>
      </c>
      <c r="H88">
        <f t="shared" si="10"/>
        <v>120.38915483563395</v>
      </c>
      <c r="I88">
        <f t="shared" si="11"/>
        <v>2.4039461833194421E-2</v>
      </c>
      <c r="L88">
        <f t="shared" si="12"/>
        <v>414.83857800300575</v>
      </c>
      <c r="M88">
        <f t="shared" si="13"/>
        <v>4.4723049230203898E-2</v>
      </c>
      <c r="O88">
        <f t="shared" si="14"/>
        <v>-2.826151335633952</v>
      </c>
      <c r="P88">
        <f t="shared" si="15"/>
        <v>-0.39283081364972938</v>
      </c>
      <c r="Q88">
        <f t="shared" si="16"/>
        <v>7.987131371905571</v>
      </c>
      <c r="AC88">
        <f t="shared" si="17"/>
        <v>19.421431796994227</v>
      </c>
      <c r="AD88">
        <f t="shared" si="18"/>
        <v>-0.39283081364972938</v>
      </c>
      <c r="AE88">
        <f t="shared" si="19"/>
        <v>377.19201304529844</v>
      </c>
    </row>
    <row r="89" spans="1:31" x14ac:dyDescent="0.2">
      <c r="A89" s="19">
        <v>44017</v>
      </c>
      <c r="B89" s="20">
        <v>88</v>
      </c>
      <c r="C89" s="20">
        <v>118.38050079999999</v>
      </c>
      <c r="D89" s="20">
        <v>436.52999879999999</v>
      </c>
      <c r="H89">
        <f t="shared" si="10"/>
        <v>120.73192190211076</v>
      </c>
      <c r="I89">
        <f t="shared" si="11"/>
        <v>1.9863246786592095E-2</v>
      </c>
      <c r="L89">
        <f t="shared" si="12"/>
        <v>415.63898369716316</v>
      </c>
      <c r="M89">
        <f t="shared" si="13"/>
        <v>4.785699759527462E-2</v>
      </c>
      <c r="O89">
        <f t="shared" si="14"/>
        <v>-2.3514211021107627</v>
      </c>
      <c r="P89">
        <f t="shared" si="15"/>
        <v>-0.3821084122003639</v>
      </c>
      <c r="Q89">
        <f t="shared" si="16"/>
        <v>5.5291811994517941</v>
      </c>
      <c r="AC89">
        <f t="shared" si="17"/>
        <v>20.891015102836832</v>
      </c>
      <c r="AD89">
        <f t="shared" si="18"/>
        <v>-0.3821084122003639</v>
      </c>
      <c r="AE89">
        <f t="shared" si="19"/>
        <v>436.43451202695661</v>
      </c>
    </row>
    <row r="90" spans="1:31" x14ac:dyDescent="0.2">
      <c r="A90" s="19">
        <v>44048</v>
      </c>
      <c r="B90" s="20">
        <v>89</v>
      </c>
      <c r="C90" s="20">
        <v>118.98049930000001</v>
      </c>
      <c r="D90" s="20">
        <v>435.5499878</v>
      </c>
      <c r="H90">
        <f t="shared" si="10"/>
        <v>121.07468896858758</v>
      </c>
      <c r="I90">
        <f t="shared" si="11"/>
        <v>1.7601116829298553E-2</v>
      </c>
      <c r="L90">
        <f t="shared" si="12"/>
        <v>416.4393893913205</v>
      </c>
      <c r="M90">
        <f t="shared" si="13"/>
        <v>4.3876934781260701E-2</v>
      </c>
      <c r="O90">
        <f t="shared" si="14"/>
        <v>-2.0941896685875747</v>
      </c>
      <c r="P90">
        <f t="shared" si="15"/>
        <v>-0.37142976376624032</v>
      </c>
      <c r="Q90">
        <f t="shared" si="16"/>
        <v>4.3856303680189361</v>
      </c>
      <c r="AC90">
        <f t="shared" si="17"/>
        <v>19.110598408679493</v>
      </c>
      <c r="AD90">
        <f t="shared" si="18"/>
        <v>-0.37142976376624032</v>
      </c>
      <c r="AE90">
        <f t="shared" si="19"/>
        <v>365.2149715378232</v>
      </c>
    </row>
    <row r="91" spans="1:31" x14ac:dyDescent="0.2">
      <c r="A91" s="19">
        <v>44140</v>
      </c>
      <c r="B91" s="20">
        <v>90</v>
      </c>
      <c r="C91" s="20">
        <v>120.4499969</v>
      </c>
      <c r="D91" s="20">
        <v>440.51998900000001</v>
      </c>
      <c r="H91">
        <f t="shared" si="10"/>
        <v>121.41745603506439</v>
      </c>
      <c r="I91">
        <f t="shared" si="11"/>
        <v>8.0320395181711114E-3</v>
      </c>
      <c r="L91">
        <f t="shared" si="12"/>
        <v>417.23979508547791</v>
      </c>
      <c r="M91">
        <f t="shared" si="13"/>
        <v>5.2847077308271928E-2</v>
      </c>
      <c r="O91">
        <f t="shared" si="14"/>
        <v>-0.96745913506438797</v>
      </c>
      <c r="P91">
        <f t="shared" si="15"/>
        <v>-0.36079330469465853</v>
      </c>
      <c r="Q91">
        <f t="shared" si="16"/>
        <v>0.93597717801953373</v>
      </c>
      <c r="AC91">
        <f t="shared" si="17"/>
        <v>23.280193914522101</v>
      </c>
      <c r="AD91">
        <f t="shared" si="18"/>
        <v>-0.36079330469465853</v>
      </c>
      <c r="AE91">
        <f t="shared" si="19"/>
        <v>541.96742869775187</v>
      </c>
    </row>
    <row r="92" spans="1:31" x14ac:dyDescent="0.2">
      <c r="A92" s="19">
        <v>44170</v>
      </c>
      <c r="B92" s="20">
        <v>91</v>
      </c>
      <c r="C92" s="20">
        <v>117.8475037</v>
      </c>
      <c r="D92" s="20">
        <v>431.82000729999999</v>
      </c>
      <c r="H92">
        <f t="shared" si="10"/>
        <v>121.76022310154121</v>
      </c>
      <c r="I92">
        <f t="shared" si="11"/>
        <v>3.3201546733664163E-2</v>
      </c>
      <c r="L92">
        <f t="shared" si="12"/>
        <v>418.04020077963526</v>
      </c>
      <c r="M92">
        <f t="shared" si="13"/>
        <v>3.1910995987713534E-2</v>
      </c>
      <c r="O92">
        <f t="shared" si="14"/>
        <v>-3.9127194015412101</v>
      </c>
      <c r="P92">
        <f t="shared" si="15"/>
        <v>-0.35019750885487144</v>
      </c>
      <c r="Q92">
        <f t="shared" si="16"/>
        <v>15.309373115197005</v>
      </c>
      <c r="AC92">
        <f t="shared" si="17"/>
        <v>13.77980652036473</v>
      </c>
      <c r="AD92">
        <f t="shared" si="18"/>
        <v>-0.35019750885487144</v>
      </c>
      <c r="AE92">
        <f t="shared" si="19"/>
        <v>189.88306773868632</v>
      </c>
    </row>
    <row r="93" spans="1:31" x14ac:dyDescent="0.2">
      <c r="A93" s="19" t="s">
        <v>60</v>
      </c>
      <c r="B93" s="20">
        <v>92</v>
      </c>
      <c r="C93" s="20">
        <v>118.39600369999999</v>
      </c>
      <c r="D93" s="20">
        <v>438.26998900000001</v>
      </c>
      <c r="H93">
        <f t="shared" si="10"/>
        <v>122.10299016801804</v>
      </c>
      <c r="I93">
        <f t="shared" si="11"/>
        <v>3.1310064125230644E-2</v>
      </c>
      <c r="L93">
        <f t="shared" si="12"/>
        <v>418.84060647379266</v>
      </c>
      <c r="M93">
        <f t="shared" si="13"/>
        <v>4.433199400793867E-2</v>
      </c>
      <c r="O93">
        <f t="shared" si="14"/>
        <v>-3.7069864680180444</v>
      </c>
      <c r="P93">
        <f t="shared" si="15"/>
        <v>-0.33964088578577573</v>
      </c>
      <c r="Q93">
        <f t="shared" si="16"/>
        <v>13.741748674068896</v>
      </c>
      <c r="AC93">
        <f t="shared" si="17"/>
        <v>19.429382526207348</v>
      </c>
      <c r="AD93">
        <f t="shared" si="18"/>
        <v>-0.33964088578577573</v>
      </c>
      <c r="AE93">
        <f t="shared" si="19"/>
        <v>377.50090534969144</v>
      </c>
    </row>
    <row r="94" spans="1:31" x14ac:dyDescent="0.2">
      <c r="A94" s="19" t="s">
        <v>61</v>
      </c>
      <c r="B94" s="20">
        <v>93</v>
      </c>
      <c r="C94" s="20">
        <v>119.4424973</v>
      </c>
      <c r="D94" s="20">
        <v>441.9500122</v>
      </c>
      <c r="H94">
        <f t="shared" si="10"/>
        <v>122.44575723449485</v>
      </c>
      <c r="I94">
        <f t="shared" si="11"/>
        <v>2.5143981433606959E-2</v>
      </c>
      <c r="L94">
        <f t="shared" si="12"/>
        <v>419.64101216795007</v>
      </c>
      <c r="M94">
        <f t="shared" si="13"/>
        <v>5.047855960224349E-2</v>
      </c>
      <c r="O94">
        <f t="shared" si="14"/>
        <v>-3.0032599344948494</v>
      </c>
      <c r="P94">
        <f t="shared" si="15"/>
        <v>-0.32912197893226108</v>
      </c>
      <c r="Q94">
        <f t="shared" si="16"/>
        <v>9.019570234142007</v>
      </c>
      <c r="AC94">
        <f t="shared" si="17"/>
        <v>22.309000032049937</v>
      </c>
      <c r="AD94">
        <f t="shared" si="18"/>
        <v>-0.32912197893226108</v>
      </c>
      <c r="AE94">
        <f t="shared" si="19"/>
        <v>497.6914824300041</v>
      </c>
    </row>
    <row r="95" spans="1:31" x14ac:dyDescent="0.2">
      <c r="A95" s="19" t="s">
        <v>62</v>
      </c>
      <c r="B95" s="20">
        <v>94</v>
      </c>
      <c r="C95" s="20">
        <v>120.4889984</v>
      </c>
      <c r="D95" s="20">
        <v>454.19000240000003</v>
      </c>
      <c r="H95">
        <f t="shared" si="10"/>
        <v>122.78852430097166</v>
      </c>
      <c r="I95">
        <f t="shared" si="11"/>
        <v>1.9084944945244552E-2</v>
      </c>
      <c r="L95">
        <f t="shared" si="12"/>
        <v>420.44141786210741</v>
      </c>
      <c r="M95">
        <f t="shared" si="13"/>
        <v>7.4304992094851557E-2</v>
      </c>
      <c r="O95">
        <f t="shared" si="14"/>
        <v>-2.2995259009716591</v>
      </c>
      <c r="P95">
        <f t="shared" si="15"/>
        <v>-0.3186393639643752</v>
      </c>
      <c r="Q95">
        <f t="shared" si="16"/>
        <v>5.2878193692395206</v>
      </c>
      <c r="AC95">
        <f t="shared" si="17"/>
        <v>33.748584537892611</v>
      </c>
      <c r="AD95">
        <f t="shared" si="18"/>
        <v>-0.3186393639643752</v>
      </c>
      <c r="AE95">
        <f t="shared" si="19"/>
        <v>1138.9669583112843</v>
      </c>
    </row>
    <row r="96" spans="1:31" x14ac:dyDescent="0.2">
      <c r="A96" s="19" t="s">
        <v>63</v>
      </c>
      <c r="B96" s="20">
        <v>95</v>
      </c>
      <c r="C96" s="20">
        <v>121.31300349999999</v>
      </c>
      <c r="D96" s="20">
        <v>452.57998659999998</v>
      </c>
      <c r="H96">
        <f t="shared" si="10"/>
        <v>123.13129136744848</v>
      </c>
      <c r="I96">
        <f t="shared" si="11"/>
        <v>1.4988400377445851E-2</v>
      </c>
      <c r="L96">
        <f t="shared" si="12"/>
        <v>421.24182355626482</v>
      </c>
      <c r="M96">
        <f t="shared" si="13"/>
        <v>6.924336906535046E-2</v>
      </c>
      <c r="O96">
        <f t="shared" si="14"/>
        <v>-1.8182878674484897</v>
      </c>
      <c r="P96">
        <f t="shared" si="15"/>
        <v>-0.30819164717386466</v>
      </c>
      <c r="Q96">
        <f t="shared" si="16"/>
        <v>3.3061707689103765</v>
      </c>
      <c r="AC96">
        <f t="shared" si="17"/>
        <v>31.338163043735165</v>
      </c>
      <c r="AD96">
        <f t="shared" si="18"/>
        <v>-0.30819164717386466</v>
      </c>
      <c r="AE96">
        <f t="shared" si="19"/>
        <v>982.08046295572842</v>
      </c>
    </row>
    <row r="97" spans="1:31" x14ac:dyDescent="0.2">
      <c r="A97" s="19" t="s">
        <v>64</v>
      </c>
      <c r="B97" s="20">
        <v>96</v>
      </c>
      <c r="C97" s="20">
        <v>122.4664993</v>
      </c>
      <c r="D97" s="20">
        <v>451.0400085</v>
      </c>
      <c r="H97">
        <f t="shared" si="10"/>
        <v>123.47405843392531</v>
      </c>
      <c r="I97">
        <f t="shared" si="11"/>
        <v>8.2272224623416851E-3</v>
      </c>
      <c r="L97">
        <f t="shared" si="12"/>
        <v>422.04222925042222</v>
      </c>
      <c r="M97">
        <f t="shared" si="13"/>
        <v>6.4290924758568901E-2</v>
      </c>
      <c r="O97">
        <f t="shared" si="14"/>
        <v>-1.0075591339253123</v>
      </c>
      <c r="P97">
        <f t="shared" si="15"/>
        <v>-0.29777746394303445</v>
      </c>
      <c r="Q97">
        <f t="shared" si="16"/>
        <v>1.0151754083563254</v>
      </c>
      <c r="AC97">
        <f t="shared" si="17"/>
        <v>28.997779249577775</v>
      </c>
      <c r="AD97">
        <f t="shared" si="18"/>
        <v>-0.29777746394303445</v>
      </c>
      <c r="AE97">
        <f t="shared" si="19"/>
        <v>840.87120140724335</v>
      </c>
    </row>
    <row r="98" spans="1:31" x14ac:dyDescent="0.2">
      <c r="A98" s="19" t="s">
        <v>65</v>
      </c>
      <c r="B98" s="20">
        <v>97</v>
      </c>
      <c r="C98" s="20">
        <v>124.8970032</v>
      </c>
      <c r="D98" s="20">
        <v>447.67001340000002</v>
      </c>
      <c r="H98">
        <f t="shared" si="10"/>
        <v>123.81682550040212</v>
      </c>
      <c r="I98">
        <f t="shared" si="11"/>
        <v>8.6485477787499286E-3</v>
      </c>
      <c r="L98">
        <f t="shared" si="12"/>
        <v>422.84263494457957</v>
      </c>
      <c r="M98">
        <f t="shared" si="13"/>
        <v>5.545910539519832E-2</v>
      </c>
      <c r="O98">
        <f t="shared" si="14"/>
        <v>1.0801776995978827</v>
      </c>
      <c r="P98">
        <f t="shared" si="15"/>
        <v>-0.28739547728120973</v>
      </c>
      <c r="Q98">
        <f t="shared" si="16"/>
        <v>1.1667838627085736</v>
      </c>
      <c r="AC98">
        <f t="shared" si="17"/>
        <v>24.827378455420444</v>
      </c>
      <c r="AD98">
        <f t="shared" si="18"/>
        <v>-0.28739547728120973</v>
      </c>
      <c r="AE98">
        <f t="shared" si="19"/>
        <v>616.39872096867521</v>
      </c>
    </row>
    <row r="99" spans="1:31" x14ac:dyDescent="0.2">
      <c r="A99" s="19" t="s">
        <v>66</v>
      </c>
      <c r="B99" s="20">
        <v>98</v>
      </c>
      <c r="C99" s="20">
        <v>122.33699799999999</v>
      </c>
      <c r="D99" s="20">
        <v>436.25</v>
      </c>
      <c r="H99">
        <f t="shared" si="10"/>
        <v>124.15959256687893</v>
      </c>
      <c r="I99">
        <f t="shared" si="11"/>
        <v>1.4898146894849697E-2</v>
      </c>
      <c r="L99">
        <f t="shared" si="12"/>
        <v>423.64304063873692</v>
      </c>
      <c r="M99">
        <f t="shared" si="13"/>
        <v>2.8898474180545742E-2</v>
      </c>
      <c r="O99">
        <f t="shared" si="14"/>
        <v>-1.8225945668789336</v>
      </c>
      <c r="P99">
        <f t="shared" si="15"/>
        <v>-0.27704437642439755</v>
      </c>
      <c r="Q99">
        <f t="shared" si="16"/>
        <v>3.3218509552166076</v>
      </c>
      <c r="AC99">
        <f t="shared" si="17"/>
        <v>12.60695936126308</v>
      </c>
      <c r="AD99">
        <f t="shared" si="18"/>
        <v>-0.27704437642439755</v>
      </c>
      <c r="AE99">
        <f t="shared" si="19"/>
        <v>158.9354243365388</v>
      </c>
    </row>
    <row r="100" spans="1:31" x14ac:dyDescent="0.2">
      <c r="A100" s="19" t="s">
        <v>67</v>
      </c>
      <c r="B100" s="20">
        <v>99</v>
      </c>
      <c r="C100" s="20">
        <v>121.8440018</v>
      </c>
      <c r="D100" s="20">
        <v>429.32000729999999</v>
      </c>
      <c r="H100">
        <f t="shared" si="10"/>
        <v>124.50235963335575</v>
      </c>
      <c r="I100">
        <f t="shared" si="11"/>
        <v>2.1817716047436576E-2</v>
      </c>
      <c r="L100">
        <f t="shared" si="12"/>
        <v>424.44344633289433</v>
      </c>
      <c r="M100">
        <f t="shared" si="13"/>
        <v>1.1358802022236108E-2</v>
      </c>
      <c r="O100">
        <f t="shared" si="14"/>
        <v>-2.6583578333557512</v>
      </c>
      <c r="P100">
        <f t="shared" si="15"/>
        <v>-0.26672287549404339</v>
      </c>
      <c r="Q100">
        <f t="shared" si="16"/>
        <v>7.0668663701638836</v>
      </c>
      <c r="AC100">
        <f t="shared" si="17"/>
        <v>4.8765609671056609</v>
      </c>
      <c r="AD100">
        <f t="shared" si="18"/>
        <v>-0.26672287549404339</v>
      </c>
      <c r="AE100">
        <f t="shared" si="19"/>
        <v>23.7808468658985</v>
      </c>
    </row>
    <row r="101" spans="1:31" x14ac:dyDescent="0.2">
      <c r="A101" s="19" t="s">
        <v>68</v>
      </c>
      <c r="B101" s="20">
        <v>100</v>
      </c>
      <c r="C101" s="20">
        <v>121.09300229999999</v>
      </c>
      <c r="D101" s="20">
        <v>414.76998900000001</v>
      </c>
      <c r="H101">
        <f t="shared" si="10"/>
        <v>124.84512669983258</v>
      </c>
      <c r="I101">
        <f t="shared" si="11"/>
        <v>3.0985476687884397E-2</v>
      </c>
      <c r="L101">
        <f t="shared" si="12"/>
        <v>425.24385202705173</v>
      </c>
      <c r="M101">
        <f t="shared" si="13"/>
        <v>2.5252220037192036E-2</v>
      </c>
      <c r="O101">
        <f t="shared" si="14"/>
        <v>-3.7521243998325815</v>
      </c>
      <c r="P101">
        <f t="shared" si="15"/>
        <v>-0.256429712211035</v>
      </c>
      <c r="Q101">
        <f t="shared" si="16"/>
        <v>14.078437511819009</v>
      </c>
      <c r="AC101">
        <f t="shared" si="17"/>
        <v>-10.473863027051721</v>
      </c>
      <c r="AD101">
        <f t="shared" si="18"/>
        <v>-0.256429712211035</v>
      </c>
      <c r="AE101">
        <f t="shared" si="19"/>
        <v>109.70180670944103</v>
      </c>
    </row>
    <row r="102" spans="1:31" x14ac:dyDescent="0.2">
      <c r="A102" s="19" t="s">
        <v>69</v>
      </c>
      <c r="B102" s="20">
        <v>101</v>
      </c>
      <c r="C102" s="20">
        <v>120.51950069999999</v>
      </c>
      <c r="D102" s="20">
        <v>419.89001459999997</v>
      </c>
      <c r="H102">
        <f t="shared" si="10"/>
        <v>125.1878937663094</v>
      </c>
      <c r="I102">
        <f t="shared" si="11"/>
        <v>3.8735582533901143E-2</v>
      </c>
      <c r="L102">
        <f t="shared" si="12"/>
        <v>426.04425772120908</v>
      </c>
      <c r="M102">
        <f t="shared" si="13"/>
        <v>1.4656797988091776E-2</v>
      </c>
      <c r="O102">
        <f t="shared" si="14"/>
        <v>-4.668393066309406</v>
      </c>
      <c r="P102">
        <f t="shared" si="15"/>
        <v>-0.24616364666135951</v>
      </c>
      <c r="Q102">
        <f t="shared" si="16"/>
        <v>21.793893821565739</v>
      </c>
      <c r="AC102">
        <f t="shared" si="17"/>
        <v>-6.154243121209106</v>
      </c>
      <c r="AD102">
        <f t="shared" si="18"/>
        <v>-0.24616364666135951</v>
      </c>
      <c r="AE102">
        <f t="shared" si="19"/>
        <v>37.8747083949496</v>
      </c>
    </row>
    <row r="103" spans="1:31" x14ac:dyDescent="0.2">
      <c r="A103" s="19" t="s">
        <v>70</v>
      </c>
      <c r="B103" s="20">
        <v>102</v>
      </c>
      <c r="C103" s="20">
        <v>120.0550003</v>
      </c>
      <c r="D103" s="20">
        <v>413.44000240000003</v>
      </c>
      <c r="H103">
        <f t="shared" si="10"/>
        <v>125.53066083278621</v>
      </c>
      <c r="I103">
        <f t="shared" si="11"/>
        <v>4.5609599925895028E-2</v>
      </c>
      <c r="L103">
        <f t="shared" si="12"/>
        <v>426.84466341536648</v>
      </c>
      <c r="M103">
        <f t="shared" si="13"/>
        <v>3.2422264264592257E-2</v>
      </c>
      <c r="O103">
        <f t="shared" si="14"/>
        <v>-5.4756605327862076</v>
      </c>
      <c r="P103">
        <f t="shared" si="15"/>
        <v>-0.23592346011003523</v>
      </c>
      <c r="Q103">
        <f t="shared" si="16"/>
        <v>29.982858270312533</v>
      </c>
      <c r="AC103">
        <f t="shared" si="17"/>
        <v>-13.404661015366457</v>
      </c>
      <c r="AD103">
        <f t="shared" si="18"/>
        <v>-0.23592346011003523</v>
      </c>
      <c r="AE103">
        <f t="shared" si="19"/>
        <v>179.68493693688529</v>
      </c>
    </row>
    <row r="104" spans="1:31" x14ac:dyDescent="0.2">
      <c r="A104" s="19" t="s">
        <v>71</v>
      </c>
      <c r="B104" s="20">
        <v>103</v>
      </c>
      <c r="C104" s="20">
        <v>122.1184998</v>
      </c>
      <c r="D104" s="20">
        <v>419.73001099999999</v>
      </c>
      <c r="H104">
        <f t="shared" si="10"/>
        <v>125.87342789926302</v>
      </c>
      <c r="I104">
        <f t="shared" si="11"/>
        <v>3.0748233113022782E-2</v>
      </c>
      <c r="L104">
        <f t="shared" si="12"/>
        <v>427.64506910952389</v>
      </c>
      <c r="M104">
        <f t="shared" si="13"/>
        <v>1.8857498635054471E-2</v>
      </c>
      <c r="O104">
        <f t="shared" si="14"/>
        <v>-3.7549280992630258</v>
      </c>
      <c r="P104">
        <f t="shared" si="15"/>
        <v>-0.2257079538601594</v>
      </c>
      <c r="Q104">
        <f t="shared" si="16"/>
        <v>14.099485030635041</v>
      </c>
      <c r="AC104">
        <f t="shared" si="17"/>
        <v>-7.9150581095238977</v>
      </c>
      <c r="AD104">
        <f t="shared" si="18"/>
        <v>-0.2257079538601594</v>
      </c>
      <c r="AE104">
        <f t="shared" si="19"/>
        <v>62.64814487714002</v>
      </c>
    </row>
    <row r="105" spans="1:31" x14ac:dyDescent="0.2">
      <c r="A105" s="19">
        <v>43836</v>
      </c>
      <c r="B105" s="20">
        <v>104</v>
      </c>
      <c r="C105" s="20">
        <v>123.552002</v>
      </c>
      <c r="D105" s="20">
        <v>425.92001340000002</v>
      </c>
      <c r="H105">
        <f t="shared" si="10"/>
        <v>126.21619496573985</v>
      </c>
      <c r="I105">
        <f t="shared" si="11"/>
        <v>2.1563333030733437E-2</v>
      </c>
      <c r="L105">
        <f t="shared" si="12"/>
        <v>428.44547480368124</v>
      </c>
      <c r="M105">
        <f t="shared" si="13"/>
        <v>5.9294264749880383E-3</v>
      </c>
      <c r="O105">
        <f t="shared" si="14"/>
        <v>-2.6641929657398435</v>
      </c>
      <c r="P105">
        <f t="shared" si="15"/>
        <v>-0.21551594815408856</v>
      </c>
      <c r="Q105">
        <f t="shared" si="16"/>
        <v>7.0979241586976629</v>
      </c>
      <c r="AC105">
        <f t="shared" si="17"/>
        <v>-2.52546140368122</v>
      </c>
      <c r="AD105">
        <f t="shared" si="18"/>
        <v>-0.21551594815408856</v>
      </c>
      <c r="AE105">
        <f t="shared" si="19"/>
        <v>6.3779553014835182</v>
      </c>
    </row>
    <row r="106" spans="1:31" x14ac:dyDescent="0.2">
      <c r="A106" s="19">
        <v>43867</v>
      </c>
      <c r="B106" s="20">
        <v>105</v>
      </c>
      <c r="C106" s="20">
        <v>123.6204987</v>
      </c>
      <c r="D106" s="20">
        <v>427.30999759999997</v>
      </c>
      <c r="H106">
        <f t="shared" si="10"/>
        <v>126.55896203221667</v>
      </c>
      <c r="I106">
        <f t="shared" si="11"/>
        <v>2.3770032989008406E-2</v>
      </c>
      <c r="L106">
        <f t="shared" si="12"/>
        <v>429.24588049783864</v>
      </c>
      <c r="M106">
        <f t="shared" si="13"/>
        <v>4.530394581712607E-3</v>
      </c>
      <c r="O106">
        <f t="shared" si="14"/>
        <v>-2.9384633322166707</v>
      </c>
      <c r="P106">
        <f t="shared" si="15"/>
        <v>-0.20534628111395689</v>
      </c>
      <c r="Q106">
        <f t="shared" si="16"/>
        <v>8.6345667547819005</v>
      </c>
      <c r="AC106">
        <f t="shared" si="17"/>
        <v>-1.9358828978386668</v>
      </c>
      <c r="AD106">
        <f t="shared" si="18"/>
        <v>-0.20534628111395689</v>
      </c>
      <c r="AE106">
        <f t="shared" si="19"/>
        <v>3.7476425941442342</v>
      </c>
    </row>
    <row r="107" spans="1:31" x14ac:dyDescent="0.2">
      <c r="A107" s="19">
        <v>43896</v>
      </c>
      <c r="B107" s="20">
        <v>106</v>
      </c>
      <c r="C107" s="20">
        <v>123.91999819999999</v>
      </c>
      <c r="D107" s="20">
        <v>421.97000120000001</v>
      </c>
      <c r="H107">
        <f t="shared" si="10"/>
        <v>126.90172909869348</v>
      </c>
      <c r="I107">
        <f t="shared" si="11"/>
        <v>2.4061740978087626E-2</v>
      </c>
      <c r="L107">
        <f t="shared" si="12"/>
        <v>430.04628619199599</v>
      </c>
      <c r="M107">
        <f t="shared" si="13"/>
        <v>1.9139476666655459E-2</v>
      </c>
      <c r="O107">
        <f t="shared" si="14"/>
        <v>-2.9817308986934847</v>
      </c>
      <c r="P107">
        <f t="shared" si="15"/>
        <v>-0.19519780771888826</v>
      </c>
      <c r="Q107">
        <f t="shared" si="16"/>
        <v>8.8907191522234559</v>
      </c>
      <c r="AC107">
        <f t="shared" si="17"/>
        <v>-8.0762849919959763</v>
      </c>
      <c r="AD107">
        <f t="shared" si="18"/>
        <v>-0.19519780771888826</v>
      </c>
      <c r="AE107">
        <f t="shared" si="19"/>
        <v>65.22637927193945</v>
      </c>
    </row>
    <row r="108" spans="1:31" x14ac:dyDescent="0.2">
      <c r="A108" s="19">
        <v>43927</v>
      </c>
      <c r="B108" s="20">
        <v>107</v>
      </c>
      <c r="C108" s="20">
        <v>123.0299988</v>
      </c>
      <c r="D108" s="20">
        <v>414.32998659999998</v>
      </c>
      <c r="H108">
        <f t="shared" si="10"/>
        <v>127.2444961651703</v>
      </c>
      <c r="I108">
        <f t="shared" si="11"/>
        <v>3.4255851469375959E-2</v>
      </c>
      <c r="L108">
        <f t="shared" si="12"/>
        <v>430.84669188615339</v>
      </c>
      <c r="M108">
        <f t="shared" si="13"/>
        <v>3.9863649314136829E-2</v>
      </c>
      <c r="O108">
        <f t="shared" si="14"/>
        <v>-4.2144973651703026</v>
      </c>
      <c r="P108">
        <f t="shared" si="15"/>
        <v>-0.18506939881641302</v>
      </c>
      <c r="Q108">
        <f t="shared" si="16"/>
        <v>17.761988041027422</v>
      </c>
      <c r="AC108">
        <f t="shared" si="17"/>
        <v>-16.51670528615341</v>
      </c>
      <c r="AD108">
        <f t="shared" si="18"/>
        <v>-0.18506939881641302</v>
      </c>
      <c r="AE108">
        <f t="shared" si="19"/>
        <v>272.80155350964799</v>
      </c>
    </row>
    <row r="109" spans="1:31" x14ac:dyDescent="0.2">
      <c r="A109" s="19">
        <v>43957</v>
      </c>
      <c r="B109" s="20">
        <v>108</v>
      </c>
      <c r="C109" s="20">
        <v>124.1500015</v>
      </c>
      <c r="D109" s="20">
        <v>419.60000609999997</v>
      </c>
      <c r="H109">
        <f t="shared" si="10"/>
        <v>127.58726323164711</v>
      </c>
      <c r="I109">
        <f t="shared" si="11"/>
        <v>2.7686360774205162E-2</v>
      </c>
      <c r="L109">
        <f t="shared" si="12"/>
        <v>431.64709758031074</v>
      </c>
      <c r="M109">
        <f t="shared" si="13"/>
        <v>2.8710894435591786E-2</v>
      </c>
      <c r="O109">
        <f t="shared" si="14"/>
        <v>-3.4372617316471121</v>
      </c>
      <c r="P109">
        <f t="shared" si="15"/>
        <v>-0.17495994016573252</v>
      </c>
      <c r="Q109">
        <f t="shared" si="16"/>
        <v>11.814768211845704</v>
      </c>
      <c r="AC109">
        <f t="shared" si="17"/>
        <v>-12.047091480310769</v>
      </c>
      <c r="AD109">
        <f t="shared" si="18"/>
        <v>-0.17495994016573252</v>
      </c>
      <c r="AE109">
        <f t="shared" si="19"/>
        <v>145.1324131349763</v>
      </c>
    </row>
    <row r="110" spans="1:31" x14ac:dyDescent="0.2">
      <c r="A110" s="19">
        <v>44049</v>
      </c>
      <c r="B110" s="20">
        <v>109</v>
      </c>
      <c r="C110" s="20">
        <v>126.2030029</v>
      </c>
      <c r="D110" s="20">
        <v>419.48999020000002</v>
      </c>
      <c r="H110">
        <f t="shared" si="10"/>
        <v>127.93003029812394</v>
      </c>
      <c r="I110">
        <f t="shared" si="11"/>
        <v>1.3684519056114607E-2</v>
      </c>
      <c r="L110">
        <f t="shared" si="12"/>
        <v>432.44750327446815</v>
      </c>
      <c r="M110">
        <f t="shared" si="13"/>
        <v>3.0888730070270279E-2</v>
      </c>
      <c r="O110">
        <f t="shared" si="14"/>
        <v>-1.727027398123937</v>
      </c>
      <c r="P110">
        <f t="shared" si="15"/>
        <v>-0.16486833151060187</v>
      </c>
      <c r="Q110">
        <f t="shared" si="16"/>
        <v>2.9826236338707357</v>
      </c>
      <c r="AC110">
        <f t="shared" si="17"/>
        <v>-12.957513074468125</v>
      </c>
      <c r="AD110">
        <f t="shared" si="18"/>
        <v>-0.16486833151060187</v>
      </c>
      <c r="AE110">
        <f t="shared" si="19"/>
        <v>167.89714507501239</v>
      </c>
    </row>
    <row r="111" spans="1:31" x14ac:dyDescent="0.2">
      <c r="A111" s="19">
        <v>44080</v>
      </c>
      <c r="B111" s="20">
        <v>110</v>
      </c>
      <c r="C111" s="20">
        <v>130.04299929999999</v>
      </c>
      <c r="D111" s="20">
        <v>434.0499878</v>
      </c>
      <c r="H111">
        <f t="shared" si="10"/>
        <v>128.27279736460076</v>
      </c>
      <c r="I111">
        <f t="shared" si="11"/>
        <v>1.3612435463100155E-2</v>
      </c>
      <c r="L111">
        <f t="shared" si="12"/>
        <v>433.24790896862555</v>
      </c>
      <c r="M111">
        <f t="shared" si="13"/>
        <v>1.8478950672013927E-3</v>
      </c>
      <c r="O111">
        <f t="shared" si="14"/>
        <v>1.7702019353992284</v>
      </c>
      <c r="P111">
        <f t="shared" si="15"/>
        <v>-0.15479348567971193</v>
      </c>
      <c r="Q111">
        <f t="shared" si="16"/>
        <v>3.1336148920911739</v>
      </c>
      <c r="AC111">
        <f t="shared" si="17"/>
        <v>0.80207883137444469</v>
      </c>
      <c r="AD111">
        <f t="shared" si="18"/>
        <v>-0.15479348567971193</v>
      </c>
      <c r="AE111">
        <f t="shared" si="19"/>
        <v>0.64333045173899484</v>
      </c>
    </row>
    <row r="112" spans="1:31" x14ac:dyDescent="0.2">
      <c r="A112" s="19">
        <v>44110</v>
      </c>
      <c r="B112" s="20">
        <v>111</v>
      </c>
      <c r="C112" s="20">
        <v>132.3724976</v>
      </c>
      <c r="D112" s="20">
        <v>434.48001099999999</v>
      </c>
      <c r="H112">
        <f t="shared" si="10"/>
        <v>128.61556443107759</v>
      </c>
      <c r="I112">
        <f t="shared" si="11"/>
        <v>2.838152363246197E-2</v>
      </c>
      <c r="L112">
        <f t="shared" si="12"/>
        <v>434.0483146627829</v>
      </c>
      <c r="M112">
        <f t="shared" si="13"/>
        <v>9.9359309125291459E-4</v>
      </c>
      <c r="O112">
        <f t="shared" si="14"/>
        <v>3.7569331689224157</v>
      </c>
      <c r="P112">
        <f t="shared" si="15"/>
        <v>-0.14473432771256409</v>
      </c>
      <c r="Q112">
        <f t="shared" si="16"/>
        <v>14.114546835749424</v>
      </c>
      <c r="AC112">
        <f t="shared" si="17"/>
        <v>0.43169633721709033</v>
      </c>
      <c r="AD112">
        <f t="shared" si="18"/>
        <v>-0.14473432771256409</v>
      </c>
      <c r="AE112">
        <f t="shared" si="19"/>
        <v>0.18636172756665176</v>
      </c>
    </row>
    <row r="113" spans="1:31" x14ac:dyDescent="0.2">
      <c r="A113" s="19">
        <v>44141</v>
      </c>
      <c r="B113" s="20">
        <v>112</v>
      </c>
      <c r="C113" s="20">
        <v>127.8980026</v>
      </c>
      <c r="D113" s="20">
        <v>425.55999759999997</v>
      </c>
      <c r="H113">
        <f t="shared" si="10"/>
        <v>128.95833149755438</v>
      </c>
      <c r="I113">
        <f t="shared" si="11"/>
        <v>8.2904257767852339E-3</v>
      </c>
      <c r="L113">
        <f t="shared" si="12"/>
        <v>434.84872035694031</v>
      </c>
      <c r="M113">
        <f t="shared" si="13"/>
        <v>2.1827058016085324E-2</v>
      </c>
      <c r="O113">
        <f t="shared" si="14"/>
        <v>-1.0603288975543848</v>
      </c>
      <c r="P113">
        <f t="shared" si="15"/>
        <v>-0.13468979400891959</v>
      </c>
      <c r="Q113">
        <f t="shared" si="16"/>
        <v>1.124297370988897</v>
      </c>
      <c r="AC113">
        <f t="shared" si="17"/>
        <v>-9.2887227569403308</v>
      </c>
      <c r="AD113">
        <f t="shared" si="18"/>
        <v>-0.13468979400891959</v>
      </c>
      <c r="AE113">
        <f t="shared" si="19"/>
        <v>86.280370455301181</v>
      </c>
    </row>
    <row r="114" spans="1:31" x14ac:dyDescent="0.2">
      <c r="A114" s="19">
        <v>44171</v>
      </c>
      <c r="B114" s="20">
        <v>113</v>
      </c>
      <c r="C114" s="20">
        <v>127.25099950000001</v>
      </c>
      <c r="D114" s="20">
        <v>418.07000729999999</v>
      </c>
      <c r="H114">
        <f t="shared" si="10"/>
        <v>129.30109856403121</v>
      </c>
      <c r="I114">
        <f t="shared" si="11"/>
        <v>1.6110671602474928E-2</v>
      </c>
      <c r="L114">
        <f t="shared" si="12"/>
        <v>435.64912605109771</v>
      </c>
      <c r="M114">
        <f t="shared" si="13"/>
        <v>4.2048265707047588E-2</v>
      </c>
      <c r="O114">
        <f t="shared" si="14"/>
        <v>-2.0500990640312011</v>
      </c>
      <c r="P114">
        <f t="shared" si="15"/>
        <v>-0.1246588315</v>
      </c>
      <c r="Q114">
        <f t="shared" si="16"/>
        <v>4.2029061723416072</v>
      </c>
      <c r="AC114">
        <f t="shared" si="17"/>
        <v>-17.579118751097724</v>
      </c>
      <c r="AD114">
        <f t="shared" si="18"/>
        <v>-0.1246588315</v>
      </c>
      <c r="AE114">
        <f t="shared" si="19"/>
        <v>309.0254160651956</v>
      </c>
    </row>
    <row r="115" spans="1:31" x14ac:dyDescent="0.2">
      <c r="A115" s="19" t="s">
        <v>72</v>
      </c>
      <c r="B115" s="20">
        <v>114</v>
      </c>
      <c r="C115" s="20">
        <v>128.6340027</v>
      </c>
      <c r="D115" s="20">
        <v>425.5</v>
      </c>
      <c r="H115">
        <f t="shared" si="10"/>
        <v>129.64386563050803</v>
      </c>
      <c r="I115">
        <f t="shared" si="11"/>
        <v>7.8506686359067577E-3</v>
      </c>
      <c r="L115">
        <f t="shared" si="12"/>
        <v>436.44953174525506</v>
      </c>
      <c r="M115">
        <f t="shared" si="13"/>
        <v>2.5733329601069468E-2</v>
      </c>
      <c r="O115">
        <f t="shared" si="14"/>
        <v>-1.0098629305080351</v>
      </c>
      <c r="P115">
        <f t="shared" si="15"/>
        <v>-0.11464039683969043</v>
      </c>
      <c r="Q115">
        <f t="shared" si="16"/>
        <v>1.0198231384142766</v>
      </c>
      <c r="AC115">
        <f t="shared" si="17"/>
        <v>-10.949531745255058</v>
      </c>
      <c r="AD115">
        <f t="shared" si="18"/>
        <v>-0.11464039683969043</v>
      </c>
      <c r="AE115">
        <f t="shared" si="19"/>
        <v>119.89224544034828</v>
      </c>
    </row>
    <row r="116" spans="1:31" x14ac:dyDescent="0.2">
      <c r="A116" s="19" t="s">
        <v>73</v>
      </c>
      <c r="B116" s="20">
        <v>115</v>
      </c>
      <c r="C116" s="20">
        <v>130.76350400000001</v>
      </c>
      <c r="D116" s="20">
        <v>436.13000490000002</v>
      </c>
      <c r="H116">
        <f t="shared" si="10"/>
        <v>129.98663269698483</v>
      </c>
      <c r="I116">
        <f t="shared" si="11"/>
        <v>5.9410407281161896E-3</v>
      </c>
      <c r="L116">
        <f t="shared" si="12"/>
        <v>437.24993743941241</v>
      </c>
      <c r="M116">
        <f t="shared" si="13"/>
        <v>2.5678869301119915E-3</v>
      </c>
      <c r="O116">
        <f t="shared" si="14"/>
        <v>0.77687130301518437</v>
      </c>
      <c r="P116">
        <f t="shared" si="15"/>
        <v>-0.10463345561407539</v>
      </c>
      <c r="Q116">
        <f t="shared" si="16"/>
        <v>0.60352902144851039</v>
      </c>
      <c r="AC116">
        <f t="shared" si="17"/>
        <v>-1.1199325394123889</v>
      </c>
      <c r="AD116">
        <f t="shared" si="18"/>
        <v>-0.10463345561407539</v>
      </c>
      <c r="AE116">
        <f t="shared" si="19"/>
        <v>1.254248892834682</v>
      </c>
    </row>
    <row r="117" spans="1:31" x14ac:dyDescent="0.2">
      <c r="A117" s="19" t="s">
        <v>74</v>
      </c>
      <c r="B117" s="20">
        <v>116</v>
      </c>
      <c r="C117" s="20">
        <v>132.04899599999999</v>
      </c>
      <c r="D117" s="20">
        <v>447.76998900000001</v>
      </c>
      <c r="H117">
        <f t="shared" si="10"/>
        <v>130.32939976346165</v>
      </c>
      <c r="I117">
        <f t="shared" si="11"/>
        <v>1.3022410534180334E-2</v>
      </c>
      <c r="L117">
        <f t="shared" si="12"/>
        <v>438.05034313356981</v>
      </c>
      <c r="M117">
        <f t="shared" si="13"/>
        <v>2.1706782734896953E-2</v>
      </c>
      <c r="O117">
        <f t="shared" si="14"/>
        <v>1.7195962365383366</v>
      </c>
      <c r="P117">
        <f t="shared" si="15"/>
        <v>-9.4636981567699813E-2</v>
      </c>
      <c r="Q117">
        <f t="shared" si="16"/>
        <v>2.9570112167168108</v>
      </c>
      <c r="AC117">
        <f t="shared" si="17"/>
        <v>9.7196458664301986</v>
      </c>
      <c r="AD117">
        <f t="shared" si="18"/>
        <v>-9.4636981567699813E-2</v>
      </c>
      <c r="AE117">
        <f t="shared" si="19"/>
        <v>94.471515768813646</v>
      </c>
    </row>
    <row r="118" spans="1:31" x14ac:dyDescent="0.2">
      <c r="A118" s="19" t="s">
        <v>75</v>
      </c>
      <c r="B118" s="20">
        <v>117</v>
      </c>
      <c r="C118" s="20">
        <v>132.69900509999999</v>
      </c>
      <c r="D118" s="20">
        <v>449.86999509999998</v>
      </c>
      <c r="H118">
        <f t="shared" si="10"/>
        <v>130.67216682993848</v>
      </c>
      <c r="I118">
        <f t="shared" si="11"/>
        <v>1.5273952269153205E-2</v>
      </c>
      <c r="L118">
        <f t="shared" si="12"/>
        <v>438.85074882772722</v>
      </c>
      <c r="M118">
        <f t="shared" si="13"/>
        <v>2.4494290333418076E-2</v>
      </c>
      <c r="O118">
        <f t="shared" si="14"/>
        <v>2.0268382700615177</v>
      </c>
      <c r="P118">
        <f t="shared" si="15"/>
        <v>-8.4649955845010449E-2</v>
      </c>
      <c r="Q118">
        <f t="shared" si="16"/>
        <v>4.1080733729859658</v>
      </c>
      <c r="AC118">
        <f t="shared" si="17"/>
        <v>11.019246272272767</v>
      </c>
      <c r="AD118">
        <f t="shared" si="18"/>
        <v>-8.4649955845010449E-2</v>
      </c>
      <c r="AE118">
        <f t="shared" si="19"/>
        <v>121.42378840899727</v>
      </c>
    </row>
    <row r="119" spans="1:31" x14ac:dyDescent="0.2">
      <c r="A119" s="19" t="s">
        <v>76</v>
      </c>
      <c r="B119" s="20">
        <v>118</v>
      </c>
      <c r="C119" s="20">
        <v>133.75050350000001</v>
      </c>
      <c r="D119" s="20">
        <v>453.72000120000001</v>
      </c>
      <c r="H119">
        <f t="shared" si="10"/>
        <v>131.0149338964153</v>
      </c>
      <c r="I119">
        <f t="shared" si="11"/>
        <v>2.0452779855028413E-2</v>
      </c>
      <c r="L119">
        <f t="shared" si="12"/>
        <v>439.65115452188456</v>
      </c>
      <c r="M119">
        <f t="shared" si="13"/>
        <v>3.1007772725262544E-2</v>
      </c>
      <c r="O119">
        <f t="shared" si="14"/>
        <v>2.7355696035847075</v>
      </c>
      <c r="P119">
        <f t="shared" si="15"/>
        <v>-7.4671366245484247E-2</v>
      </c>
      <c r="Q119">
        <f t="shared" si="16"/>
        <v>7.4833410560565934</v>
      </c>
      <c r="AC119">
        <f t="shared" si="17"/>
        <v>14.068846678115449</v>
      </c>
      <c r="AD119">
        <f t="shared" si="18"/>
        <v>-7.4671366245484247E-2</v>
      </c>
      <c r="AE119">
        <f t="shared" si="19"/>
        <v>197.93244685232011</v>
      </c>
    </row>
    <row r="120" spans="1:31" x14ac:dyDescent="0.2">
      <c r="A120" s="19" t="s">
        <v>77</v>
      </c>
      <c r="B120" s="20">
        <v>119</v>
      </c>
      <c r="C120" s="20">
        <v>135.6909943</v>
      </c>
      <c r="D120" s="20">
        <v>468.0400085</v>
      </c>
      <c r="H120">
        <f t="shared" si="10"/>
        <v>131.35770096289212</v>
      </c>
      <c r="I120">
        <f t="shared" si="11"/>
        <v>3.1935010569141914E-2</v>
      </c>
      <c r="L120">
        <f t="shared" si="12"/>
        <v>440.45156021604197</v>
      </c>
      <c r="M120">
        <f t="shared" si="13"/>
        <v>5.8944636746706733E-2</v>
      </c>
      <c r="O120">
        <f t="shared" si="14"/>
        <v>4.3332933371078752</v>
      </c>
      <c r="P120">
        <f t="shared" si="15"/>
        <v>-6.4700206491002693E-2</v>
      </c>
      <c r="Q120">
        <f t="shared" si="16"/>
        <v>18.777431145423506</v>
      </c>
      <c r="AC120">
        <f t="shared" si="17"/>
        <v>27.58844828395803</v>
      </c>
      <c r="AD120">
        <f t="shared" si="18"/>
        <v>-6.4700206491002693E-2</v>
      </c>
      <c r="AE120">
        <f t="shared" si="19"/>
        <v>761.1224787166268</v>
      </c>
    </row>
    <row r="121" spans="1:31" x14ac:dyDescent="0.2">
      <c r="A121" s="19" t="s">
        <v>78</v>
      </c>
      <c r="B121" s="20">
        <v>120</v>
      </c>
      <c r="C121" s="20">
        <v>138.22050479999999</v>
      </c>
      <c r="D121" s="20">
        <v>466.26000979999998</v>
      </c>
      <c r="H121">
        <f t="shared" si="10"/>
        <v>131.70046802936895</v>
      </c>
      <c r="I121">
        <f t="shared" si="11"/>
        <v>4.7171270138719953E-2</v>
      </c>
      <c r="L121">
        <f t="shared" si="12"/>
        <v>441.25196591019937</v>
      </c>
      <c r="M121">
        <f t="shared" si="13"/>
        <v>5.3635403775090393E-2</v>
      </c>
      <c r="O121">
        <f t="shared" si="14"/>
        <v>6.5200367706310374</v>
      </c>
      <c r="P121">
        <f t="shared" si="15"/>
        <v>-5.4735475504070312E-2</v>
      </c>
      <c r="Q121">
        <f t="shared" si="16"/>
        <v>42.510879490380809</v>
      </c>
      <c r="AC121">
        <f t="shared" si="17"/>
        <v>25.008043889800604</v>
      </c>
      <c r="AD121">
        <f t="shared" si="18"/>
        <v>-5.4735475504070312E-2</v>
      </c>
      <c r="AE121">
        <f t="shared" si="19"/>
        <v>625.40225919419333</v>
      </c>
    </row>
    <row r="122" spans="1:31" x14ac:dyDescent="0.2">
      <c r="A122" s="19" t="s">
        <v>79</v>
      </c>
      <c r="B122" s="20">
        <v>121</v>
      </c>
      <c r="C122" s="20">
        <v>136.72000120000001</v>
      </c>
      <c r="D122" s="20">
        <v>457.85000609999997</v>
      </c>
      <c r="H122">
        <f t="shared" si="10"/>
        <v>132.04323509584574</v>
      </c>
      <c r="I122">
        <f t="shared" si="11"/>
        <v>3.4206890455719716E-2</v>
      </c>
      <c r="L122">
        <f t="shared" si="12"/>
        <v>442.05237160435672</v>
      </c>
      <c r="M122">
        <f t="shared" si="13"/>
        <v>3.4503951698523855E-2</v>
      </c>
      <c r="O122">
        <f t="shared" si="14"/>
        <v>4.6767661041542681</v>
      </c>
      <c r="P122">
        <f t="shared" si="15"/>
        <v>-4.477617669551625E-2</v>
      </c>
      <c r="Q122">
        <f t="shared" si="16"/>
        <v>21.872141192966289</v>
      </c>
      <c r="AC122">
        <f t="shared" si="17"/>
        <v>15.797634495643251</v>
      </c>
      <c r="AD122">
        <f t="shared" si="18"/>
        <v>-4.477617669551625E-2</v>
      </c>
      <c r="AE122">
        <f t="shared" si="19"/>
        <v>249.5652556579376</v>
      </c>
    </row>
    <row r="123" spans="1:31" x14ac:dyDescent="0.2">
      <c r="A123" s="19" t="s">
        <v>80</v>
      </c>
      <c r="B123" s="20">
        <v>122</v>
      </c>
      <c r="C123" s="20">
        <v>137.72900390000001</v>
      </c>
      <c r="D123" s="20">
        <v>465.9100037</v>
      </c>
      <c r="H123">
        <f t="shared" si="10"/>
        <v>132.38600216232257</v>
      </c>
      <c r="I123">
        <f t="shared" si="11"/>
        <v>3.8793584404028643E-2</v>
      </c>
      <c r="L123">
        <f t="shared" si="12"/>
        <v>442.85277729851413</v>
      </c>
      <c r="M123">
        <f t="shared" si="13"/>
        <v>4.9488584100745026E-2</v>
      </c>
      <c r="O123">
        <f t="shared" si="14"/>
        <v>5.3430017376774401</v>
      </c>
      <c r="P123">
        <f t="shared" si="15"/>
        <v>-3.4821317260347699E-2</v>
      </c>
      <c r="Q123">
        <f t="shared" si="16"/>
        <v>28.547667568824146</v>
      </c>
      <c r="AC123">
        <f t="shared" si="17"/>
        <v>23.057226401485877</v>
      </c>
      <c r="AD123">
        <f t="shared" si="18"/>
        <v>-3.4821317260347699E-2</v>
      </c>
      <c r="AE123">
        <f t="shared" si="19"/>
        <v>531.63568932937733</v>
      </c>
    </row>
    <row r="124" spans="1:31" x14ac:dyDescent="0.2">
      <c r="A124" s="19" t="s">
        <v>81</v>
      </c>
      <c r="B124" s="20">
        <v>123</v>
      </c>
      <c r="C124" s="20">
        <v>134.64349369999999</v>
      </c>
      <c r="D124" s="20">
        <v>443.39999390000003</v>
      </c>
      <c r="H124">
        <f t="shared" si="10"/>
        <v>132.72876922879939</v>
      </c>
      <c r="I124">
        <f t="shared" si="11"/>
        <v>1.4220698071507335E-2</v>
      </c>
      <c r="L124">
        <f t="shared" si="12"/>
        <v>443.65318299267147</v>
      </c>
      <c r="M124">
        <f t="shared" si="13"/>
        <v>5.7101735713724409E-4</v>
      </c>
      <c r="O124">
        <f t="shared" si="14"/>
        <v>1.9147244712006</v>
      </c>
      <c r="P124">
        <f t="shared" si="15"/>
        <v>-2.4869907480456668E-2</v>
      </c>
      <c r="Q124">
        <f t="shared" si="16"/>
        <v>3.666169800614417</v>
      </c>
      <c r="AC124">
        <f t="shared" si="17"/>
        <v>-0.25318909267144818</v>
      </c>
      <c r="AD124">
        <f t="shared" si="18"/>
        <v>-2.4869907480456668E-2</v>
      </c>
      <c r="AE124">
        <f t="shared" si="19"/>
        <v>6.4104716647791174E-2</v>
      </c>
    </row>
    <row r="125" spans="1:31" x14ac:dyDescent="0.2">
      <c r="A125" s="19" t="s">
        <v>82</v>
      </c>
      <c r="B125" s="20">
        <v>124</v>
      </c>
      <c r="C125" s="20">
        <v>134.0189972</v>
      </c>
      <c r="D125" s="20">
        <v>447.23999020000002</v>
      </c>
      <c r="H125">
        <f t="shared" si="10"/>
        <v>133.07153629527622</v>
      </c>
      <c r="I125">
        <f t="shared" si="11"/>
        <v>7.069601508134426E-3</v>
      </c>
      <c r="L125">
        <f t="shared" si="12"/>
        <v>444.45358868682888</v>
      </c>
      <c r="M125">
        <f t="shared" si="13"/>
        <v>6.2302154866006043E-3</v>
      </c>
      <c r="O125">
        <f t="shared" si="14"/>
        <v>0.94746090472378341</v>
      </c>
      <c r="P125">
        <f t="shared" si="15"/>
        <v>-1.4920960032900372E-2</v>
      </c>
      <c r="Q125">
        <f t="shared" si="16"/>
        <v>0.89768216598001016</v>
      </c>
      <c r="AC125">
        <f t="shared" si="17"/>
        <v>2.7864015131711426</v>
      </c>
      <c r="AD125">
        <f t="shared" si="18"/>
        <v>-1.4920960032900372E-2</v>
      </c>
      <c r="AE125">
        <f t="shared" si="19"/>
        <v>7.7640333926024327</v>
      </c>
    </row>
    <row r="126" spans="1:31" x14ac:dyDescent="0.2">
      <c r="A126" s="19" t="s">
        <v>83</v>
      </c>
      <c r="B126" s="20">
        <v>125</v>
      </c>
      <c r="C126" s="20">
        <v>137.9409943</v>
      </c>
      <c r="D126" s="20">
        <v>455.0400085</v>
      </c>
      <c r="H126">
        <f t="shared" si="10"/>
        <v>133.41430336175301</v>
      </c>
      <c r="I126">
        <f t="shared" si="11"/>
        <v>3.2816139692324851E-2</v>
      </c>
      <c r="L126">
        <f t="shared" si="12"/>
        <v>445.25399438098623</v>
      </c>
      <c r="M126">
        <f t="shared" si="13"/>
        <v>2.1505832314113477E-2</v>
      </c>
      <c r="O126">
        <f t="shared" si="14"/>
        <v>4.5266909382469862</v>
      </c>
      <c r="P126">
        <f t="shared" si="15"/>
        <v>-4.9734893024984917E-3</v>
      </c>
      <c r="Q126">
        <f t="shared" si="16"/>
        <v>20.490930850407381</v>
      </c>
      <c r="AC126">
        <f t="shared" si="17"/>
        <v>9.7860141190137711</v>
      </c>
      <c r="AD126">
        <f t="shared" si="18"/>
        <v>-4.9734893024984917E-3</v>
      </c>
      <c r="AE126">
        <f t="shared" si="19"/>
        <v>95.766072337536869</v>
      </c>
    </row>
    <row r="127" spans="1:31" x14ac:dyDescent="0.2">
      <c r="A127" s="19">
        <v>43837</v>
      </c>
      <c r="B127" s="20">
        <v>126</v>
      </c>
      <c r="C127" s="20">
        <v>143.9349976</v>
      </c>
      <c r="D127" s="20">
        <v>485.64001459999997</v>
      </c>
      <c r="H127">
        <f t="shared" si="10"/>
        <v>133.75707042822984</v>
      </c>
      <c r="I127">
        <f t="shared" si="11"/>
        <v>7.0711969579872108E-2</v>
      </c>
      <c r="L127">
        <f t="shared" si="12"/>
        <v>446.05440007514363</v>
      </c>
      <c r="M127">
        <f t="shared" si="13"/>
        <v>8.1512258740584306E-2</v>
      </c>
      <c r="O127">
        <f t="shared" si="14"/>
        <v>10.177927171770165</v>
      </c>
      <c r="P127">
        <f t="shared" si="15"/>
        <v>4.9734893024984917E-3</v>
      </c>
      <c r="Q127">
        <f t="shared" si="16"/>
        <v>103.59020151385742</v>
      </c>
      <c r="AC127">
        <f t="shared" si="17"/>
        <v>39.585614524856339</v>
      </c>
      <c r="AD127">
        <f t="shared" si="18"/>
        <v>4.9734893024984917E-3</v>
      </c>
      <c r="AE127">
        <f t="shared" si="19"/>
        <v>1567.0208773105171</v>
      </c>
    </row>
    <row r="128" spans="1:31" x14ac:dyDescent="0.2">
      <c r="A128" s="19">
        <v>43868</v>
      </c>
      <c r="B128" s="20">
        <v>127</v>
      </c>
      <c r="C128" s="20">
        <v>144.51499939999999</v>
      </c>
      <c r="D128" s="20">
        <v>476.89001459999997</v>
      </c>
      <c r="H128">
        <f t="shared" si="10"/>
        <v>134.09983749470666</v>
      </c>
      <c r="I128">
        <f t="shared" si="11"/>
        <v>7.2069764028199076E-2</v>
      </c>
      <c r="L128">
        <f t="shared" si="12"/>
        <v>446.85480576930104</v>
      </c>
      <c r="M128">
        <f t="shared" si="13"/>
        <v>6.2981416912013768E-2</v>
      </c>
      <c r="O128">
        <f t="shared" si="14"/>
        <v>10.415161905293331</v>
      </c>
      <c r="P128">
        <f t="shared" si="15"/>
        <v>1.4920960032900372E-2</v>
      </c>
      <c r="Q128">
        <f t="shared" si="16"/>
        <v>108.47559751347342</v>
      </c>
      <c r="AC128">
        <f t="shared" si="17"/>
        <v>30.035208830698934</v>
      </c>
      <c r="AD128">
        <f t="shared" si="18"/>
        <v>1.4920960032900372E-2</v>
      </c>
      <c r="AE128">
        <f t="shared" si="19"/>
        <v>902.11376950369527</v>
      </c>
    </row>
    <row r="129" spans="1:31" x14ac:dyDescent="0.2">
      <c r="A129" s="19">
        <v>43989</v>
      </c>
      <c r="B129" s="20">
        <v>128</v>
      </c>
      <c r="C129" s="20">
        <v>152.85200499999999</v>
      </c>
      <c r="D129" s="20">
        <v>493.80999759999997</v>
      </c>
      <c r="H129">
        <f t="shared" si="10"/>
        <v>134.44260456118349</v>
      </c>
      <c r="I129">
        <f t="shared" si="11"/>
        <v>0.12043937819995561</v>
      </c>
      <c r="L129">
        <f t="shared" si="12"/>
        <v>447.65521146345839</v>
      </c>
      <c r="M129">
        <f t="shared" si="13"/>
        <v>9.3466690348234432E-2</v>
      </c>
      <c r="O129">
        <f t="shared" si="14"/>
        <v>18.409400438816505</v>
      </c>
      <c r="P129">
        <f t="shared" si="15"/>
        <v>2.4869907480456525E-2</v>
      </c>
      <c r="Q129">
        <f t="shared" si="16"/>
        <v>338.9060245166973</v>
      </c>
      <c r="AC129">
        <f t="shared" si="17"/>
        <v>46.154786136541588</v>
      </c>
      <c r="AD129">
        <f t="shared" si="18"/>
        <v>2.4869907480456525E-2</v>
      </c>
      <c r="AE129">
        <f t="shared" si="19"/>
        <v>2130.2642833098917</v>
      </c>
    </row>
    <row r="130" spans="1:31" x14ac:dyDescent="0.2">
      <c r="A130" s="19">
        <v>44019</v>
      </c>
      <c r="B130" s="20">
        <v>129</v>
      </c>
      <c r="C130" s="20">
        <v>150.0059967</v>
      </c>
      <c r="D130" s="20">
        <v>493.1600037</v>
      </c>
      <c r="H130">
        <f t="shared" si="10"/>
        <v>134.78537162766031</v>
      </c>
      <c r="I130">
        <f t="shared" si="11"/>
        <v>0.10146677737677194</v>
      </c>
      <c r="L130">
        <f t="shared" si="12"/>
        <v>448.45561715761579</v>
      </c>
      <c r="M130">
        <f t="shared" si="13"/>
        <v>9.064884866368618E-2</v>
      </c>
      <c r="O130">
        <f t="shared" si="14"/>
        <v>15.220625072339686</v>
      </c>
      <c r="P130">
        <f t="shared" si="15"/>
        <v>3.482131726034756E-2</v>
      </c>
      <c r="Q130">
        <f t="shared" si="16"/>
        <v>231.66742759273549</v>
      </c>
      <c r="AC130">
        <f t="shared" si="17"/>
        <v>44.704386542384213</v>
      </c>
      <c r="AD130">
        <f t="shared" si="18"/>
        <v>3.482131726034756E-2</v>
      </c>
      <c r="AE130">
        <f t="shared" si="19"/>
        <v>1998.4821761309029</v>
      </c>
    </row>
    <row r="131" spans="1:31" x14ac:dyDescent="0.2">
      <c r="A131" s="19">
        <v>44050</v>
      </c>
      <c r="B131" s="20">
        <v>130</v>
      </c>
      <c r="C131" s="20">
        <v>154.05549619999999</v>
      </c>
      <c r="D131" s="20">
        <v>502.77999879999999</v>
      </c>
      <c r="H131">
        <f t="shared" ref="H131:H194" si="20">$G$2*B131 + $G$3</f>
        <v>135.12813869413711</v>
      </c>
      <c r="I131">
        <f t="shared" ref="I131:I194" si="21">ABS((C131-H131)/C131)</f>
        <v>0.12286064420116993</v>
      </c>
      <c r="L131">
        <f t="shared" ref="L131:L194" si="22">$K$2*B131 + $K$3</f>
        <v>449.2560228517732</v>
      </c>
      <c r="M131">
        <f t="shared" ref="M131:M194" si="23">ABS((D131-L131)/D131)</f>
        <v>0.10645605647793083</v>
      </c>
      <c r="O131">
        <f t="shared" ref="O131:O194" si="24">C131-H131</f>
        <v>18.927357505862886</v>
      </c>
      <c r="P131">
        <f t="shared" ref="P131:P194" si="25">_xlfn.NORM.INV((ROW()-0.5)/COUNT($O$2:$O$253),0,1)</f>
        <v>4.4776176695516381E-2</v>
      </c>
      <c r="Q131">
        <f t="shared" ref="Q131:Q194" si="26">O131^2</f>
        <v>358.24486215474417</v>
      </c>
      <c r="AC131">
        <f t="shared" ref="AC131:AC194" si="27">D131-L131</f>
        <v>53.523975948226791</v>
      </c>
      <c r="AD131">
        <f t="shared" ref="AD131:AD194" si="28">_xlfn.NORM.INV((ROW()-0.5)/COUNT($AC$2:$AC$253),0,1)</f>
        <v>4.4776176695516381E-2</v>
      </c>
      <c r="AE131">
        <f t="shared" ref="AE131:AE194" si="29">AC131^2</f>
        <v>2864.8160013063602</v>
      </c>
    </row>
    <row r="132" spans="1:31" x14ac:dyDescent="0.2">
      <c r="A132" s="19">
        <v>44081</v>
      </c>
      <c r="B132" s="20">
        <v>131</v>
      </c>
      <c r="C132" s="20">
        <v>159.1315002</v>
      </c>
      <c r="D132" s="20">
        <v>507.76000979999998</v>
      </c>
      <c r="H132">
        <f t="shared" si="20"/>
        <v>135.47090576061393</v>
      </c>
      <c r="I132">
        <f t="shared" si="21"/>
        <v>0.14868580016934996</v>
      </c>
      <c r="L132">
        <f t="shared" si="22"/>
        <v>450.05642854593054</v>
      </c>
      <c r="M132">
        <f t="shared" si="23"/>
        <v>0.11364341448787611</v>
      </c>
      <c r="O132">
        <f t="shared" si="24"/>
        <v>23.660594439386074</v>
      </c>
      <c r="P132">
        <f t="shared" si="25"/>
        <v>5.4735475504070437E-2</v>
      </c>
      <c r="Q132">
        <f t="shared" si="26"/>
        <v>559.82372922510717</v>
      </c>
      <c r="AC132">
        <f t="shared" si="27"/>
        <v>57.703581254069434</v>
      </c>
      <c r="AD132">
        <f t="shared" si="28"/>
        <v>5.4735475504070437E-2</v>
      </c>
      <c r="AE132">
        <f t="shared" si="29"/>
        <v>3329.7032895449934</v>
      </c>
    </row>
    <row r="133" spans="1:31" x14ac:dyDescent="0.2">
      <c r="A133" s="19">
        <v>44111</v>
      </c>
      <c r="B133" s="20">
        <v>132</v>
      </c>
      <c r="C133" s="20">
        <v>160</v>
      </c>
      <c r="D133" s="20">
        <v>548.72998050000001</v>
      </c>
      <c r="H133">
        <f t="shared" si="20"/>
        <v>135.81367282709076</v>
      </c>
      <c r="I133">
        <f t="shared" si="21"/>
        <v>0.15116454483068278</v>
      </c>
      <c r="L133">
        <f t="shared" si="22"/>
        <v>450.85683424008789</v>
      </c>
      <c r="M133">
        <f t="shared" si="23"/>
        <v>0.17836303781092952</v>
      </c>
      <c r="O133">
        <f t="shared" si="24"/>
        <v>24.186327172909245</v>
      </c>
      <c r="P133">
        <f t="shared" si="25"/>
        <v>6.4700206491002693E-2</v>
      </c>
      <c r="Q133">
        <f t="shared" si="26"/>
        <v>584.97842211500813</v>
      </c>
      <c r="AC133">
        <f t="shared" si="27"/>
        <v>97.873146259912119</v>
      </c>
      <c r="AD133">
        <f t="shared" si="28"/>
        <v>6.4700206491002693E-2</v>
      </c>
      <c r="AE133">
        <f t="shared" si="29"/>
        <v>9579.1527588141489</v>
      </c>
    </row>
    <row r="134" spans="1:31" x14ac:dyDescent="0.2">
      <c r="A134" s="19" t="s">
        <v>84</v>
      </c>
      <c r="B134" s="20">
        <v>133</v>
      </c>
      <c r="C134" s="20">
        <v>155.1999969</v>
      </c>
      <c r="D134" s="20">
        <v>525.5</v>
      </c>
      <c r="H134">
        <f t="shared" si="20"/>
        <v>136.15643989356758</v>
      </c>
      <c r="I134">
        <f t="shared" si="21"/>
        <v>0.12270333367791725</v>
      </c>
      <c r="L134">
        <f t="shared" si="22"/>
        <v>451.6572399342453</v>
      </c>
      <c r="M134">
        <f t="shared" si="23"/>
        <v>0.14051904865034195</v>
      </c>
      <c r="O134">
        <f t="shared" si="24"/>
        <v>19.043557006432422</v>
      </c>
      <c r="P134">
        <f t="shared" si="25"/>
        <v>7.4671366245484247E-2</v>
      </c>
      <c r="Q134">
        <f t="shared" si="26"/>
        <v>362.65706345724141</v>
      </c>
      <c r="AC134">
        <f t="shared" si="27"/>
        <v>73.842760065754703</v>
      </c>
      <c r="AD134">
        <f t="shared" si="28"/>
        <v>7.4671366245484247E-2</v>
      </c>
      <c r="AE134">
        <f t="shared" si="29"/>
        <v>5452.7532141286174</v>
      </c>
    </row>
    <row r="135" spans="1:31" x14ac:dyDescent="0.2">
      <c r="A135" s="19" t="s">
        <v>85</v>
      </c>
      <c r="B135" s="20">
        <v>134</v>
      </c>
      <c r="C135" s="20">
        <v>154.1999969</v>
      </c>
      <c r="D135" s="20">
        <v>524.88000490000002</v>
      </c>
      <c r="H135">
        <f t="shared" si="20"/>
        <v>136.49920696004438</v>
      </c>
      <c r="I135">
        <f t="shared" si="21"/>
        <v>0.11479111735284105</v>
      </c>
      <c r="L135">
        <f t="shared" si="22"/>
        <v>452.4576456284027</v>
      </c>
      <c r="M135">
        <f t="shared" si="23"/>
        <v>0.13797888773719852</v>
      </c>
      <c r="O135">
        <f t="shared" si="24"/>
        <v>17.700789939955627</v>
      </c>
      <c r="P135">
        <f t="shared" si="25"/>
        <v>8.4649955845010449E-2</v>
      </c>
      <c r="Q135">
        <f t="shared" si="26"/>
        <v>313.31796449843432</v>
      </c>
      <c r="AC135">
        <f t="shared" si="27"/>
        <v>72.422359271597315</v>
      </c>
      <c r="AD135">
        <f t="shared" si="28"/>
        <v>8.4649955845010449E-2</v>
      </c>
      <c r="AE135">
        <f t="shared" si="29"/>
        <v>5244.9981224643179</v>
      </c>
    </row>
    <row r="136" spans="1:31" x14ac:dyDescent="0.2">
      <c r="A136" s="19" t="s">
        <v>86</v>
      </c>
      <c r="B136" s="20">
        <v>135</v>
      </c>
      <c r="C136" s="20">
        <v>150.4434967</v>
      </c>
      <c r="D136" s="20">
        <v>523.26000980000003</v>
      </c>
      <c r="H136">
        <f t="shared" si="20"/>
        <v>136.8419740265212</v>
      </c>
      <c r="I136">
        <f t="shared" si="21"/>
        <v>9.0409509030501004E-2</v>
      </c>
      <c r="L136">
        <f t="shared" si="22"/>
        <v>453.25805132256005</v>
      </c>
      <c r="M136">
        <f t="shared" si="23"/>
        <v>0.13378044789663188</v>
      </c>
      <c r="O136">
        <f t="shared" si="24"/>
        <v>13.601522673478797</v>
      </c>
      <c r="P136">
        <f t="shared" si="25"/>
        <v>9.4636981567699813E-2</v>
      </c>
      <c r="Q136">
        <f t="shared" si="26"/>
        <v>185.0014190371578</v>
      </c>
      <c r="AC136">
        <f t="shared" si="27"/>
        <v>70.001958477439985</v>
      </c>
      <c r="AD136">
        <f t="shared" si="28"/>
        <v>9.4636981567699813E-2</v>
      </c>
      <c r="AE136">
        <f t="shared" si="29"/>
        <v>4900.2741906772317</v>
      </c>
    </row>
    <row r="137" spans="1:31" x14ac:dyDescent="0.2">
      <c r="A137" s="19" t="s">
        <v>87</v>
      </c>
      <c r="B137" s="20">
        <v>136</v>
      </c>
      <c r="C137" s="20">
        <v>149.99499510000001</v>
      </c>
      <c r="D137" s="20">
        <v>527.39001459999997</v>
      </c>
      <c r="H137">
        <f t="shared" si="20"/>
        <v>137.18474109299802</v>
      </c>
      <c r="I137">
        <f t="shared" si="21"/>
        <v>8.5404542987994575E-2</v>
      </c>
      <c r="L137">
        <f t="shared" si="22"/>
        <v>454.05845701671745</v>
      </c>
      <c r="M137">
        <f t="shared" si="23"/>
        <v>0.13904616233377301</v>
      </c>
      <c r="O137">
        <f t="shared" si="24"/>
        <v>12.810254007001987</v>
      </c>
      <c r="P137">
        <f t="shared" si="25"/>
        <v>0.10463345561407525</v>
      </c>
      <c r="Q137">
        <f t="shared" si="26"/>
        <v>164.10260772391047</v>
      </c>
      <c r="AC137">
        <f t="shared" si="27"/>
        <v>73.331557583282517</v>
      </c>
      <c r="AD137">
        <f t="shared" si="28"/>
        <v>0.10463345561407525</v>
      </c>
      <c r="AE137">
        <f t="shared" si="29"/>
        <v>5377.5173375902796</v>
      </c>
    </row>
    <row r="138" spans="1:31" x14ac:dyDescent="0.2">
      <c r="A138" s="19" t="s">
        <v>88</v>
      </c>
      <c r="B138" s="20">
        <v>137</v>
      </c>
      <c r="C138" s="20">
        <v>148.09849550000001</v>
      </c>
      <c r="D138" s="20">
        <v>492.98999020000002</v>
      </c>
      <c r="H138">
        <f t="shared" si="20"/>
        <v>137.52750815947485</v>
      </c>
      <c r="I138">
        <f t="shared" si="21"/>
        <v>7.1378087298160045E-2</v>
      </c>
      <c r="L138">
        <f t="shared" si="22"/>
        <v>454.85886271087486</v>
      </c>
      <c r="M138">
        <f t="shared" si="23"/>
        <v>7.7346656620058005E-2</v>
      </c>
      <c r="O138">
        <f t="shared" si="24"/>
        <v>10.570987340525164</v>
      </c>
      <c r="P138">
        <f t="shared" si="25"/>
        <v>0.1146403968396903</v>
      </c>
      <c r="Q138">
        <f t="shared" si="26"/>
        <v>111.74577335354329</v>
      </c>
      <c r="AC138">
        <f t="shared" si="27"/>
        <v>38.131127489125163</v>
      </c>
      <c r="AD138">
        <f t="shared" si="28"/>
        <v>0.1146403968396903</v>
      </c>
      <c r="AE138">
        <f t="shared" si="29"/>
        <v>1453.9828835919166</v>
      </c>
    </row>
    <row r="139" spans="1:31" x14ac:dyDescent="0.2">
      <c r="A139" s="19" t="s">
        <v>89</v>
      </c>
      <c r="B139" s="20">
        <v>138</v>
      </c>
      <c r="C139" s="20">
        <v>159.84199520000001</v>
      </c>
      <c r="D139" s="20">
        <v>502.4100037</v>
      </c>
      <c r="H139">
        <f t="shared" si="20"/>
        <v>137.87027522595167</v>
      </c>
      <c r="I139">
        <f t="shared" si="21"/>
        <v>0.13745899471885684</v>
      </c>
      <c r="L139">
        <f t="shared" si="22"/>
        <v>455.65926840503221</v>
      </c>
      <c r="M139">
        <f t="shared" si="23"/>
        <v>9.3052954659883086E-2</v>
      </c>
      <c r="O139">
        <f t="shared" si="24"/>
        <v>21.971719974048341</v>
      </c>
      <c r="P139">
        <f t="shared" si="25"/>
        <v>0.12465883150000014</v>
      </c>
      <c r="Q139">
        <f t="shared" si="26"/>
        <v>482.75647861799484</v>
      </c>
      <c r="AC139">
        <f t="shared" si="27"/>
        <v>46.750735294967797</v>
      </c>
      <c r="AD139">
        <f t="shared" si="28"/>
        <v>0.12465883150000014</v>
      </c>
      <c r="AE139">
        <f t="shared" si="29"/>
        <v>2185.6312506201475</v>
      </c>
    </row>
    <row r="140" spans="1:31" x14ac:dyDescent="0.2">
      <c r="A140" s="19" t="s">
        <v>90</v>
      </c>
      <c r="B140" s="20">
        <v>139</v>
      </c>
      <c r="C140" s="20">
        <v>156.91450499999999</v>
      </c>
      <c r="D140" s="20">
        <v>490.10000609999997</v>
      </c>
      <c r="H140">
        <f t="shared" si="20"/>
        <v>138.21304229242847</v>
      </c>
      <c r="I140">
        <f t="shared" si="21"/>
        <v>0.11918249818633098</v>
      </c>
      <c r="L140">
        <f t="shared" si="22"/>
        <v>456.45967409918961</v>
      </c>
      <c r="M140">
        <f t="shared" si="23"/>
        <v>6.8639729814543998E-2</v>
      </c>
      <c r="O140">
        <f t="shared" si="24"/>
        <v>18.701462707571523</v>
      </c>
      <c r="P140">
        <f t="shared" si="25"/>
        <v>0.13468979400891973</v>
      </c>
      <c r="Q140">
        <f t="shared" si="26"/>
        <v>349.74470740268839</v>
      </c>
      <c r="AC140">
        <f t="shared" si="27"/>
        <v>33.640332000810361</v>
      </c>
      <c r="AD140">
        <f t="shared" si="28"/>
        <v>0.13468979400891973</v>
      </c>
      <c r="AE140">
        <f t="shared" si="29"/>
        <v>1131.6719371247457</v>
      </c>
    </row>
    <row r="141" spans="1:31" x14ac:dyDescent="0.2">
      <c r="A141" s="19" t="s">
        <v>91</v>
      </c>
      <c r="B141" s="20">
        <v>140</v>
      </c>
      <c r="C141" s="20">
        <v>154.99549870000001</v>
      </c>
      <c r="D141" s="20">
        <v>489.82000729999999</v>
      </c>
      <c r="H141">
        <f t="shared" si="20"/>
        <v>138.55580935890529</v>
      </c>
      <c r="I141">
        <f t="shared" si="21"/>
        <v>0.10606559209125418</v>
      </c>
      <c r="L141">
        <f t="shared" si="22"/>
        <v>457.26007979334696</v>
      </c>
      <c r="M141">
        <f t="shared" si="23"/>
        <v>6.6473249400592682E-2</v>
      </c>
      <c r="O141">
        <f t="shared" si="24"/>
        <v>16.43968934109472</v>
      </c>
      <c r="P141">
        <f t="shared" si="25"/>
        <v>0.14473432771256409</v>
      </c>
      <c r="Q141">
        <f t="shared" si="26"/>
        <v>270.26338563170333</v>
      </c>
      <c r="AC141">
        <f t="shared" si="27"/>
        <v>32.559927506653025</v>
      </c>
      <c r="AD141">
        <f t="shared" si="28"/>
        <v>0.14473432771256409</v>
      </c>
      <c r="AE141">
        <f t="shared" si="29"/>
        <v>1060.1488792385003</v>
      </c>
    </row>
    <row r="142" spans="1:31" x14ac:dyDescent="0.2">
      <c r="A142" s="19" t="s">
        <v>92</v>
      </c>
      <c r="B142" s="20">
        <v>141</v>
      </c>
      <c r="C142" s="20">
        <v>149.32749939999999</v>
      </c>
      <c r="D142" s="20">
        <v>477.57998659999998</v>
      </c>
      <c r="H142">
        <f t="shared" si="20"/>
        <v>138.89857642538212</v>
      </c>
      <c r="I142">
        <f t="shared" si="21"/>
        <v>6.9839266153397306E-2</v>
      </c>
      <c r="L142">
        <f t="shared" si="22"/>
        <v>458.06048548750437</v>
      </c>
      <c r="M142">
        <f t="shared" si="23"/>
        <v>4.0871689895255796E-2</v>
      </c>
      <c r="O142">
        <f t="shared" si="24"/>
        <v>10.428922974617876</v>
      </c>
      <c r="P142">
        <f t="shared" si="25"/>
        <v>0.15479348567971193</v>
      </c>
      <c r="Q142">
        <f t="shared" si="26"/>
        <v>108.76243441051257</v>
      </c>
      <c r="AC142">
        <f t="shared" si="27"/>
        <v>19.519501112495618</v>
      </c>
      <c r="AD142">
        <f t="shared" si="28"/>
        <v>0.15479348567971193</v>
      </c>
      <c r="AE142">
        <f t="shared" si="29"/>
        <v>381.01092368071767</v>
      </c>
    </row>
    <row r="143" spans="1:31" x14ac:dyDescent="0.2">
      <c r="A143" s="19" t="s">
        <v>93</v>
      </c>
      <c r="B143" s="20">
        <v>142</v>
      </c>
      <c r="C143" s="20">
        <v>150.44549559999999</v>
      </c>
      <c r="D143" s="20">
        <v>480.4500122</v>
      </c>
      <c r="H143">
        <f t="shared" si="20"/>
        <v>139.24134349185894</v>
      </c>
      <c r="I143">
        <f t="shared" si="21"/>
        <v>7.4473164274258583E-2</v>
      </c>
      <c r="L143">
        <f t="shared" si="22"/>
        <v>458.86089118166171</v>
      </c>
      <c r="M143">
        <f t="shared" si="23"/>
        <v>4.4935207555684788E-2</v>
      </c>
      <c r="O143">
        <f t="shared" si="24"/>
        <v>11.204152108141045</v>
      </c>
      <c r="P143">
        <f t="shared" si="25"/>
        <v>0.16486833151060187</v>
      </c>
      <c r="Q143">
        <f t="shared" si="26"/>
        <v>125.53302446236142</v>
      </c>
      <c r="AC143">
        <f t="shared" si="27"/>
        <v>21.58912101833829</v>
      </c>
      <c r="AD143">
        <f t="shared" si="28"/>
        <v>0.16486833151060187</v>
      </c>
      <c r="AE143">
        <f t="shared" si="29"/>
        <v>466.09014634445612</v>
      </c>
    </row>
    <row r="144" spans="1:31" x14ac:dyDescent="0.2">
      <c r="A144" s="19" t="s">
        <v>94</v>
      </c>
      <c r="B144" s="20">
        <v>143</v>
      </c>
      <c r="C144" s="20">
        <v>152.76049800000001</v>
      </c>
      <c r="D144" s="20">
        <v>495.64999390000003</v>
      </c>
      <c r="H144">
        <f t="shared" si="20"/>
        <v>139.58411055833574</v>
      </c>
      <c r="I144">
        <f t="shared" si="21"/>
        <v>8.6255200880952052E-2</v>
      </c>
      <c r="L144">
        <f t="shared" si="22"/>
        <v>459.66129687581912</v>
      </c>
      <c r="M144">
        <f t="shared" si="23"/>
        <v>7.2609094052449072E-2</v>
      </c>
      <c r="O144">
        <f t="shared" si="24"/>
        <v>13.176387441664275</v>
      </c>
      <c r="P144">
        <f t="shared" si="25"/>
        <v>0.17495994016573252</v>
      </c>
      <c r="Q144">
        <f t="shared" si="26"/>
        <v>173.61718601284801</v>
      </c>
      <c r="AC144">
        <f t="shared" si="27"/>
        <v>35.988697024180908</v>
      </c>
      <c r="AD144">
        <f t="shared" si="28"/>
        <v>0.17495994016573252</v>
      </c>
      <c r="AE144">
        <f t="shared" si="29"/>
        <v>1295.1863134982877</v>
      </c>
    </row>
    <row r="145" spans="1:31" x14ac:dyDescent="0.2">
      <c r="A145" s="19" t="s">
        <v>95</v>
      </c>
      <c r="B145" s="20">
        <v>144</v>
      </c>
      <c r="C145" s="20">
        <v>150.0164948</v>
      </c>
      <c r="D145" s="20">
        <v>488.51000979999998</v>
      </c>
      <c r="H145">
        <f t="shared" si="20"/>
        <v>139.92687762481256</v>
      </c>
      <c r="I145">
        <f t="shared" si="21"/>
        <v>6.725671859377054E-2</v>
      </c>
      <c r="L145">
        <f t="shared" si="22"/>
        <v>460.46170256997652</v>
      </c>
      <c r="M145">
        <f t="shared" si="23"/>
        <v>5.7416033791214766E-2</v>
      </c>
      <c r="O145">
        <f t="shared" si="24"/>
        <v>10.089617175187442</v>
      </c>
      <c r="P145">
        <f t="shared" si="25"/>
        <v>0.18506939881641285</v>
      </c>
      <c r="Q145">
        <f t="shared" si="26"/>
        <v>101.80037474183742</v>
      </c>
      <c r="AC145">
        <f t="shared" si="27"/>
        <v>28.048307230023454</v>
      </c>
      <c r="AD145">
        <f t="shared" si="28"/>
        <v>0.18506939881641285</v>
      </c>
      <c r="AE145">
        <f t="shared" si="29"/>
        <v>786.70753846978596</v>
      </c>
    </row>
    <row r="146" spans="1:31" x14ac:dyDescent="0.2">
      <c r="A146" s="19" t="s">
        <v>96</v>
      </c>
      <c r="B146" s="20">
        <v>145</v>
      </c>
      <c r="C146" s="20">
        <v>151.67649840000001</v>
      </c>
      <c r="D146" s="20">
        <v>484.48001099999999</v>
      </c>
      <c r="H146">
        <f t="shared" si="20"/>
        <v>140.26964469128939</v>
      </c>
      <c r="I146">
        <f t="shared" si="21"/>
        <v>7.5205149308158262E-2</v>
      </c>
      <c r="L146">
        <f t="shared" si="22"/>
        <v>461.26210826413387</v>
      </c>
      <c r="M146">
        <f t="shared" si="23"/>
        <v>4.7923345047699233E-2</v>
      </c>
      <c r="O146">
        <f t="shared" si="24"/>
        <v>11.406853708710628</v>
      </c>
      <c r="P146">
        <f t="shared" si="25"/>
        <v>0.19519780771888809</v>
      </c>
      <c r="Q146">
        <f t="shared" si="26"/>
        <v>130.11631153192542</v>
      </c>
      <c r="AC146">
        <f t="shared" si="27"/>
        <v>23.217902735866119</v>
      </c>
      <c r="AD146">
        <f t="shared" si="28"/>
        <v>0.19519780771888809</v>
      </c>
      <c r="AE146">
        <f t="shared" si="29"/>
        <v>539.07100745213938</v>
      </c>
    </row>
    <row r="147" spans="1:31" x14ac:dyDescent="0.2">
      <c r="A147" s="19" t="s">
        <v>97</v>
      </c>
      <c r="B147" s="20">
        <v>146</v>
      </c>
      <c r="C147" s="20">
        <v>152.5939941</v>
      </c>
      <c r="D147" s="20">
        <v>485.7999878</v>
      </c>
      <c r="H147">
        <f t="shared" si="20"/>
        <v>140.61241175776621</v>
      </c>
      <c r="I147">
        <f t="shared" si="21"/>
        <v>7.8519357284676988E-2</v>
      </c>
      <c r="L147">
        <f t="shared" si="22"/>
        <v>462.06251395829128</v>
      </c>
      <c r="M147">
        <f t="shared" si="23"/>
        <v>4.8862648081171321E-2</v>
      </c>
      <c r="O147">
        <f t="shared" si="24"/>
        <v>11.981582342233793</v>
      </c>
      <c r="P147">
        <f t="shared" si="25"/>
        <v>0.20534628111395706</v>
      </c>
      <c r="Q147">
        <f t="shared" si="26"/>
        <v>143.55831542372863</v>
      </c>
      <c r="AC147">
        <f t="shared" si="27"/>
        <v>23.73747384170872</v>
      </c>
      <c r="AD147">
        <f t="shared" si="28"/>
        <v>0.20534628111395706</v>
      </c>
      <c r="AE147">
        <f t="shared" si="29"/>
        <v>563.46766438580573</v>
      </c>
    </row>
    <row r="148" spans="1:31" x14ac:dyDescent="0.2">
      <c r="A148" s="19" t="s">
        <v>98</v>
      </c>
      <c r="B148" s="20">
        <v>147</v>
      </c>
      <c r="C148" s="20">
        <v>158.2339935</v>
      </c>
      <c r="D148" s="20">
        <v>488.88000490000002</v>
      </c>
      <c r="H148">
        <f t="shared" si="20"/>
        <v>140.95517882424303</v>
      </c>
      <c r="I148">
        <f t="shared" si="21"/>
        <v>0.1091978676235392</v>
      </c>
      <c r="L148">
        <f t="shared" si="22"/>
        <v>462.86291965244868</v>
      </c>
      <c r="M148">
        <f t="shared" si="23"/>
        <v>5.3217732340828931E-2</v>
      </c>
      <c r="O148">
        <f t="shared" si="24"/>
        <v>17.278814675756962</v>
      </c>
      <c r="P148">
        <f t="shared" si="25"/>
        <v>0.21551594815408867</v>
      </c>
      <c r="Q148">
        <f t="shared" si="26"/>
        <v>298.55743659915419</v>
      </c>
      <c r="AC148">
        <f t="shared" si="27"/>
        <v>26.017085247551336</v>
      </c>
      <c r="AD148">
        <f t="shared" si="28"/>
        <v>0.21551594815408867</v>
      </c>
      <c r="AE148">
        <f t="shared" si="29"/>
        <v>676.88872477835332</v>
      </c>
    </row>
    <row r="149" spans="1:31" x14ac:dyDescent="0.2">
      <c r="A149" s="19">
        <v>43898</v>
      </c>
      <c r="B149" s="20">
        <v>148</v>
      </c>
      <c r="C149" s="20">
        <v>155.59449770000001</v>
      </c>
      <c r="D149" s="20">
        <v>498.61999509999998</v>
      </c>
      <c r="H149">
        <f t="shared" si="20"/>
        <v>141.29794589071983</v>
      </c>
      <c r="I149">
        <f t="shared" si="21"/>
        <v>9.1883402180745463E-2</v>
      </c>
      <c r="L149">
        <f t="shared" si="22"/>
        <v>463.66332534660603</v>
      </c>
      <c r="M149">
        <f t="shared" si="23"/>
        <v>7.010683505859662E-2</v>
      </c>
      <c r="O149">
        <f t="shared" si="24"/>
        <v>14.296551809280174</v>
      </c>
      <c r="P149">
        <f t="shared" si="25"/>
        <v>0.2257079538601594</v>
      </c>
      <c r="Q149">
        <f t="shared" si="26"/>
        <v>204.39139363543222</v>
      </c>
      <c r="AC149">
        <f t="shared" si="27"/>
        <v>34.956669753393953</v>
      </c>
      <c r="AD149">
        <f t="shared" si="28"/>
        <v>0.2257079538601594</v>
      </c>
      <c r="AE149">
        <f t="shared" si="29"/>
        <v>1221.9687602478477</v>
      </c>
    </row>
    <row r="150" spans="1:31" x14ac:dyDescent="0.2">
      <c r="A150" s="19">
        <v>43929</v>
      </c>
      <c r="B150" s="20">
        <v>149</v>
      </c>
      <c r="C150" s="20">
        <v>156.94149780000001</v>
      </c>
      <c r="D150" s="20">
        <v>509.64001459999997</v>
      </c>
      <c r="H150">
        <f t="shared" si="20"/>
        <v>141.64071295719665</v>
      </c>
      <c r="I150">
        <f t="shared" si="21"/>
        <v>9.7493556881316779E-2</v>
      </c>
      <c r="L150">
        <f t="shared" si="22"/>
        <v>464.46373104076338</v>
      </c>
      <c r="M150">
        <f t="shared" si="23"/>
        <v>8.8643517512442593E-2</v>
      </c>
      <c r="O150">
        <f t="shared" si="24"/>
        <v>15.300784842803353</v>
      </c>
      <c r="P150">
        <f t="shared" si="25"/>
        <v>0.23592346011003523</v>
      </c>
      <c r="Q150">
        <f t="shared" si="26"/>
        <v>234.11401680576083</v>
      </c>
      <c r="AC150">
        <f t="shared" si="27"/>
        <v>45.176283559236595</v>
      </c>
      <c r="AD150">
        <f t="shared" si="28"/>
        <v>0.23592346011003523</v>
      </c>
      <c r="AE150">
        <f t="shared" si="29"/>
        <v>2040.8965962245506</v>
      </c>
    </row>
    <row r="151" spans="1:31" x14ac:dyDescent="0.2">
      <c r="A151" s="19">
        <v>43959</v>
      </c>
      <c r="B151" s="20">
        <v>150</v>
      </c>
      <c r="C151" s="20">
        <v>160.25149540000001</v>
      </c>
      <c r="D151" s="20">
        <v>502.10998540000003</v>
      </c>
      <c r="H151">
        <f t="shared" si="20"/>
        <v>141.98348002367348</v>
      </c>
      <c r="I151">
        <f t="shared" si="21"/>
        <v>0.11399591205516157</v>
      </c>
      <c r="L151">
        <f t="shared" si="22"/>
        <v>465.26413673492078</v>
      </c>
      <c r="M151">
        <f t="shared" si="23"/>
        <v>7.3382027317633269E-2</v>
      </c>
      <c r="O151">
        <f t="shared" si="24"/>
        <v>18.268015376326531</v>
      </c>
      <c r="P151">
        <f t="shared" si="25"/>
        <v>0.24616364666135951</v>
      </c>
      <c r="Q151">
        <f t="shared" si="26"/>
        <v>333.72038578970256</v>
      </c>
      <c r="AC151">
        <f t="shared" si="27"/>
        <v>36.845848665079245</v>
      </c>
      <c r="AD151">
        <f t="shared" si="28"/>
        <v>0.24616364666135951</v>
      </c>
      <c r="AE151">
        <f t="shared" si="29"/>
        <v>1357.6165638499219</v>
      </c>
    </row>
    <row r="152" spans="1:31" x14ac:dyDescent="0.2">
      <c r="A152" s="19">
        <v>43990</v>
      </c>
      <c r="B152" s="20">
        <v>151</v>
      </c>
      <c r="C152" s="20">
        <v>161.25</v>
      </c>
      <c r="D152" s="20">
        <v>509.07998659999998</v>
      </c>
      <c r="H152">
        <f t="shared" si="20"/>
        <v>142.3262470901503</v>
      </c>
      <c r="I152">
        <f t="shared" si="21"/>
        <v>0.11735660719286634</v>
      </c>
      <c r="L152">
        <f t="shared" si="22"/>
        <v>466.06454242907819</v>
      </c>
      <c r="M152">
        <f t="shared" si="23"/>
        <v>8.4496435340563433E-2</v>
      </c>
      <c r="O152">
        <f t="shared" si="24"/>
        <v>18.923752909849696</v>
      </c>
      <c r="P152">
        <f t="shared" si="25"/>
        <v>0.256429712211035</v>
      </c>
      <c r="Q152">
        <f t="shared" si="26"/>
        <v>358.10842419304487</v>
      </c>
      <c r="AC152">
        <f t="shared" si="27"/>
        <v>43.015444170921796</v>
      </c>
      <c r="AD152">
        <f t="shared" si="28"/>
        <v>0.256429712211035</v>
      </c>
      <c r="AE152">
        <f t="shared" si="29"/>
        <v>1850.3284372216899</v>
      </c>
    </row>
    <row r="153" spans="1:31" x14ac:dyDescent="0.2">
      <c r="A153" s="19">
        <v>44020</v>
      </c>
      <c r="B153" s="20">
        <v>152</v>
      </c>
      <c r="C153" s="20">
        <v>158.37300110000001</v>
      </c>
      <c r="D153" s="20">
        <v>494.73001099999999</v>
      </c>
      <c r="H153">
        <f t="shared" si="20"/>
        <v>142.6690141566271</v>
      </c>
      <c r="I153">
        <f t="shared" si="21"/>
        <v>9.9158232996147413E-2</v>
      </c>
      <c r="L153">
        <f t="shared" si="22"/>
        <v>466.86494812323554</v>
      </c>
      <c r="M153">
        <f t="shared" si="23"/>
        <v>5.6323777125306548E-2</v>
      </c>
      <c r="O153">
        <f t="shared" si="24"/>
        <v>15.703986943372911</v>
      </c>
      <c r="P153">
        <f t="shared" si="25"/>
        <v>0.26672287549404317</v>
      </c>
      <c r="Q153">
        <f t="shared" si="26"/>
        <v>246.61520591762687</v>
      </c>
      <c r="AC153">
        <f t="shared" si="27"/>
        <v>27.865062876764455</v>
      </c>
      <c r="AD153">
        <f t="shared" si="28"/>
        <v>0.26672287549404317</v>
      </c>
      <c r="AE153">
        <f t="shared" si="29"/>
        <v>776.46172912603652</v>
      </c>
    </row>
    <row r="154" spans="1:31" x14ac:dyDescent="0.2">
      <c r="A154" s="19">
        <v>44112</v>
      </c>
      <c r="B154" s="20">
        <v>153</v>
      </c>
      <c r="C154" s="20">
        <v>157.40800479999999</v>
      </c>
      <c r="D154" s="20">
        <v>483.38000490000002</v>
      </c>
      <c r="H154">
        <f t="shared" si="20"/>
        <v>143.01178122310392</v>
      </c>
      <c r="I154">
        <f t="shared" si="21"/>
        <v>9.1458014445883279E-2</v>
      </c>
      <c r="L154">
        <f t="shared" si="22"/>
        <v>467.66535381739294</v>
      </c>
      <c r="M154">
        <f t="shared" si="23"/>
        <v>3.2509931985825663E-2</v>
      </c>
      <c r="O154">
        <f t="shared" si="24"/>
        <v>14.396223576896062</v>
      </c>
      <c r="P154">
        <f t="shared" si="25"/>
        <v>0.27704437642439733</v>
      </c>
      <c r="Q154">
        <f t="shared" si="26"/>
        <v>207.25125327597806</v>
      </c>
      <c r="AC154">
        <f t="shared" si="27"/>
        <v>15.714651082607077</v>
      </c>
      <c r="AD154">
        <f t="shared" si="28"/>
        <v>0.27704437642439733</v>
      </c>
      <c r="AE154">
        <f t="shared" si="29"/>
        <v>246.95025864808377</v>
      </c>
    </row>
    <row r="155" spans="1:31" x14ac:dyDescent="0.2">
      <c r="A155" s="19">
        <v>44143</v>
      </c>
      <c r="B155" s="20">
        <v>154</v>
      </c>
      <c r="C155" s="20">
        <v>154.03349299999999</v>
      </c>
      <c r="D155" s="20">
        <v>466.92999270000001</v>
      </c>
      <c r="H155">
        <f t="shared" si="20"/>
        <v>143.35454828958075</v>
      </c>
      <c r="I155">
        <f t="shared" si="21"/>
        <v>6.9328718724954483E-2</v>
      </c>
      <c r="L155">
        <f t="shared" si="22"/>
        <v>468.46575951155035</v>
      </c>
      <c r="M155">
        <f t="shared" si="23"/>
        <v>3.2890729564614913E-3</v>
      </c>
      <c r="O155">
        <f t="shared" si="24"/>
        <v>10.678944710419245</v>
      </c>
      <c r="P155">
        <f t="shared" si="25"/>
        <v>0.28739547728120984</v>
      </c>
      <c r="Q155">
        <f t="shared" si="26"/>
        <v>114.03986012819117</v>
      </c>
      <c r="AC155">
        <f t="shared" si="27"/>
        <v>-1.5357668115503316</v>
      </c>
      <c r="AD155">
        <f t="shared" si="28"/>
        <v>0.28739547728120984</v>
      </c>
      <c r="AE155">
        <f t="shared" si="29"/>
        <v>2.3585796994594714</v>
      </c>
    </row>
    <row r="156" spans="1:31" x14ac:dyDescent="0.2">
      <c r="A156" s="19">
        <v>44173</v>
      </c>
      <c r="B156" s="20">
        <v>155</v>
      </c>
      <c r="C156" s="20">
        <v>158.1119995</v>
      </c>
      <c r="D156" s="20">
        <v>475.47000120000001</v>
      </c>
      <c r="H156">
        <f t="shared" si="20"/>
        <v>143.69731535605757</v>
      </c>
      <c r="I156">
        <f t="shared" si="21"/>
        <v>9.1167553313639696E-2</v>
      </c>
      <c r="L156">
        <f t="shared" si="22"/>
        <v>469.26616520570769</v>
      </c>
      <c r="M156">
        <f t="shared" si="23"/>
        <v>1.3047796871800457E-2</v>
      </c>
      <c r="O156">
        <f t="shared" si="24"/>
        <v>14.414684143942424</v>
      </c>
      <c r="P156">
        <f t="shared" si="25"/>
        <v>0.29777746394303461</v>
      </c>
      <c r="Q156">
        <f t="shared" si="26"/>
        <v>207.78311896962512</v>
      </c>
      <c r="AC156">
        <f t="shared" si="27"/>
        <v>6.2038359942923194</v>
      </c>
      <c r="AD156">
        <f t="shared" si="28"/>
        <v>0.29777746394303461</v>
      </c>
      <c r="AE156">
        <f t="shared" si="29"/>
        <v>38.487581044076968</v>
      </c>
    </row>
    <row r="157" spans="1:31" x14ac:dyDescent="0.2">
      <c r="A157" s="19" t="s">
        <v>99</v>
      </c>
      <c r="B157" s="20">
        <v>156</v>
      </c>
      <c r="C157" s="20">
        <v>158.05099490000001</v>
      </c>
      <c r="D157" s="20">
        <v>481.32998659999998</v>
      </c>
      <c r="H157">
        <f t="shared" si="20"/>
        <v>144.0400824225344</v>
      </c>
      <c r="I157">
        <f t="shared" si="21"/>
        <v>8.8648049867262227E-2</v>
      </c>
      <c r="L157">
        <f t="shared" si="22"/>
        <v>470.0665708998651</v>
      </c>
      <c r="M157">
        <f t="shared" si="23"/>
        <v>2.3400610836023249E-2</v>
      </c>
      <c r="O157">
        <f t="shared" si="24"/>
        <v>14.01091247746561</v>
      </c>
      <c r="P157">
        <f t="shared" si="25"/>
        <v>0.30819164717386466</v>
      </c>
      <c r="Q157">
        <f t="shared" si="26"/>
        <v>196.30566845120151</v>
      </c>
      <c r="AC157">
        <f t="shared" si="27"/>
        <v>11.263415700134885</v>
      </c>
      <c r="AD157">
        <f t="shared" si="28"/>
        <v>0.30819164717386466</v>
      </c>
      <c r="AE157">
        <f t="shared" si="29"/>
        <v>126.86453323404503</v>
      </c>
    </row>
    <row r="158" spans="1:31" x14ac:dyDescent="0.2">
      <c r="A158" s="19" t="s">
        <v>100</v>
      </c>
      <c r="B158" s="20">
        <v>157</v>
      </c>
      <c r="C158" s="20">
        <v>157.40100100000001</v>
      </c>
      <c r="D158" s="20">
        <v>482.67999270000001</v>
      </c>
      <c r="H158">
        <f t="shared" si="20"/>
        <v>144.38284948901119</v>
      </c>
      <c r="I158">
        <f t="shared" si="21"/>
        <v>8.2706916908290906E-2</v>
      </c>
      <c r="L158">
        <f t="shared" si="22"/>
        <v>470.86697659402245</v>
      </c>
      <c r="M158">
        <f t="shared" si="23"/>
        <v>2.4473805180733291E-2</v>
      </c>
      <c r="O158">
        <f t="shared" si="24"/>
        <v>13.018151510988815</v>
      </c>
      <c r="P158">
        <f t="shared" si="25"/>
        <v>0.3186393639643752</v>
      </c>
      <c r="Q158">
        <f t="shared" si="26"/>
        <v>169.47226876306038</v>
      </c>
      <c r="AC158">
        <f t="shared" si="27"/>
        <v>11.813016105977567</v>
      </c>
      <c r="AD158">
        <f t="shared" si="28"/>
        <v>0.3186393639643752</v>
      </c>
      <c r="AE158">
        <f t="shared" si="29"/>
        <v>139.54734952008542</v>
      </c>
    </row>
    <row r="159" spans="1:31" x14ac:dyDescent="0.2">
      <c r="A159" s="19" t="s">
        <v>101</v>
      </c>
      <c r="B159" s="20">
        <v>158</v>
      </c>
      <c r="C159" s="20">
        <v>159.12049870000001</v>
      </c>
      <c r="D159" s="20">
        <v>482.35000609999997</v>
      </c>
      <c r="H159">
        <f t="shared" si="20"/>
        <v>144.72561655548802</v>
      </c>
      <c r="I159">
        <f t="shared" si="21"/>
        <v>9.0465290532124223E-2</v>
      </c>
      <c r="L159">
        <f t="shared" si="22"/>
        <v>471.66738228817985</v>
      </c>
      <c r="M159">
        <f t="shared" si="23"/>
        <v>2.2147037787339466E-2</v>
      </c>
      <c r="O159">
        <f t="shared" si="24"/>
        <v>14.394882144511996</v>
      </c>
      <c r="P159">
        <f t="shared" si="25"/>
        <v>0.32912197893226108</v>
      </c>
      <c r="Q159">
        <f t="shared" si="26"/>
        <v>207.21263195439028</v>
      </c>
      <c r="AC159">
        <f t="shared" si="27"/>
        <v>10.682623811820122</v>
      </c>
      <c r="AD159">
        <f t="shared" si="28"/>
        <v>0.32912197893226108</v>
      </c>
      <c r="AE159">
        <f t="shared" si="29"/>
        <v>114.11845150486627</v>
      </c>
    </row>
    <row r="160" spans="1:31" x14ac:dyDescent="0.2">
      <c r="A160" s="19" t="s">
        <v>102</v>
      </c>
      <c r="B160" s="20">
        <v>159</v>
      </c>
      <c r="C160" s="20">
        <v>165.62449649999999</v>
      </c>
      <c r="D160" s="20">
        <v>491.86999509999998</v>
      </c>
      <c r="H160">
        <f t="shared" si="20"/>
        <v>145.06838362196484</v>
      </c>
      <c r="I160">
        <f t="shared" si="21"/>
        <v>0.12411275694374807</v>
      </c>
      <c r="L160">
        <f t="shared" si="22"/>
        <v>472.4677879823372</v>
      </c>
      <c r="M160">
        <f t="shared" si="23"/>
        <v>3.9445803384933462E-2</v>
      </c>
      <c r="O160">
        <f t="shared" si="24"/>
        <v>20.556112878035151</v>
      </c>
      <c r="P160">
        <f t="shared" si="25"/>
        <v>0.3396408857857755</v>
      </c>
      <c r="Q160">
        <f t="shared" si="26"/>
        <v>422.55377665452255</v>
      </c>
      <c r="AC160">
        <f t="shared" si="27"/>
        <v>19.402207117662783</v>
      </c>
      <c r="AD160">
        <f t="shared" si="28"/>
        <v>0.3396408857857755</v>
      </c>
      <c r="AE160">
        <f t="shared" si="29"/>
        <v>376.44564103668438</v>
      </c>
    </row>
    <row r="161" spans="1:31" x14ac:dyDescent="0.2">
      <c r="A161" s="19" t="s">
        <v>103</v>
      </c>
      <c r="B161" s="20">
        <v>160</v>
      </c>
      <c r="C161" s="20">
        <v>163.02400209999999</v>
      </c>
      <c r="D161" s="20">
        <v>484.52999879999999</v>
      </c>
      <c r="H161">
        <f t="shared" si="20"/>
        <v>145.41115068844167</v>
      </c>
      <c r="I161">
        <f t="shared" si="21"/>
        <v>0.10803839425285662</v>
      </c>
      <c r="L161">
        <f t="shared" si="22"/>
        <v>473.2681936764946</v>
      </c>
      <c r="M161">
        <f t="shared" si="23"/>
        <v>2.3242740700052982E-2</v>
      </c>
      <c r="O161">
        <f t="shared" si="24"/>
        <v>17.612851411558324</v>
      </c>
      <c r="P161">
        <f t="shared" si="25"/>
        <v>0.35019750885487133</v>
      </c>
      <c r="Q161">
        <f t="shared" si="26"/>
        <v>310.21253484563204</v>
      </c>
      <c r="AC161">
        <f t="shared" si="27"/>
        <v>11.261805123505383</v>
      </c>
      <c r="AD161">
        <f t="shared" si="28"/>
        <v>0.35019750885487133</v>
      </c>
      <c r="AE161">
        <f t="shared" si="29"/>
        <v>126.82825463981209</v>
      </c>
    </row>
    <row r="162" spans="1:31" x14ac:dyDescent="0.2">
      <c r="A162" s="19" t="s">
        <v>104</v>
      </c>
      <c r="B162" s="20">
        <v>161</v>
      </c>
      <c r="C162" s="20">
        <v>164.8684998</v>
      </c>
      <c r="D162" s="20">
        <v>497.89999390000003</v>
      </c>
      <c r="H162">
        <f t="shared" si="20"/>
        <v>145.75391775491846</v>
      </c>
      <c r="I162">
        <f t="shared" si="21"/>
        <v>0.11593835128159233</v>
      </c>
      <c r="L162">
        <f t="shared" si="22"/>
        <v>474.06859937065201</v>
      </c>
      <c r="M162">
        <f t="shared" si="23"/>
        <v>4.7863817676877495E-2</v>
      </c>
      <c r="O162">
        <f t="shared" si="24"/>
        <v>19.114582045081534</v>
      </c>
      <c r="P162">
        <f t="shared" si="25"/>
        <v>0.3607933046946587</v>
      </c>
      <c r="Q162">
        <f t="shared" si="26"/>
        <v>365.36724675815333</v>
      </c>
      <c r="AC162">
        <f t="shared" si="27"/>
        <v>23.831394529348017</v>
      </c>
      <c r="AD162">
        <f t="shared" si="28"/>
        <v>0.3607933046946587</v>
      </c>
      <c r="AE162">
        <f t="shared" si="29"/>
        <v>567.93536521343856</v>
      </c>
    </row>
    <row r="163" spans="1:31" x14ac:dyDescent="0.2">
      <c r="A163" s="19" t="s">
        <v>105</v>
      </c>
      <c r="B163" s="20">
        <v>162</v>
      </c>
      <c r="C163" s="20">
        <v>164.23599239999999</v>
      </c>
      <c r="D163" s="20">
        <v>492.30999759999997</v>
      </c>
      <c r="H163">
        <f t="shared" si="20"/>
        <v>146.09668482139529</v>
      </c>
      <c r="I163">
        <f t="shared" si="21"/>
        <v>0.11044660377748418</v>
      </c>
      <c r="L163">
        <f t="shared" si="22"/>
        <v>474.86900506480936</v>
      </c>
      <c r="M163">
        <f t="shared" si="23"/>
        <v>3.5426850196451538E-2</v>
      </c>
      <c r="O163">
        <f t="shared" si="24"/>
        <v>18.139307578604701</v>
      </c>
      <c r="P163">
        <f t="shared" si="25"/>
        <v>0.37142976376624048</v>
      </c>
      <c r="Q163">
        <f t="shared" si="26"/>
        <v>329.03447943122592</v>
      </c>
      <c r="AC163">
        <f t="shared" si="27"/>
        <v>17.440992535190617</v>
      </c>
      <c r="AD163">
        <f t="shared" si="28"/>
        <v>0.37142976376624048</v>
      </c>
      <c r="AE163">
        <f t="shared" si="29"/>
        <v>304.18822061257481</v>
      </c>
    </row>
    <row r="164" spans="1:31" x14ac:dyDescent="0.2">
      <c r="A164" s="19" t="s">
        <v>106</v>
      </c>
      <c r="B164" s="20">
        <v>163</v>
      </c>
      <c r="C164" s="20">
        <v>165.37300110000001</v>
      </c>
      <c r="D164" s="20">
        <v>488.80999759999997</v>
      </c>
      <c r="H164">
        <f t="shared" si="20"/>
        <v>146.43945188787211</v>
      </c>
      <c r="I164">
        <f t="shared" si="21"/>
        <v>0.11448996563035645</v>
      </c>
      <c r="L164">
        <f t="shared" si="22"/>
        <v>475.66941075896676</v>
      </c>
      <c r="M164">
        <f t="shared" si="23"/>
        <v>2.688281112406039E-2</v>
      </c>
      <c r="O164">
        <f t="shared" si="24"/>
        <v>18.9335492121279</v>
      </c>
      <c r="P164">
        <f t="shared" si="25"/>
        <v>0.3821084122003639</v>
      </c>
      <c r="Q164">
        <f t="shared" si="26"/>
        <v>358.47928576806902</v>
      </c>
      <c r="AC164">
        <f t="shared" si="27"/>
        <v>13.140586841033212</v>
      </c>
      <c r="AD164">
        <f t="shared" si="28"/>
        <v>0.3821084122003639</v>
      </c>
      <c r="AE164">
        <f t="shared" si="29"/>
        <v>172.67502252673521</v>
      </c>
    </row>
    <row r="165" spans="1:31" x14ac:dyDescent="0.2">
      <c r="A165" s="19" t="s">
        <v>107</v>
      </c>
      <c r="B165" s="20">
        <v>164</v>
      </c>
      <c r="C165" s="20">
        <v>167.32449339999999</v>
      </c>
      <c r="D165" s="20">
        <v>490.57998659999998</v>
      </c>
      <c r="H165">
        <f t="shared" si="20"/>
        <v>146.78221895434893</v>
      </c>
      <c r="I165">
        <f t="shared" si="21"/>
        <v>0.12276908196903025</v>
      </c>
      <c r="L165">
        <f t="shared" si="22"/>
        <v>476.46981645312417</v>
      </c>
      <c r="M165">
        <f t="shared" si="23"/>
        <v>2.8762221314137516E-2</v>
      </c>
      <c r="O165">
        <f t="shared" si="24"/>
        <v>20.54227444565106</v>
      </c>
      <c r="P165">
        <f t="shared" si="25"/>
        <v>0.39283081364972938</v>
      </c>
      <c r="Q165">
        <f t="shared" si="26"/>
        <v>421.98503940044856</v>
      </c>
      <c r="AC165">
        <f t="shared" si="27"/>
        <v>14.110170146875816</v>
      </c>
      <c r="AD165">
        <f t="shared" si="28"/>
        <v>0.39283081364972938</v>
      </c>
      <c r="AE165">
        <f t="shared" si="29"/>
        <v>199.09690157378549</v>
      </c>
    </row>
    <row r="166" spans="1:31" x14ac:dyDescent="0.2">
      <c r="A166" s="19" t="s">
        <v>108</v>
      </c>
      <c r="B166" s="20">
        <v>165</v>
      </c>
      <c r="C166" s="20">
        <v>172.09249879999999</v>
      </c>
      <c r="D166" s="20">
        <v>547.53002930000002</v>
      </c>
      <c r="H166">
        <f t="shared" si="20"/>
        <v>147.12498602082576</v>
      </c>
      <c r="I166">
        <f t="shared" si="21"/>
        <v>0.14508193531544114</v>
      </c>
      <c r="L166">
        <f t="shared" si="22"/>
        <v>477.27022214728152</v>
      </c>
      <c r="M166">
        <f t="shared" si="23"/>
        <v>0.12832137671525243</v>
      </c>
      <c r="O166">
        <f t="shared" si="24"/>
        <v>24.967512779174228</v>
      </c>
      <c r="P166">
        <f t="shared" si="25"/>
        <v>0.40359857123625476</v>
      </c>
      <c r="Q166">
        <f t="shared" si="26"/>
        <v>623.37669437822842</v>
      </c>
      <c r="AC166">
        <f t="shared" si="27"/>
        <v>70.259807152718508</v>
      </c>
      <c r="AD166">
        <f t="shared" si="28"/>
        <v>0.40359857123625476</v>
      </c>
      <c r="AE166">
        <f t="shared" si="29"/>
        <v>4936.4405011371946</v>
      </c>
    </row>
    <row r="167" spans="1:31" x14ac:dyDescent="0.2">
      <c r="A167" s="19" t="s">
        <v>109</v>
      </c>
      <c r="B167" s="20">
        <v>166</v>
      </c>
      <c r="C167" s="20">
        <v>170</v>
      </c>
      <c r="D167" s="20">
        <v>526.27001949999999</v>
      </c>
      <c r="H167">
        <f t="shared" si="20"/>
        <v>147.46775308730255</v>
      </c>
      <c r="I167">
        <f t="shared" si="21"/>
        <v>0.13254262889822027</v>
      </c>
      <c r="L167">
        <f t="shared" si="22"/>
        <v>478.07062784143886</v>
      </c>
      <c r="M167">
        <f t="shared" si="23"/>
        <v>9.1586808810341369E-2</v>
      </c>
      <c r="O167">
        <f t="shared" si="24"/>
        <v>22.532246912697445</v>
      </c>
      <c r="P167">
        <f t="shared" si="25"/>
        <v>0.41441332960007643</v>
      </c>
      <c r="Q167">
        <f t="shared" si="26"/>
        <v>507.70215093476355</v>
      </c>
      <c r="AC167">
        <f t="shared" si="27"/>
        <v>48.199391658561126</v>
      </c>
      <c r="AD167">
        <f t="shared" si="28"/>
        <v>0.41441332960007643</v>
      </c>
      <c r="AE167">
        <f t="shared" si="29"/>
        <v>2323.1813562553721</v>
      </c>
    </row>
    <row r="168" spans="1:31" x14ac:dyDescent="0.2">
      <c r="A168" s="19" t="s">
        <v>110</v>
      </c>
      <c r="B168" s="20">
        <v>167</v>
      </c>
      <c r="C168" s="20">
        <v>170.0899963</v>
      </c>
      <c r="D168" s="20">
        <v>523.89001459999997</v>
      </c>
      <c r="H168">
        <f t="shared" si="20"/>
        <v>147.81052015377938</v>
      </c>
      <c r="I168">
        <f t="shared" si="21"/>
        <v>0.13098639914674756</v>
      </c>
      <c r="L168">
        <f t="shared" si="22"/>
        <v>478.87103353559627</v>
      </c>
      <c r="M168">
        <f t="shared" si="23"/>
        <v>8.5932122792560864E-2</v>
      </c>
      <c r="O168">
        <f t="shared" si="24"/>
        <v>22.279476146220617</v>
      </c>
      <c r="P168">
        <f t="shared" si="25"/>
        <v>0.42527677705760714</v>
      </c>
      <c r="Q168">
        <f t="shared" si="26"/>
        <v>496.37505735001349</v>
      </c>
      <c r="AC168">
        <f t="shared" si="27"/>
        <v>45.018981064403704</v>
      </c>
      <c r="AD168">
        <f t="shared" si="28"/>
        <v>0.42527677705760714</v>
      </c>
      <c r="AE168">
        <f t="shared" si="29"/>
        <v>2026.7086560771393</v>
      </c>
    </row>
    <row r="169" spans="1:31" x14ac:dyDescent="0.2">
      <c r="A169" s="19" t="s">
        <v>111</v>
      </c>
      <c r="B169" s="20">
        <v>168</v>
      </c>
      <c r="C169" s="20">
        <v>172.54800420000001</v>
      </c>
      <c r="D169" s="20">
        <v>529.55999759999997</v>
      </c>
      <c r="H169">
        <f t="shared" si="20"/>
        <v>148.1532872202562</v>
      </c>
      <c r="I169">
        <f t="shared" si="21"/>
        <v>0.14137930538720078</v>
      </c>
      <c r="L169">
        <f t="shared" si="22"/>
        <v>479.67143922975367</v>
      </c>
      <c r="M169">
        <f t="shared" si="23"/>
        <v>9.4207565896866199E-2</v>
      </c>
      <c r="O169">
        <f t="shared" si="24"/>
        <v>24.394716979743805</v>
      </c>
      <c r="P169">
        <f t="shared" si="25"/>
        <v>0.43619064787655376</v>
      </c>
      <c r="Q169">
        <f t="shared" si="26"/>
        <v>595.10221652180076</v>
      </c>
      <c r="AC169">
        <f t="shared" si="27"/>
        <v>49.888558370246301</v>
      </c>
      <c r="AD169">
        <f t="shared" si="28"/>
        <v>0.43619064787655376</v>
      </c>
      <c r="AE169">
        <f t="shared" si="29"/>
        <v>2488.8682562614722</v>
      </c>
    </row>
    <row r="170" spans="1:31" x14ac:dyDescent="0.2">
      <c r="A170" s="19">
        <v>43839</v>
      </c>
      <c r="B170" s="20">
        <v>169</v>
      </c>
      <c r="C170" s="20">
        <v>174.95599369999999</v>
      </c>
      <c r="D170" s="20">
        <v>556.54998780000005</v>
      </c>
      <c r="H170">
        <f t="shared" si="20"/>
        <v>148.49605428673303</v>
      </c>
      <c r="I170">
        <f t="shared" si="21"/>
        <v>0.15123768470966631</v>
      </c>
      <c r="L170">
        <f t="shared" si="22"/>
        <v>480.47184492391102</v>
      </c>
      <c r="M170">
        <f t="shared" si="23"/>
        <v>0.13669597438465531</v>
      </c>
      <c r="O170">
        <f t="shared" si="24"/>
        <v>26.459939413266966</v>
      </c>
      <c r="P170">
        <f t="shared" si="25"/>
        <v>0.44715672467644596</v>
      </c>
      <c r="Q170">
        <f t="shared" si="26"/>
        <v>700.12839375375859</v>
      </c>
      <c r="AC170">
        <f t="shared" si="27"/>
        <v>76.078142876089032</v>
      </c>
      <c r="AD170">
        <f t="shared" si="28"/>
        <v>0.44715672467644596</v>
      </c>
      <c r="AE170">
        <f t="shared" si="29"/>
        <v>5787.8838234746163</v>
      </c>
    </row>
    <row r="171" spans="1:31" x14ac:dyDescent="0.2">
      <c r="A171" s="19">
        <v>43870</v>
      </c>
      <c r="B171" s="20">
        <v>170</v>
      </c>
      <c r="C171" s="20">
        <v>176.5724945</v>
      </c>
      <c r="D171" s="20">
        <v>552.8400269</v>
      </c>
      <c r="H171">
        <f t="shared" si="20"/>
        <v>148.83882135320982</v>
      </c>
      <c r="I171">
        <f t="shared" si="21"/>
        <v>0.15706677999494525</v>
      </c>
      <c r="L171">
        <f t="shared" si="22"/>
        <v>481.27225061806843</v>
      </c>
      <c r="M171">
        <f t="shared" si="23"/>
        <v>0.12945476593516816</v>
      </c>
      <c r="O171">
        <f t="shared" si="24"/>
        <v>27.733673146790181</v>
      </c>
      <c r="P171">
        <f t="shared" si="25"/>
        <v>0.45817684096392136</v>
      </c>
      <c r="Q171">
        <f t="shared" si="26"/>
        <v>769.15662621299077</v>
      </c>
      <c r="AC171">
        <f t="shared" si="27"/>
        <v>71.567776281931572</v>
      </c>
      <c r="AD171">
        <f t="shared" si="28"/>
        <v>0.45817684096392136</v>
      </c>
      <c r="AE171">
        <f t="shared" si="29"/>
        <v>5121.9466019406073</v>
      </c>
    </row>
    <row r="172" spans="1:31" x14ac:dyDescent="0.2">
      <c r="A172" s="19">
        <v>43899</v>
      </c>
      <c r="B172" s="20">
        <v>171</v>
      </c>
      <c r="C172" s="20">
        <v>168.3999939</v>
      </c>
      <c r="D172" s="20">
        <v>525.75</v>
      </c>
      <c r="H172">
        <f t="shared" si="20"/>
        <v>149.18158841968665</v>
      </c>
      <c r="I172">
        <f t="shared" si="21"/>
        <v>0.11412355211678753</v>
      </c>
      <c r="L172">
        <f t="shared" si="22"/>
        <v>482.07265631222583</v>
      </c>
      <c r="M172">
        <f t="shared" si="23"/>
        <v>8.3076259986256146E-2</v>
      </c>
      <c r="O172">
        <f t="shared" si="24"/>
        <v>19.218405480313351</v>
      </c>
      <c r="P172">
        <f t="shared" si="25"/>
        <v>0.46925288381280222</v>
      </c>
      <c r="Q172">
        <f t="shared" si="26"/>
        <v>369.34710920573821</v>
      </c>
      <c r="AC172">
        <f t="shared" si="27"/>
        <v>43.677343687774169</v>
      </c>
      <c r="AD172">
        <f t="shared" si="28"/>
        <v>0.46925288381280222</v>
      </c>
      <c r="AE172">
        <f t="shared" si="29"/>
        <v>1907.7103516199461</v>
      </c>
    </row>
    <row r="173" spans="1:31" x14ac:dyDescent="0.2">
      <c r="A173" s="19">
        <v>43930</v>
      </c>
      <c r="B173" s="20">
        <v>172</v>
      </c>
      <c r="C173" s="20">
        <v>164.7310028</v>
      </c>
      <c r="D173" s="20">
        <v>516.04998780000005</v>
      </c>
      <c r="H173">
        <f t="shared" si="20"/>
        <v>149.52435548616347</v>
      </c>
      <c r="I173">
        <f t="shared" si="21"/>
        <v>9.2311993828501887E-2</v>
      </c>
      <c r="L173">
        <f t="shared" si="22"/>
        <v>482.87306200638318</v>
      </c>
      <c r="M173">
        <f t="shared" si="23"/>
        <v>6.4290139672428206E-2</v>
      </c>
      <c r="O173">
        <f t="shared" si="24"/>
        <v>15.206647313836527</v>
      </c>
      <c r="P173">
        <f t="shared" si="25"/>
        <v>0.48038679669982853</v>
      </c>
      <c r="Q173">
        <f t="shared" si="26"/>
        <v>231.24212252741165</v>
      </c>
      <c r="AC173">
        <f t="shared" si="27"/>
        <v>33.176925793616874</v>
      </c>
      <c r="AD173">
        <f t="shared" si="28"/>
        <v>0.48038679669982853</v>
      </c>
      <c r="AE173">
        <f t="shared" si="29"/>
        <v>1100.7084051151608</v>
      </c>
    </row>
    <row r="174" spans="1:31" x14ac:dyDescent="0.2">
      <c r="A174" s="19">
        <v>44052</v>
      </c>
      <c r="B174" s="20">
        <v>173</v>
      </c>
      <c r="C174" s="20">
        <v>157.49200440000001</v>
      </c>
      <c r="D174" s="20">
        <v>507.01998900000001</v>
      </c>
      <c r="H174">
        <f t="shared" si="20"/>
        <v>149.8671225526403</v>
      </c>
      <c r="I174">
        <f t="shared" si="21"/>
        <v>4.8414406029108334E-2</v>
      </c>
      <c r="L174">
        <f t="shared" si="22"/>
        <v>483.67346770054053</v>
      </c>
      <c r="M174">
        <f t="shared" si="23"/>
        <v>4.6046550049251574E-2</v>
      </c>
      <c r="O174">
        <f t="shared" si="24"/>
        <v>7.6248818473597169</v>
      </c>
      <c r="P174">
        <f t="shared" si="25"/>
        <v>0.49158058250786868</v>
      </c>
      <c r="Q174">
        <f t="shared" si="26"/>
        <v>58.138823186195729</v>
      </c>
      <c r="AC174">
        <f t="shared" si="27"/>
        <v>23.346521299459482</v>
      </c>
      <c r="AD174">
        <f t="shared" si="28"/>
        <v>0.49158058250786868</v>
      </c>
      <c r="AE174">
        <f t="shared" si="29"/>
        <v>545.0600567861153</v>
      </c>
    </row>
    <row r="175" spans="1:31" x14ac:dyDescent="0.2">
      <c r="A175" s="19">
        <v>44083</v>
      </c>
      <c r="B175" s="20">
        <v>174</v>
      </c>
      <c r="C175" s="20">
        <v>163.43049619999999</v>
      </c>
      <c r="D175" s="20">
        <v>500.19000240000003</v>
      </c>
      <c r="H175">
        <f t="shared" si="20"/>
        <v>150.20988961911712</v>
      </c>
      <c r="I175">
        <f t="shared" si="21"/>
        <v>8.0894367258752001E-2</v>
      </c>
      <c r="L175">
        <f t="shared" si="22"/>
        <v>484.47387339469799</v>
      </c>
      <c r="M175">
        <f t="shared" si="23"/>
        <v>3.1420318138893767E-2</v>
      </c>
      <c r="O175">
        <f t="shared" si="24"/>
        <v>13.220606580882873</v>
      </c>
      <c r="P175">
        <f t="shared" si="25"/>
        <v>0.50283630670944168</v>
      </c>
      <c r="Q175">
        <f t="shared" si="26"/>
        <v>174.78443836648353</v>
      </c>
      <c r="AC175">
        <f t="shared" si="27"/>
        <v>15.716129005302037</v>
      </c>
      <c r="AD175">
        <f t="shared" si="28"/>
        <v>0.50283630670944168</v>
      </c>
      <c r="AE175">
        <f t="shared" si="29"/>
        <v>246.99671091129599</v>
      </c>
    </row>
    <row r="176" spans="1:31" x14ac:dyDescent="0.2">
      <c r="A176" s="19">
        <v>44113</v>
      </c>
      <c r="B176" s="20">
        <v>175</v>
      </c>
      <c r="C176" s="20">
        <v>158.75549319999999</v>
      </c>
      <c r="D176" s="20">
        <v>480.67001340000002</v>
      </c>
      <c r="H176">
        <f t="shared" si="20"/>
        <v>150.55265668559394</v>
      </c>
      <c r="I176">
        <f t="shared" si="21"/>
        <v>5.1669623198941028E-2</v>
      </c>
      <c r="L176">
        <f t="shared" si="22"/>
        <v>485.27427908885534</v>
      </c>
      <c r="M176">
        <f t="shared" si="23"/>
        <v>9.5788494403618672E-3</v>
      </c>
      <c r="O176">
        <f t="shared" si="24"/>
        <v>8.2028365144060444</v>
      </c>
      <c r="P176">
        <f t="shared" si="25"/>
        <v>0.51415610074453411</v>
      </c>
      <c r="Q176">
        <f t="shared" si="26"/>
        <v>67.286526882073105</v>
      </c>
      <c r="AC176">
        <f t="shared" si="27"/>
        <v>-4.6042656888553211</v>
      </c>
      <c r="AD176">
        <f t="shared" si="28"/>
        <v>0.51415610074453411</v>
      </c>
      <c r="AE176">
        <f t="shared" si="29"/>
        <v>21.199262533570366</v>
      </c>
    </row>
    <row r="177" spans="1:31" x14ac:dyDescent="0.2">
      <c r="A177" s="19">
        <v>44144</v>
      </c>
      <c r="B177" s="20">
        <v>176</v>
      </c>
      <c r="C177" s="20">
        <v>155.81100459999999</v>
      </c>
      <c r="D177" s="20">
        <v>482.02999879999999</v>
      </c>
      <c r="H177">
        <f t="shared" si="20"/>
        <v>150.89542375207074</v>
      </c>
      <c r="I177">
        <f t="shared" si="21"/>
        <v>3.1548354755484641E-2</v>
      </c>
      <c r="L177">
        <f t="shared" si="22"/>
        <v>486.07468478301269</v>
      </c>
      <c r="M177">
        <f t="shared" si="23"/>
        <v>8.3909424581080621E-3</v>
      </c>
      <c r="O177">
        <f t="shared" si="24"/>
        <v>4.9155808479292489</v>
      </c>
      <c r="P177">
        <f t="shared" si="25"/>
        <v>0.52554216560793932</v>
      </c>
      <c r="Q177">
        <f t="shared" si="26"/>
        <v>24.162935072528832</v>
      </c>
      <c r="AC177">
        <f t="shared" si="27"/>
        <v>-4.0446859830126982</v>
      </c>
      <c r="AD177">
        <f t="shared" si="28"/>
        <v>0.52554216560793932</v>
      </c>
      <c r="AE177">
        <f t="shared" si="29"/>
        <v>16.359484701179397</v>
      </c>
    </row>
    <row r="178" spans="1:31" x14ac:dyDescent="0.2">
      <c r="A178" s="19" t="s">
        <v>112</v>
      </c>
      <c r="B178" s="20">
        <v>177</v>
      </c>
      <c r="C178" s="20">
        <v>155.14849849999999</v>
      </c>
      <c r="D178" s="20">
        <v>476.26000979999998</v>
      </c>
      <c r="H178">
        <f t="shared" si="20"/>
        <v>151.23819081854757</v>
      </c>
      <c r="I178">
        <f t="shared" si="21"/>
        <v>2.5203645019177694E-2</v>
      </c>
      <c r="L178">
        <f t="shared" si="22"/>
        <v>486.87509047717009</v>
      </c>
      <c r="M178">
        <f t="shared" si="23"/>
        <v>2.2288414854792861E-2</v>
      </c>
      <c r="O178">
        <f t="shared" si="24"/>
        <v>3.9103076814524229</v>
      </c>
      <c r="P178">
        <f t="shared" si="25"/>
        <v>0.53699677566274295</v>
      </c>
      <c r="Q178">
        <f t="shared" si="26"/>
        <v>15.290506163625823</v>
      </c>
      <c r="AC178">
        <f t="shared" si="27"/>
        <v>-10.615080677170113</v>
      </c>
      <c r="AD178">
        <f t="shared" si="28"/>
        <v>0.53699677566274295</v>
      </c>
      <c r="AE178">
        <f t="shared" si="29"/>
        <v>112.67993778283029</v>
      </c>
    </row>
    <row r="179" spans="1:31" x14ac:dyDescent="0.2">
      <c r="A179" s="19" t="s">
        <v>113</v>
      </c>
      <c r="B179" s="20">
        <v>178</v>
      </c>
      <c r="C179" s="20">
        <v>157.8065033</v>
      </c>
      <c r="D179" s="20">
        <v>495.98999020000002</v>
      </c>
      <c r="H179">
        <f t="shared" si="20"/>
        <v>151.58095788502439</v>
      </c>
      <c r="I179">
        <f t="shared" si="21"/>
        <v>3.9450499724592865E-2</v>
      </c>
      <c r="L179">
        <f t="shared" si="22"/>
        <v>487.6754961713275</v>
      </c>
      <c r="M179">
        <f t="shared" si="23"/>
        <v>1.6763431103357228E-2</v>
      </c>
      <c r="O179">
        <f t="shared" si="24"/>
        <v>6.2255454149756133</v>
      </c>
      <c r="P179">
        <f t="shared" si="25"/>
        <v>0.54852228269809822</v>
      </c>
      <c r="Q179">
        <f t="shared" si="26"/>
        <v>38.757415713923884</v>
      </c>
      <c r="AC179">
        <f t="shared" si="27"/>
        <v>8.3144940286725273</v>
      </c>
      <c r="AD179">
        <f t="shared" si="28"/>
        <v>0.54852228269809822</v>
      </c>
      <c r="AE179">
        <f t="shared" si="29"/>
        <v>69.130810952831112</v>
      </c>
    </row>
    <row r="180" spans="1:31" x14ac:dyDescent="0.2">
      <c r="A180" s="19" t="s">
        <v>114</v>
      </c>
      <c r="B180" s="20">
        <v>179</v>
      </c>
      <c r="C180" s="20">
        <v>153.90499879999999</v>
      </c>
      <c r="D180" s="20">
        <v>483.85998540000003</v>
      </c>
      <c r="H180">
        <f t="shared" si="20"/>
        <v>151.92372495150119</v>
      </c>
      <c r="I180">
        <f t="shared" si="21"/>
        <v>1.2873356056962602E-2</v>
      </c>
      <c r="L180">
        <f t="shared" si="22"/>
        <v>488.47590186548484</v>
      </c>
      <c r="M180">
        <f t="shared" si="23"/>
        <v>9.5397772181324402E-3</v>
      </c>
      <c r="O180">
        <f t="shared" si="24"/>
        <v>1.9812738484988017</v>
      </c>
      <c r="P180">
        <f t="shared" si="25"/>
        <v>0.56012112025115535</v>
      </c>
      <c r="Q180">
        <f t="shared" si="26"/>
        <v>3.9254460627452525</v>
      </c>
      <c r="AC180">
        <f t="shared" si="27"/>
        <v>-4.6159164654848155</v>
      </c>
      <c r="AD180">
        <f t="shared" si="28"/>
        <v>0.56012112025115535</v>
      </c>
      <c r="AE180">
        <f t="shared" si="29"/>
        <v>21.306684816333831</v>
      </c>
    </row>
    <row r="181" spans="1:31" x14ac:dyDescent="0.2">
      <c r="A181" s="19" t="s">
        <v>115</v>
      </c>
      <c r="B181" s="20">
        <v>180</v>
      </c>
      <c r="C181" s="20">
        <v>150.43649289999999</v>
      </c>
      <c r="D181" s="20">
        <v>470.2000122</v>
      </c>
      <c r="H181">
        <f t="shared" si="20"/>
        <v>152.26649201797801</v>
      </c>
      <c r="I181">
        <f t="shared" si="21"/>
        <v>1.2164595722093037E-2</v>
      </c>
      <c r="L181">
        <f t="shared" si="22"/>
        <v>489.27630755964225</v>
      </c>
      <c r="M181">
        <f t="shared" si="23"/>
        <v>4.0570597330244484E-2</v>
      </c>
      <c r="O181">
        <f t="shared" si="24"/>
        <v>-1.8299991179780193</v>
      </c>
      <c r="P181">
        <f t="shared" si="25"/>
        <v>0.57179580821487397</v>
      </c>
      <c r="Q181">
        <f t="shared" si="26"/>
        <v>3.3488967718003284</v>
      </c>
      <c r="AC181">
        <f t="shared" si="27"/>
        <v>-19.076295359642245</v>
      </c>
      <c r="AD181">
        <f t="shared" si="28"/>
        <v>0.57179580821487397</v>
      </c>
      <c r="AE181">
        <f t="shared" si="29"/>
        <v>363.90504464830826</v>
      </c>
    </row>
    <row r="182" spans="1:31" x14ac:dyDescent="0.2">
      <c r="A182" s="19" t="s">
        <v>116</v>
      </c>
      <c r="B182" s="20">
        <v>181</v>
      </c>
      <c r="C182" s="20">
        <v>147.74549870000001</v>
      </c>
      <c r="D182" s="20">
        <v>469.9599915</v>
      </c>
      <c r="H182">
        <f t="shared" si="20"/>
        <v>152.60925908445483</v>
      </c>
      <c r="I182">
        <f t="shared" si="21"/>
        <v>3.2919854934672338E-2</v>
      </c>
      <c r="L182">
        <f t="shared" si="22"/>
        <v>490.07671325379965</v>
      </c>
      <c r="M182">
        <f t="shared" si="23"/>
        <v>4.2805179414511188E-2</v>
      </c>
      <c r="O182">
        <f t="shared" si="24"/>
        <v>-4.863760384454821</v>
      </c>
      <c r="P182">
        <f t="shared" si="25"/>
        <v>0.5835489577555576</v>
      </c>
      <c r="Q182">
        <f t="shared" si="26"/>
        <v>23.656165077392107</v>
      </c>
      <c r="AC182">
        <f t="shared" si="27"/>
        <v>-20.116721753799652</v>
      </c>
      <c r="AD182">
        <f t="shared" si="28"/>
        <v>0.5835489577555576</v>
      </c>
      <c r="AE182">
        <f t="shared" si="29"/>
        <v>404.68249411979616</v>
      </c>
    </row>
    <row r="183" spans="1:31" x14ac:dyDescent="0.2">
      <c r="A183" s="19" t="s">
        <v>117</v>
      </c>
      <c r="B183" s="20">
        <v>182</v>
      </c>
      <c r="C183" s="20">
        <v>148.02349849999999</v>
      </c>
      <c r="D183" s="20">
        <v>487.35000609999997</v>
      </c>
      <c r="H183">
        <f t="shared" si="20"/>
        <v>152.95202615093166</v>
      </c>
      <c r="I183">
        <f t="shared" si="21"/>
        <v>3.3295576046202355E-2</v>
      </c>
      <c r="L183">
        <f t="shared" si="22"/>
        <v>490.877118947957</v>
      </c>
      <c r="M183">
        <f t="shared" si="23"/>
        <v>7.2373300580882627E-3</v>
      </c>
      <c r="O183">
        <f t="shared" si="24"/>
        <v>-4.9285276509316702</v>
      </c>
      <c r="P183">
        <f t="shared" si="25"/>
        <v>0.59538327656628021</v>
      </c>
      <c r="Q183">
        <f t="shared" si="26"/>
        <v>24.290384805998048</v>
      </c>
      <c r="AC183">
        <f t="shared" si="27"/>
        <v>-3.527112847957028</v>
      </c>
      <c r="AD183">
        <f t="shared" si="28"/>
        <v>0.59538327656628021</v>
      </c>
      <c r="AE183">
        <f t="shared" si="29"/>
        <v>12.440525042223536</v>
      </c>
    </row>
    <row r="184" spans="1:31" x14ac:dyDescent="0.2">
      <c r="A184" s="19" t="s">
        <v>118</v>
      </c>
      <c r="B184" s="20">
        <v>183</v>
      </c>
      <c r="C184" s="20">
        <v>156.44949339999999</v>
      </c>
      <c r="D184" s="20">
        <v>491.17001340000002</v>
      </c>
      <c r="H184">
        <f t="shared" si="20"/>
        <v>153.29479321740848</v>
      </c>
      <c r="I184">
        <f t="shared" si="21"/>
        <v>2.0164336195872348E-2</v>
      </c>
      <c r="L184">
        <f t="shared" si="22"/>
        <v>491.67752464211435</v>
      </c>
      <c r="M184">
        <f t="shared" si="23"/>
        <v>1.0332700048221899E-3</v>
      </c>
      <c r="O184">
        <f t="shared" si="24"/>
        <v>3.1547001825915117</v>
      </c>
      <c r="P184">
        <f t="shared" si="25"/>
        <v>0.60730157448496336</v>
      </c>
      <c r="Q184">
        <f t="shared" si="26"/>
        <v>9.9521332420429172</v>
      </c>
      <c r="AC184">
        <f t="shared" si="27"/>
        <v>-0.50751124211433307</v>
      </c>
      <c r="AD184">
        <f t="shared" si="28"/>
        <v>0.60730157448496336</v>
      </c>
      <c r="AE184">
        <f t="shared" si="29"/>
        <v>0.25756766087243321</v>
      </c>
    </row>
    <row r="185" spans="1:31" x14ac:dyDescent="0.2">
      <c r="A185" s="19" t="s">
        <v>119</v>
      </c>
      <c r="B185" s="20">
        <v>184</v>
      </c>
      <c r="C185" s="20">
        <v>149.99299619999999</v>
      </c>
      <c r="D185" s="20">
        <v>470.60998540000003</v>
      </c>
      <c r="H185">
        <f t="shared" si="20"/>
        <v>153.63756028388531</v>
      </c>
      <c r="I185">
        <f t="shared" si="21"/>
        <v>2.4298228425450399E-2</v>
      </c>
      <c r="L185">
        <f t="shared" si="22"/>
        <v>492.47793033627175</v>
      </c>
      <c r="M185">
        <f t="shared" si="23"/>
        <v>4.6467235321589771E-2</v>
      </c>
      <c r="O185">
        <f t="shared" si="24"/>
        <v>-3.6445640838853137</v>
      </c>
      <c r="P185">
        <f t="shared" si="25"/>
        <v>0.61930676950877606</v>
      </c>
      <c r="Q185">
        <f t="shared" si="26"/>
        <v>13.282847361546796</v>
      </c>
      <c r="AC185">
        <f t="shared" si="27"/>
        <v>-21.867944936271726</v>
      </c>
      <c r="AD185">
        <f t="shared" si="28"/>
        <v>0.61930676950877606</v>
      </c>
      <c r="AE185">
        <f t="shared" si="29"/>
        <v>478.20701573581226</v>
      </c>
    </row>
    <row r="186" spans="1:31" x14ac:dyDescent="0.2">
      <c r="A186" s="19" t="s">
        <v>120</v>
      </c>
      <c r="B186" s="20">
        <v>185</v>
      </c>
      <c r="C186" s="20">
        <v>150.98950199999999</v>
      </c>
      <c r="D186" s="20">
        <v>473.07998659999998</v>
      </c>
      <c r="H186">
        <f t="shared" si="20"/>
        <v>153.9803273503621</v>
      </c>
      <c r="I186">
        <f t="shared" si="21"/>
        <v>1.9808167526521914E-2</v>
      </c>
      <c r="L186">
        <f t="shared" si="22"/>
        <v>493.27833603042916</v>
      </c>
      <c r="M186">
        <f t="shared" si="23"/>
        <v>4.2695421498579147E-2</v>
      </c>
      <c r="O186">
        <f t="shared" si="24"/>
        <v>-2.9908253503621154</v>
      </c>
      <c r="P186">
        <f t="shared" si="25"/>
        <v>0.63140189423976112</v>
      </c>
      <c r="Q186">
        <f t="shared" si="26"/>
        <v>8.9450362763686702</v>
      </c>
      <c r="AC186">
        <f t="shared" si="27"/>
        <v>-20.198349430429175</v>
      </c>
      <c r="AD186">
        <f t="shared" si="28"/>
        <v>0.63140189423976112</v>
      </c>
      <c r="AE186">
        <f t="shared" si="29"/>
        <v>407.97331971371858</v>
      </c>
    </row>
    <row r="187" spans="1:31" x14ac:dyDescent="0.2">
      <c r="A187" s="19" t="s">
        <v>121</v>
      </c>
      <c r="B187" s="20">
        <v>186</v>
      </c>
      <c r="C187" s="20">
        <v>154.7565002</v>
      </c>
      <c r="D187" s="20">
        <v>482.88000490000002</v>
      </c>
      <c r="H187">
        <f t="shared" si="20"/>
        <v>154.32309441683893</v>
      </c>
      <c r="I187">
        <f t="shared" si="21"/>
        <v>2.8005659381089947E-3</v>
      </c>
      <c r="L187">
        <f t="shared" si="22"/>
        <v>494.07874172458651</v>
      </c>
      <c r="M187">
        <f t="shared" si="23"/>
        <v>2.319155216813263E-2</v>
      </c>
      <c r="O187">
        <f t="shared" si="24"/>
        <v>0.43340578316107781</v>
      </c>
      <c r="P187">
        <f t="shared" si="25"/>
        <v>0.64359010280021778</v>
      </c>
      <c r="Q187">
        <f t="shared" si="26"/>
        <v>0.18784057287746719</v>
      </c>
      <c r="AC187">
        <f t="shared" si="27"/>
        <v>-11.19873682458649</v>
      </c>
      <c r="AD187">
        <f t="shared" si="28"/>
        <v>0.64359010280021778</v>
      </c>
      <c r="AE187">
        <f t="shared" si="29"/>
        <v>125.4117064663495</v>
      </c>
    </row>
    <row r="188" spans="1:31" x14ac:dyDescent="0.2">
      <c r="A188" s="19" t="s">
        <v>122</v>
      </c>
      <c r="B188" s="20">
        <v>187</v>
      </c>
      <c r="C188" s="20">
        <v>158.70249939999999</v>
      </c>
      <c r="D188" s="20">
        <v>490.64999390000003</v>
      </c>
      <c r="H188">
        <f t="shared" si="20"/>
        <v>154.66586148331572</v>
      </c>
      <c r="I188">
        <f t="shared" si="21"/>
        <v>2.5435251063754015E-2</v>
      </c>
      <c r="L188">
        <f t="shared" si="22"/>
        <v>494.87914741874391</v>
      </c>
      <c r="M188">
        <f t="shared" si="23"/>
        <v>8.6194916362433184E-3</v>
      </c>
      <c r="O188">
        <f t="shared" si="24"/>
        <v>4.0366379166842705</v>
      </c>
      <c r="P188">
        <f t="shared" si="25"/>
        <v>0.6558746782604522</v>
      </c>
      <c r="Q188">
        <f t="shared" si="26"/>
        <v>16.294445670413129</v>
      </c>
      <c r="AC188">
        <f t="shared" si="27"/>
        <v>-4.2291535187438853</v>
      </c>
      <c r="AD188">
        <f t="shared" si="28"/>
        <v>0.6558746782604522</v>
      </c>
      <c r="AE188">
        <f t="shared" si="29"/>
        <v>17.885739485103787</v>
      </c>
    </row>
    <row r="189" spans="1:31" x14ac:dyDescent="0.2">
      <c r="A189" s="19" t="s">
        <v>123</v>
      </c>
      <c r="B189" s="20">
        <v>188</v>
      </c>
      <c r="C189" s="20">
        <v>157.2440033</v>
      </c>
      <c r="D189" s="20">
        <v>493.48001099999999</v>
      </c>
      <c r="H189">
        <f t="shared" si="20"/>
        <v>155.00862854979255</v>
      </c>
      <c r="I189">
        <f t="shared" si="21"/>
        <v>1.4215961838256349E-2</v>
      </c>
      <c r="L189">
        <f t="shared" si="22"/>
        <v>495.67955311290132</v>
      </c>
      <c r="M189">
        <f t="shared" si="23"/>
        <v>4.4572060952258645E-3</v>
      </c>
      <c r="O189">
        <f t="shared" si="24"/>
        <v>2.2353747502074555</v>
      </c>
      <c r="P189">
        <f t="shared" si="25"/>
        <v>0.66825904062605401</v>
      </c>
      <c r="Q189">
        <f t="shared" si="26"/>
        <v>4.9969002738650437</v>
      </c>
      <c r="AC189">
        <f t="shared" si="27"/>
        <v>-2.1995421129013266</v>
      </c>
      <c r="AD189">
        <f t="shared" si="28"/>
        <v>0.66825904062605401</v>
      </c>
      <c r="AE189">
        <f t="shared" si="29"/>
        <v>4.8379855064264321</v>
      </c>
    </row>
    <row r="190" spans="1:31" x14ac:dyDescent="0.2">
      <c r="A190" s="19" t="s">
        <v>124</v>
      </c>
      <c r="B190" s="20">
        <v>189</v>
      </c>
      <c r="C190" s="20">
        <v>157.43649289999999</v>
      </c>
      <c r="D190" s="20">
        <v>500.02999879999999</v>
      </c>
      <c r="H190">
        <f t="shared" si="20"/>
        <v>155.35139561626937</v>
      </c>
      <c r="I190">
        <f t="shared" si="21"/>
        <v>1.3244053175492319E-2</v>
      </c>
      <c r="L190">
        <f t="shared" si="22"/>
        <v>496.47995880705867</v>
      </c>
      <c r="M190">
        <f t="shared" si="23"/>
        <v>7.0996540236803931E-3</v>
      </c>
      <c r="O190">
        <f t="shared" si="24"/>
        <v>2.0850972837306188</v>
      </c>
      <c r="P190">
        <f t="shared" si="25"/>
        <v>0.68074675543701968</v>
      </c>
      <c r="Q190">
        <f t="shared" si="26"/>
        <v>4.3476306826208049</v>
      </c>
      <c r="AC190">
        <f t="shared" si="27"/>
        <v>3.550039992941322</v>
      </c>
      <c r="AD190">
        <f t="shared" si="28"/>
        <v>0.68074675543701968</v>
      </c>
      <c r="AE190">
        <f t="shared" si="29"/>
        <v>12.602783951482822</v>
      </c>
    </row>
    <row r="191" spans="1:31" x14ac:dyDescent="0.2">
      <c r="A191" s="19">
        <v>43840</v>
      </c>
      <c r="B191" s="20">
        <v>190</v>
      </c>
      <c r="C191" s="20">
        <v>161.06300350000001</v>
      </c>
      <c r="D191" s="20">
        <v>527.51000980000003</v>
      </c>
      <c r="H191">
        <f t="shared" si="20"/>
        <v>155.6941626827462</v>
      </c>
      <c r="I191">
        <f t="shared" si="21"/>
        <v>3.3333792991472502E-2</v>
      </c>
      <c r="L191">
        <f t="shared" si="22"/>
        <v>497.28036450121601</v>
      </c>
      <c r="M191">
        <f t="shared" si="23"/>
        <v>5.7306297012724515E-2</v>
      </c>
      <c r="O191">
        <f t="shared" si="24"/>
        <v>5.3688408172538118</v>
      </c>
      <c r="P191">
        <f t="shared" si="25"/>
        <v>0.69334154303681728</v>
      </c>
      <c r="Q191">
        <f t="shared" si="26"/>
        <v>28.824451721010579</v>
      </c>
      <c r="AC191">
        <f t="shared" si="27"/>
        <v>30.229645298784021</v>
      </c>
      <c r="AD191">
        <f t="shared" si="28"/>
        <v>0.69334154303681728</v>
      </c>
      <c r="AE191">
        <f t="shared" si="29"/>
        <v>913.83145489029482</v>
      </c>
    </row>
    <row r="192" spans="1:31" x14ac:dyDescent="0.2">
      <c r="A192" s="19">
        <v>43871</v>
      </c>
      <c r="B192" s="20">
        <v>191</v>
      </c>
      <c r="C192" s="20">
        <v>156.25</v>
      </c>
      <c r="D192" s="20">
        <v>503.05999759999997</v>
      </c>
      <c r="H192">
        <f t="shared" si="20"/>
        <v>156.03692974922302</v>
      </c>
      <c r="I192">
        <f t="shared" si="21"/>
        <v>1.3636496049726702E-3</v>
      </c>
      <c r="L192">
        <f t="shared" si="22"/>
        <v>498.08077019537347</v>
      </c>
      <c r="M192">
        <f t="shared" si="23"/>
        <v>9.8978798321898206E-3</v>
      </c>
      <c r="O192">
        <f t="shared" si="24"/>
        <v>0.21307025077697972</v>
      </c>
      <c r="P192">
        <f t="shared" si="25"/>
        <v>0.70604728857604471</v>
      </c>
      <c r="Q192">
        <f t="shared" si="26"/>
        <v>4.5398931766165024E-2</v>
      </c>
      <c r="AC192">
        <f t="shared" si="27"/>
        <v>4.9792274046264993</v>
      </c>
      <c r="AD192">
        <f t="shared" si="28"/>
        <v>0.70604728857604471</v>
      </c>
      <c r="AE192">
        <f t="shared" si="29"/>
        <v>24.792705546983544</v>
      </c>
    </row>
    <row r="193" spans="1:31" x14ac:dyDescent="0.2">
      <c r="A193" s="19">
        <v>43961</v>
      </c>
      <c r="B193" s="20">
        <v>192</v>
      </c>
      <c r="C193" s="20">
        <v>159.96000670000001</v>
      </c>
      <c r="D193" s="20">
        <v>520.65002440000001</v>
      </c>
      <c r="H193">
        <f t="shared" si="20"/>
        <v>156.37969681569984</v>
      </c>
      <c r="I193">
        <f t="shared" si="21"/>
        <v>2.2382531472475636E-2</v>
      </c>
      <c r="L193">
        <f t="shared" si="22"/>
        <v>498.88117588953082</v>
      </c>
      <c r="M193">
        <f t="shared" si="23"/>
        <v>4.1810904619769731E-2</v>
      </c>
      <c r="O193">
        <f t="shared" si="24"/>
        <v>3.5803098843001635</v>
      </c>
      <c r="P193">
        <f t="shared" si="25"/>
        <v>0.71886805282271604</v>
      </c>
      <c r="Q193">
        <f t="shared" si="26"/>
        <v>12.818618867617451</v>
      </c>
      <c r="AC193">
        <f t="shared" si="27"/>
        <v>21.768848510469184</v>
      </c>
      <c r="AD193">
        <f t="shared" si="28"/>
        <v>0.71886805282271604</v>
      </c>
      <c r="AE193">
        <f t="shared" si="29"/>
        <v>473.88276547175639</v>
      </c>
    </row>
    <row r="194" spans="1:31" x14ac:dyDescent="0.2">
      <c r="A194" s="19">
        <v>43992</v>
      </c>
      <c r="B194" s="20">
        <v>193</v>
      </c>
      <c r="C194" s="20">
        <v>154.99800110000001</v>
      </c>
      <c r="D194" s="20">
        <v>505.86999509999998</v>
      </c>
      <c r="H194">
        <f t="shared" si="20"/>
        <v>156.72246388217667</v>
      </c>
      <c r="I194">
        <f t="shared" si="21"/>
        <v>1.1125709815212955E-2</v>
      </c>
      <c r="L194">
        <f t="shared" si="22"/>
        <v>499.68158158368817</v>
      </c>
      <c r="M194">
        <f t="shared" si="23"/>
        <v>1.2233209275613374E-2</v>
      </c>
      <c r="O194">
        <f t="shared" si="24"/>
        <v>-1.7244627821766585</v>
      </c>
      <c r="P194">
        <f t="shared" si="25"/>
        <v>0.73180808385961771</v>
      </c>
      <c r="Q194">
        <f t="shared" si="26"/>
        <v>2.9737718871124614</v>
      </c>
      <c r="AC194">
        <f t="shared" si="27"/>
        <v>6.1884135163118117</v>
      </c>
      <c r="AD194">
        <f t="shared" si="28"/>
        <v>0.73180808385961771</v>
      </c>
      <c r="AE194">
        <f t="shared" si="29"/>
        <v>38.29646184887072</v>
      </c>
    </row>
    <row r="195" spans="1:31" x14ac:dyDescent="0.2">
      <c r="A195" s="19">
        <v>44022</v>
      </c>
      <c r="B195" s="20">
        <v>194</v>
      </c>
      <c r="C195" s="20">
        <v>159.7845001</v>
      </c>
      <c r="D195" s="20">
        <v>534.6599731</v>
      </c>
      <c r="H195">
        <f t="shared" ref="H195:H258" si="30">$G$2*B195 + $G$3</f>
        <v>157.06523094865346</v>
      </c>
      <c r="I195">
        <f t="shared" ref="I195:I253" si="31">ABS((C195-H195)/C195)</f>
        <v>1.7018353780527538E-2</v>
      </c>
      <c r="L195">
        <f t="shared" ref="L195:L258" si="32">$K$2*B195 + $K$3</f>
        <v>500.48198727784558</v>
      </c>
      <c r="M195">
        <f t="shared" ref="M195:M253" si="33">ABS((D195-L195)/D195)</f>
        <v>6.3924713914879042E-2</v>
      </c>
      <c r="O195">
        <f t="shared" ref="O195:O253" si="34">C195-H195</f>
        <v>2.7192691513465377</v>
      </c>
      <c r="P195">
        <f t="shared" ref="P195:P252" si="35">_xlfn.NORM.INV((ROW()-0.5)/COUNT($O$2:$O$253),0,1)</f>
        <v>0.74487182975869159</v>
      </c>
      <c r="Q195">
        <f t="shared" ref="Q195:Q253" si="36">O195^2</f>
        <v>7.3944247174649194</v>
      </c>
      <c r="AC195">
        <f t="shared" ref="AC195:AC253" si="37">D195-L195</f>
        <v>34.177985822154426</v>
      </c>
      <c r="AD195">
        <f t="shared" ref="AD195:AD252" si="38">_xlfn.NORM.INV((ROW()-0.5)/COUNT($AC$2:$AC$253),0,1)</f>
        <v>0.74487182975869159</v>
      </c>
      <c r="AE195">
        <f t="shared" ref="AE195:AE253" si="39">AC195^2</f>
        <v>1168.1347148593889</v>
      </c>
    </row>
    <row r="196" spans="1:31" x14ac:dyDescent="0.2">
      <c r="A196" s="19">
        <v>44053</v>
      </c>
      <c r="B196" s="20">
        <v>195</v>
      </c>
      <c r="C196" s="20">
        <v>159.5274963</v>
      </c>
      <c r="D196" s="20">
        <v>531.78997800000002</v>
      </c>
      <c r="H196">
        <f t="shared" si="30"/>
        <v>157.40799801513029</v>
      </c>
      <c r="I196">
        <f t="shared" si="31"/>
        <v>1.3286100102040571E-2</v>
      </c>
      <c r="L196">
        <f t="shared" si="32"/>
        <v>501.28239297200298</v>
      </c>
      <c r="M196">
        <f t="shared" si="33"/>
        <v>5.7367732168877084E-2</v>
      </c>
      <c r="O196">
        <f t="shared" si="34"/>
        <v>2.1194982848697066</v>
      </c>
      <c r="P196">
        <f t="shared" si="35"/>
        <v>0.75806395233324275</v>
      </c>
      <c r="Q196">
        <f t="shared" si="36"/>
        <v>4.4922729795656275</v>
      </c>
      <c r="AC196">
        <f t="shared" si="37"/>
        <v>30.507585027997038</v>
      </c>
      <c r="AD196">
        <f t="shared" si="38"/>
        <v>0.75806395233324275</v>
      </c>
      <c r="AE196">
        <f t="shared" si="39"/>
        <v>930.71274424046908</v>
      </c>
    </row>
    <row r="197" spans="1:31" x14ac:dyDescent="0.2">
      <c r="A197" s="19">
        <v>44084</v>
      </c>
      <c r="B197" s="20">
        <v>196</v>
      </c>
      <c r="C197" s="20">
        <v>164.33250430000001</v>
      </c>
      <c r="D197" s="20">
        <v>539.44000240000003</v>
      </c>
      <c r="H197">
        <f t="shared" si="30"/>
        <v>157.75076508160708</v>
      </c>
      <c r="I197">
        <f t="shared" si="31"/>
        <v>4.0051353482555827E-2</v>
      </c>
      <c r="L197">
        <f t="shared" si="32"/>
        <v>502.08279866616033</v>
      </c>
      <c r="M197">
        <f t="shared" si="33"/>
        <v>6.9251823312389368E-2</v>
      </c>
      <c r="O197">
        <f t="shared" si="34"/>
        <v>6.5817392183929257</v>
      </c>
      <c r="P197">
        <f t="shared" si="35"/>
        <v>0.77138934208115728</v>
      </c>
      <c r="Q197">
        <f t="shared" si="36"/>
        <v>43.319291138931519</v>
      </c>
      <c r="AC197">
        <f t="shared" si="37"/>
        <v>37.357203733839697</v>
      </c>
      <c r="AD197">
        <f t="shared" si="38"/>
        <v>0.77138934208115728</v>
      </c>
      <c r="AE197">
        <f t="shared" si="39"/>
        <v>1395.5606708116065</v>
      </c>
    </row>
    <row r="198" spans="1:31" x14ac:dyDescent="0.2">
      <c r="A198" s="19">
        <v>44175</v>
      </c>
      <c r="B198" s="20">
        <v>197</v>
      </c>
      <c r="C198" s="20">
        <v>172.1464996</v>
      </c>
      <c r="D198" s="20">
        <v>539.80999759999997</v>
      </c>
      <c r="H198">
        <f t="shared" si="30"/>
        <v>158.09353214808391</v>
      </c>
      <c r="I198">
        <f t="shared" si="31"/>
        <v>8.1633768241408319E-2</v>
      </c>
      <c r="L198">
        <f t="shared" si="32"/>
        <v>502.88320436031773</v>
      </c>
      <c r="M198">
        <f t="shared" si="33"/>
        <v>6.840701988451324E-2</v>
      </c>
      <c r="O198">
        <f t="shared" si="34"/>
        <v>14.052967451916089</v>
      </c>
      <c r="P198">
        <f t="shared" si="35"/>
        <v>0.78485313444643534</v>
      </c>
      <c r="Q198">
        <f t="shared" si="36"/>
        <v>197.48589420461298</v>
      </c>
      <c r="AC198">
        <f t="shared" si="37"/>
        <v>36.92679323968224</v>
      </c>
      <c r="AD198">
        <f t="shared" si="38"/>
        <v>0.78485313444643534</v>
      </c>
      <c r="AE198">
        <f t="shared" si="39"/>
        <v>1363.588058966242</v>
      </c>
    </row>
    <row r="199" spans="1:31" x14ac:dyDescent="0.2">
      <c r="A199" s="19" t="s">
        <v>125</v>
      </c>
      <c r="B199" s="20">
        <v>198</v>
      </c>
      <c r="C199" s="20">
        <v>172.1815033</v>
      </c>
      <c r="D199" s="20">
        <v>554.0900269</v>
      </c>
      <c r="H199">
        <f t="shared" si="30"/>
        <v>158.43629921456073</v>
      </c>
      <c r="I199">
        <f t="shared" si="31"/>
        <v>7.9829736771959453E-2</v>
      </c>
      <c r="L199">
        <f t="shared" si="32"/>
        <v>503.68361005447514</v>
      </c>
      <c r="M199">
        <f t="shared" si="33"/>
        <v>9.0971528810104382E-2</v>
      </c>
      <c r="O199">
        <f t="shared" si="34"/>
        <v>13.745204085439269</v>
      </c>
      <c r="P199">
        <f t="shared" si="35"/>
        <v>0.7984607275425748</v>
      </c>
      <c r="Q199">
        <f t="shared" si="36"/>
        <v>188.93063535037638</v>
      </c>
      <c r="AC199">
        <f t="shared" si="37"/>
        <v>50.406416845524859</v>
      </c>
      <c r="AD199">
        <f t="shared" si="38"/>
        <v>0.7984607275425748</v>
      </c>
      <c r="AE199">
        <f t="shared" si="39"/>
        <v>2540.8068592048121</v>
      </c>
    </row>
    <row r="200" spans="1:31" x14ac:dyDescent="0.2">
      <c r="A200" s="19" t="s">
        <v>126</v>
      </c>
      <c r="B200" s="20">
        <v>199</v>
      </c>
      <c r="C200" s="20">
        <v>168.18550110000001</v>
      </c>
      <c r="D200" s="20">
        <v>541.45001219999995</v>
      </c>
      <c r="H200">
        <f t="shared" si="30"/>
        <v>158.77906628103756</v>
      </c>
      <c r="I200">
        <f t="shared" si="31"/>
        <v>5.5928928221758899E-2</v>
      </c>
      <c r="L200">
        <f t="shared" si="32"/>
        <v>504.48401574863249</v>
      </c>
      <c r="M200">
        <f t="shared" si="33"/>
        <v>6.8272223877451896E-2</v>
      </c>
      <c r="O200">
        <f t="shared" si="34"/>
        <v>9.4064348189624525</v>
      </c>
      <c r="P200">
        <f t="shared" si="35"/>
        <v>0.81221780149991241</v>
      </c>
      <c r="Q200">
        <f t="shared" si="36"/>
        <v>88.481016003389186</v>
      </c>
      <c r="AC200">
        <f t="shared" si="37"/>
        <v>36.965996451367459</v>
      </c>
      <c r="AD200">
        <f t="shared" si="38"/>
        <v>0.81221780149991241</v>
      </c>
      <c r="AE200">
        <f t="shared" si="39"/>
        <v>1366.4848936425117</v>
      </c>
    </row>
    <row r="201" spans="1:31" x14ac:dyDescent="0.2">
      <c r="A201" s="19" t="s">
        <v>127</v>
      </c>
      <c r="B201" s="20">
        <v>200</v>
      </c>
      <c r="C201" s="20">
        <v>166.93249510000001</v>
      </c>
      <c r="D201" s="20">
        <v>541.94000240000003</v>
      </c>
      <c r="H201">
        <f t="shared" si="30"/>
        <v>159.12183334751438</v>
      </c>
      <c r="I201">
        <f t="shared" si="31"/>
        <v>4.6789342888613111E-2</v>
      </c>
      <c r="L201">
        <f t="shared" si="32"/>
        <v>505.28442144278984</v>
      </c>
      <c r="M201">
        <f t="shared" si="33"/>
        <v>6.7637710438202908E-2</v>
      </c>
      <c r="O201">
        <f t="shared" si="34"/>
        <v>7.810661752485629</v>
      </c>
      <c r="P201">
        <f t="shared" si="35"/>
        <v>0.82613033962053162</v>
      </c>
      <c r="Q201">
        <f t="shared" si="36"/>
        <v>61.00643701174188</v>
      </c>
      <c r="AC201">
        <f t="shared" si="37"/>
        <v>36.655580957210191</v>
      </c>
      <c r="AD201">
        <f t="shared" si="38"/>
        <v>0.82613033962053162</v>
      </c>
      <c r="AE201">
        <f t="shared" si="39"/>
        <v>1343.6316153105904</v>
      </c>
    </row>
    <row r="202" spans="1:31" x14ac:dyDescent="0.2">
      <c r="A202" s="19" t="s">
        <v>128</v>
      </c>
      <c r="B202" s="20">
        <v>201</v>
      </c>
      <c r="C202" s="20">
        <v>163.63549800000001</v>
      </c>
      <c r="D202" s="20">
        <v>530.78997800000002</v>
      </c>
      <c r="H202">
        <f t="shared" si="30"/>
        <v>159.46460041399121</v>
      </c>
      <c r="I202">
        <f t="shared" si="31"/>
        <v>2.5488953417728503E-2</v>
      </c>
      <c r="L202">
        <f t="shared" si="32"/>
        <v>506.08482713694724</v>
      </c>
      <c r="M202">
        <f t="shared" si="33"/>
        <v>4.6544117046333489E-2</v>
      </c>
      <c r="O202">
        <f t="shared" si="34"/>
        <v>4.170897586008806</v>
      </c>
      <c r="P202">
        <f t="shared" si="35"/>
        <v>0.84020465154900847</v>
      </c>
      <c r="Q202">
        <f t="shared" si="36"/>
        <v>17.396386672974085</v>
      </c>
      <c r="AC202">
        <f t="shared" si="37"/>
        <v>24.705150863052779</v>
      </c>
      <c r="AD202">
        <f t="shared" si="38"/>
        <v>0.84020465154900847</v>
      </c>
      <c r="AE202">
        <f t="shared" si="39"/>
        <v>610.34447916619752</v>
      </c>
    </row>
    <row r="203" spans="1:31" x14ac:dyDescent="0.2">
      <c r="A203" s="19" t="s">
        <v>129</v>
      </c>
      <c r="B203" s="20">
        <v>202</v>
      </c>
      <c r="C203" s="20">
        <v>160.36050420000001</v>
      </c>
      <c r="D203" s="20">
        <v>530.71997069999998</v>
      </c>
      <c r="H203">
        <f t="shared" si="30"/>
        <v>159.80736748046803</v>
      </c>
      <c r="I203">
        <f t="shared" si="31"/>
        <v>3.4493326289502736E-3</v>
      </c>
      <c r="L203">
        <f t="shared" si="32"/>
        <v>506.88523283110464</v>
      </c>
      <c r="M203">
        <f t="shared" si="33"/>
        <v>4.491019593149697E-2</v>
      </c>
      <c r="O203">
        <f t="shared" si="34"/>
        <v>0.55313671953197741</v>
      </c>
      <c r="P203">
        <f t="shared" si="35"/>
        <v>0.85444739869598973</v>
      </c>
      <c r="Q203">
        <f t="shared" si="36"/>
        <v>0.30596023049459742</v>
      </c>
      <c r="AC203">
        <f t="shared" si="37"/>
        <v>23.834737868895331</v>
      </c>
      <c r="AD203">
        <f t="shared" si="38"/>
        <v>0.85444739869598973</v>
      </c>
      <c r="AE203">
        <f t="shared" si="39"/>
        <v>568.0947292789532</v>
      </c>
    </row>
    <row r="204" spans="1:31" x14ac:dyDescent="0.2">
      <c r="A204" s="19" t="s">
        <v>130</v>
      </c>
      <c r="B204" s="20">
        <v>203</v>
      </c>
      <c r="C204" s="20">
        <v>160.8504944</v>
      </c>
      <c r="D204" s="20">
        <v>525.41998290000004</v>
      </c>
      <c r="H204">
        <f t="shared" si="30"/>
        <v>160.15013454694483</v>
      </c>
      <c r="I204">
        <f t="shared" si="31"/>
        <v>4.3541044475345772E-3</v>
      </c>
      <c r="L204">
        <f t="shared" si="32"/>
        <v>507.68563852526199</v>
      </c>
      <c r="M204">
        <f t="shared" si="33"/>
        <v>3.3752702508296706E-2</v>
      </c>
      <c r="O204">
        <f t="shared" si="34"/>
        <v>0.70035985305517556</v>
      </c>
      <c r="P204">
        <f t="shared" si="35"/>
        <v>0.8688656221847797</v>
      </c>
      <c r="Q204">
        <f t="shared" si="36"/>
        <v>0.49050392377146712</v>
      </c>
      <c r="AC204">
        <f t="shared" si="37"/>
        <v>17.734344374738043</v>
      </c>
      <c r="AD204">
        <f t="shared" si="38"/>
        <v>0.8688656221847797</v>
      </c>
      <c r="AE204">
        <f t="shared" si="39"/>
        <v>314.5069704018029</v>
      </c>
    </row>
    <row r="205" spans="1:31" x14ac:dyDescent="0.2">
      <c r="A205" s="19" t="s">
        <v>131</v>
      </c>
      <c r="B205" s="20">
        <v>204</v>
      </c>
      <c r="C205" s="20">
        <v>159.246994</v>
      </c>
      <c r="D205" s="20">
        <v>489.0499878</v>
      </c>
      <c r="H205">
        <f t="shared" si="30"/>
        <v>160.49290161342165</v>
      </c>
      <c r="I205">
        <f t="shared" si="31"/>
        <v>7.8237433695084388E-3</v>
      </c>
      <c r="L205">
        <f t="shared" si="32"/>
        <v>508.4860442194194</v>
      </c>
      <c r="M205">
        <f t="shared" si="33"/>
        <v>3.9742473988912348E-2</v>
      </c>
      <c r="O205">
        <f t="shared" si="34"/>
        <v>-1.2459076134216502</v>
      </c>
      <c r="P205">
        <f t="shared" si="35"/>
        <v>0.88346677362987858</v>
      </c>
      <c r="Q205">
        <f t="shared" si="36"/>
        <v>1.5522857811820323</v>
      </c>
      <c r="AC205">
        <f t="shared" si="37"/>
        <v>-19.436056419419401</v>
      </c>
      <c r="AD205">
        <f t="shared" si="38"/>
        <v>0.88346677362987858</v>
      </c>
      <c r="AE205">
        <f t="shared" si="39"/>
        <v>377.76028913885409</v>
      </c>
    </row>
    <row r="206" spans="1:31" x14ac:dyDescent="0.2">
      <c r="A206" s="19" t="s">
        <v>132</v>
      </c>
      <c r="B206" s="20">
        <v>205</v>
      </c>
      <c r="C206" s="20">
        <v>158.82000729999999</v>
      </c>
      <c r="D206" s="20">
        <v>485.23001099999999</v>
      </c>
      <c r="H206">
        <f t="shared" si="30"/>
        <v>160.83566867989848</v>
      </c>
      <c r="I206">
        <f t="shared" si="31"/>
        <v>1.2691482730453755E-2</v>
      </c>
      <c r="L206">
        <f t="shared" si="32"/>
        <v>509.2864499135768</v>
      </c>
      <c r="M206">
        <f t="shared" si="33"/>
        <v>4.9577392923408466E-2</v>
      </c>
      <c r="O206">
        <f t="shared" si="34"/>
        <v>-2.0156613798984893</v>
      </c>
      <c r="P206">
        <f t="shared" si="35"/>
        <v>0.89825874910156867</v>
      </c>
      <c r="Q206">
        <f t="shared" si="36"/>
        <v>4.0628907984142817</v>
      </c>
      <c r="AC206">
        <f t="shared" si="37"/>
        <v>-24.056438913576812</v>
      </c>
      <c r="AD206">
        <f t="shared" si="38"/>
        <v>0.89825874910156867</v>
      </c>
      <c r="AE206">
        <f t="shared" si="39"/>
        <v>578.71225320265273</v>
      </c>
    </row>
    <row r="207" spans="1:31" x14ac:dyDescent="0.2">
      <c r="A207" s="19" t="s">
        <v>133</v>
      </c>
      <c r="B207" s="20">
        <v>206</v>
      </c>
      <c r="C207" s="20">
        <v>160.22000120000001</v>
      </c>
      <c r="D207" s="20">
        <v>488.27999879999999</v>
      </c>
      <c r="H207">
        <f t="shared" si="30"/>
        <v>161.17843574637527</v>
      </c>
      <c r="I207">
        <f t="shared" si="31"/>
        <v>5.9819906328602516E-3</v>
      </c>
      <c r="L207">
        <f t="shared" si="32"/>
        <v>510.08685560773415</v>
      </c>
      <c r="M207">
        <f t="shared" si="33"/>
        <v>4.4660557183023745E-2</v>
      </c>
      <c r="O207">
        <f t="shared" si="34"/>
        <v>-0.95843454637525838</v>
      </c>
      <c r="P207">
        <f t="shared" si="35"/>
        <v>0.91324992668360727</v>
      </c>
      <c r="Q207">
        <f t="shared" si="36"/>
        <v>0.91859677968554732</v>
      </c>
      <c r="AC207">
        <f t="shared" si="37"/>
        <v>-21.806856807734164</v>
      </c>
      <c r="AD207">
        <f t="shared" si="38"/>
        <v>0.91324992668360727</v>
      </c>
      <c r="AE207">
        <f t="shared" si="39"/>
        <v>475.53900383302187</v>
      </c>
    </row>
    <row r="208" spans="1:31" x14ac:dyDescent="0.2">
      <c r="A208" s="19" t="s">
        <v>134</v>
      </c>
      <c r="B208" s="20">
        <v>207</v>
      </c>
      <c r="C208" s="20">
        <v>160.35200499999999</v>
      </c>
      <c r="D208" s="20">
        <v>488.23999020000002</v>
      </c>
      <c r="H208">
        <f t="shared" si="30"/>
        <v>161.5212028128521</v>
      </c>
      <c r="I208">
        <f t="shared" si="31"/>
        <v>7.2914449236359995E-3</v>
      </c>
      <c r="L208">
        <f t="shared" si="32"/>
        <v>510.8872613018915</v>
      </c>
      <c r="M208">
        <f t="shared" si="33"/>
        <v>4.6385530797291658E-2</v>
      </c>
      <c r="O208">
        <f t="shared" si="34"/>
        <v>-1.1691978128521043</v>
      </c>
      <c r="P208">
        <f t="shared" si="35"/>
        <v>0.92844920809329989</v>
      </c>
      <c r="Q208">
        <f t="shared" si="36"/>
        <v>1.3670235255781444</v>
      </c>
      <c r="AC208">
        <f t="shared" si="37"/>
        <v>-22.647271101891477</v>
      </c>
      <c r="AD208">
        <f t="shared" si="38"/>
        <v>0.92844920809329989</v>
      </c>
      <c r="AE208">
        <f t="shared" si="39"/>
        <v>512.89888836256875</v>
      </c>
    </row>
    <row r="209" spans="1:31" x14ac:dyDescent="0.2">
      <c r="A209" s="19" t="s">
        <v>135</v>
      </c>
      <c r="B209" s="20">
        <v>208</v>
      </c>
      <c r="C209" s="20">
        <v>164.31649780000001</v>
      </c>
      <c r="D209" s="20">
        <v>488.92999270000001</v>
      </c>
      <c r="H209">
        <f t="shared" si="30"/>
        <v>161.86396987932892</v>
      </c>
      <c r="I209">
        <f t="shared" si="31"/>
        <v>1.4925634087310055E-2</v>
      </c>
      <c r="L209">
        <f t="shared" si="32"/>
        <v>511.68766699604896</v>
      </c>
      <c r="M209">
        <f t="shared" si="33"/>
        <v>4.6545874942903548E-2</v>
      </c>
      <c r="O209">
        <f t="shared" si="34"/>
        <v>2.4525279206710877</v>
      </c>
      <c r="P209">
        <f t="shared" si="35"/>
        <v>0.94386606490653491</v>
      </c>
      <c r="Q209">
        <f t="shared" si="36"/>
        <v>6.0148932016712493</v>
      </c>
      <c r="AC209">
        <f t="shared" si="37"/>
        <v>-22.757674296048947</v>
      </c>
      <c r="AD209">
        <f t="shared" si="38"/>
        <v>0.94386606490653491</v>
      </c>
      <c r="AE209">
        <f t="shared" si="39"/>
        <v>517.91173936504697</v>
      </c>
    </row>
    <row r="210" spans="1:31" x14ac:dyDescent="0.2">
      <c r="A210" s="19" t="s">
        <v>136</v>
      </c>
      <c r="B210" s="20">
        <v>209</v>
      </c>
      <c r="C210" s="20">
        <v>158.13900760000001</v>
      </c>
      <c r="D210" s="20">
        <v>486.23999020000002</v>
      </c>
      <c r="H210">
        <f t="shared" si="30"/>
        <v>162.20673694580574</v>
      </c>
      <c r="I210">
        <f t="shared" si="31"/>
        <v>2.5722491923654455E-2</v>
      </c>
      <c r="L210">
        <f t="shared" si="32"/>
        <v>512.48807269020631</v>
      </c>
      <c r="M210">
        <f t="shared" si="33"/>
        <v>5.3981743622958565E-2</v>
      </c>
      <c r="O210">
        <f t="shared" si="34"/>
        <v>-4.0677293458057306</v>
      </c>
      <c r="P210">
        <f t="shared" si="35"/>
        <v>0.95951059001724914</v>
      </c>
      <c r="Q210">
        <f t="shared" si="36"/>
        <v>16.546422030729119</v>
      </c>
      <c r="AC210">
        <f t="shared" si="37"/>
        <v>-26.248082490206286</v>
      </c>
      <c r="AD210">
        <f t="shared" si="38"/>
        <v>0.95951059001724914</v>
      </c>
      <c r="AE210">
        <f t="shared" si="39"/>
        <v>688.96183441267385</v>
      </c>
    </row>
    <row r="211" spans="1:31" x14ac:dyDescent="0.2">
      <c r="A211" s="19" t="s">
        <v>137</v>
      </c>
      <c r="B211" s="20">
        <v>210</v>
      </c>
      <c r="C211" s="20">
        <v>160.55050660000001</v>
      </c>
      <c r="D211" s="20">
        <v>504.2099915</v>
      </c>
      <c r="H211">
        <f t="shared" si="30"/>
        <v>162.54950401228257</v>
      </c>
      <c r="I211">
        <f t="shared" si="31"/>
        <v>1.2450894454434333E-2</v>
      </c>
      <c r="L211">
        <f t="shared" si="32"/>
        <v>513.28847838436366</v>
      </c>
      <c r="M211">
        <f t="shared" si="33"/>
        <v>1.8005368868942089E-2</v>
      </c>
      <c r="O211">
        <f t="shared" si="34"/>
        <v>-1.9989974122825629</v>
      </c>
      <c r="P211">
        <f t="shared" si="35"/>
        <v>0.97539355506375336</v>
      </c>
      <c r="Q211">
        <f t="shared" si="36"/>
        <v>3.9959906543123829</v>
      </c>
      <c r="AC211">
        <f t="shared" si="37"/>
        <v>-9.0784868843636559</v>
      </c>
      <c r="AD211">
        <f t="shared" si="38"/>
        <v>0.97539355506375336</v>
      </c>
      <c r="AE211">
        <f t="shared" si="39"/>
        <v>82.418924109562923</v>
      </c>
    </row>
    <row r="212" spans="1:31" x14ac:dyDescent="0.2">
      <c r="A212" s="19" t="s">
        <v>138</v>
      </c>
      <c r="B212" s="20">
        <v>211</v>
      </c>
      <c r="C212" s="20">
        <v>151.80749510000001</v>
      </c>
      <c r="D212" s="20">
        <v>475.73999020000002</v>
      </c>
      <c r="H212">
        <f t="shared" si="30"/>
        <v>162.89227107875939</v>
      </c>
      <c r="I212">
        <f t="shared" si="31"/>
        <v>7.3018634366224924E-2</v>
      </c>
      <c r="L212">
        <f t="shared" si="32"/>
        <v>514.088884078521</v>
      </c>
      <c r="M212">
        <f t="shared" si="33"/>
        <v>8.060893485619991E-2</v>
      </c>
      <c r="O212">
        <f t="shared" si="34"/>
        <v>-11.084775978759382</v>
      </c>
      <c r="P212">
        <f t="shared" si="35"/>
        <v>0.99152647467733057</v>
      </c>
      <c r="Q212">
        <f t="shared" si="36"/>
        <v>122.872258499281</v>
      </c>
      <c r="AC212">
        <f t="shared" si="37"/>
        <v>-38.348893878520983</v>
      </c>
      <c r="AD212">
        <f t="shared" si="38"/>
        <v>0.99152647467733057</v>
      </c>
      <c r="AE212">
        <f t="shared" si="39"/>
        <v>1470.6376617060641</v>
      </c>
    </row>
    <row r="213" spans="1:31" x14ac:dyDescent="0.2">
      <c r="A213" s="19">
        <v>43872</v>
      </c>
      <c r="B213" s="20">
        <v>212</v>
      </c>
      <c r="C213" s="20">
        <v>150.22399899999999</v>
      </c>
      <c r="D213" s="20">
        <v>484.11999509999998</v>
      </c>
      <c r="H213">
        <f t="shared" si="30"/>
        <v>163.23503814523619</v>
      </c>
      <c r="I213">
        <f t="shared" si="31"/>
        <v>8.6610922567946003E-2</v>
      </c>
      <c r="L213">
        <f t="shared" si="32"/>
        <v>514.88928977267847</v>
      </c>
      <c r="M213">
        <f t="shared" si="33"/>
        <v>6.3557165545956779E-2</v>
      </c>
      <c r="O213">
        <f t="shared" si="34"/>
        <v>-13.011039145236197</v>
      </c>
      <c r="P213">
        <f t="shared" si="35"/>
        <v>1.0079216785556244</v>
      </c>
      <c r="Q213">
        <f t="shared" si="36"/>
        <v>169.28713963886867</v>
      </c>
      <c r="AC213">
        <f t="shared" si="37"/>
        <v>-30.769294672678484</v>
      </c>
      <c r="AD213">
        <f t="shared" si="38"/>
        <v>1.0079216785556244</v>
      </c>
      <c r="AE213">
        <f t="shared" si="39"/>
        <v>946.74949465412055</v>
      </c>
    </row>
    <row r="214" spans="1:31" x14ac:dyDescent="0.2">
      <c r="A214" s="19">
        <v>43901</v>
      </c>
      <c r="B214" s="20">
        <v>213</v>
      </c>
      <c r="C214" s="20">
        <v>152.42050169999999</v>
      </c>
      <c r="D214" s="20">
        <v>487.22000120000001</v>
      </c>
      <c r="H214">
        <f t="shared" si="30"/>
        <v>163.57780521171301</v>
      </c>
      <c r="I214">
        <f t="shared" si="31"/>
        <v>7.320080558239643E-2</v>
      </c>
      <c r="L214">
        <f t="shared" si="32"/>
        <v>515.68969546683581</v>
      </c>
      <c r="M214">
        <f t="shared" si="33"/>
        <v>5.8432934191363819E-2</v>
      </c>
      <c r="O214">
        <f t="shared" si="34"/>
        <v>-11.157303511713025</v>
      </c>
      <c r="P214">
        <f t="shared" si="35"/>
        <v>1.024592392540099</v>
      </c>
      <c r="Q214">
        <f t="shared" si="36"/>
        <v>124.48542165248379</v>
      </c>
      <c r="AC214">
        <f t="shared" si="37"/>
        <v>-28.469694266835802</v>
      </c>
      <c r="AD214">
        <f t="shared" si="38"/>
        <v>1.024592392540099</v>
      </c>
      <c r="AE214">
        <f t="shared" si="39"/>
        <v>810.52349164710336</v>
      </c>
    </row>
    <row r="215" spans="1:31" x14ac:dyDescent="0.2">
      <c r="A215" s="19">
        <v>43932</v>
      </c>
      <c r="B215" s="20">
        <v>214</v>
      </c>
      <c r="C215" s="20">
        <v>162.05799870000001</v>
      </c>
      <c r="D215" s="20">
        <v>496.9500122</v>
      </c>
      <c r="H215">
        <f t="shared" si="30"/>
        <v>163.92057227818984</v>
      </c>
      <c r="I215">
        <f t="shared" si="31"/>
        <v>1.1493252990479045E-2</v>
      </c>
      <c r="L215">
        <f t="shared" si="32"/>
        <v>516.49010116099316</v>
      </c>
      <c r="M215">
        <f t="shared" si="33"/>
        <v>3.932002914033364E-2</v>
      </c>
      <c r="O215">
        <f t="shared" si="34"/>
        <v>-1.8625735781898243</v>
      </c>
      <c r="P215">
        <f t="shared" si="35"/>
        <v>1.0415528300904833</v>
      </c>
      <c r="Q215">
        <f t="shared" si="36"/>
        <v>3.4691803341708454</v>
      </c>
      <c r="AC215">
        <f t="shared" si="37"/>
        <v>-19.54008896099316</v>
      </c>
      <c r="AD215">
        <f t="shared" si="38"/>
        <v>1.0415528300904833</v>
      </c>
      <c r="AE215">
        <f t="shared" si="39"/>
        <v>381.81507660352673</v>
      </c>
    </row>
    <row r="216" spans="1:31" x14ac:dyDescent="0.2">
      <c r="A216" s="19">
        <v>43962</v>
      </c>
      <c r="B216" s="20">
        <v>215</v>
      </c>
      <c r="C216" s="20">
        <v>166.1000061</v>
      </c>
      <c r="D216" s="20">
        <v>513.76000980000003</v>
      </c>
      <c r="H216">
        <f t="shared" si="30"/>
        <v>164.26333934466663</v>
      </c>
      <c r="I216">
        <f t="shared" si="31"/>
        <v>1.1057595953534215E-2</v>
      </c>
      <c r="L216">
        <f t="shared" si="32"/>
        <v>517.29050685515062</v>
      </c>
      <c r="M216">
        <f t="shared" si="33"/>
        <v>6.8718798423508401E-3</v>
      </c>
      <c r="O216">
        <f t="shared" si="34"/>
        <v>1.8366667553333684</v>
      </c>
      <c r="P216">
        <f t="shared" si="35"/>
        <v>1.0588182958080339</v>
      </c>
      <c r="Q216">
        <f t="shared" si="36"/>
        <v>3.3733447701468036</v>
      </c>
      <c r="AC216">
        <f t="shared" si="37"/>
        <v>-3.5304970551505903</v>
      </c>
      <c r="AD216">
        <f t="shared" si="38"/>
        <v>1.0588182958080339</v>
      </c>
      <c r="AE216">
        <f t="shared" si="39"/>
        <v>12.46440945642699</v>
      </c>
    </row>
    <row r="217" spans="1:31" x14ac:dyDescent="0.2">
      <c r="A217" s="19">
        <v>43993</v>
      </c>
      <c r="B217" s="20">
        <v>216</v>
      </c>
      <c r="C217" s="20">
        <v>165.5684967</v>
      </c>
      <c r="D217" s="20">
        <v>514.72998050000001</v>
      </c>
      <c r="H217">
        <f t="shared" si="30"/>
        <v>164.60610641114346</v>
      </c>
      <c r="I217">
        <f t="shared" si="31"/>
        <v>5.8126413420321868E-3</v>
      </c>
      <c r="L217">
        <f t="shared" si="32"/>
        <v>518.09091254930797</v>
      </c>
      <c r="M217">
        <f t="shared" si="33"/>
        <v>6.5295051320756747E-3</v>
      </c>
      <c r="O217">
        <f t="shared" si="34"/>
        <v>0.96239028885653966</v>
      </c>
      <c r="P217">
        <f t="shared" si="35"/>
        <v>1.0764053029751868</v>
      </c>
      <c r="Q217">
        <f t="shared" si="36"/>
        <v>0.92619506808537388</v>
      </c>
      <c r="AC217">
        <f t="shared" si="37"/>
        <v>-3.3609320493079622</v>
      </c>
      <c r="AD217">
        <f t="shared" si="38"/>
        <v>1.0764053029751868</v>
      </c>
      <c r="AE217">
        <f t="shared" si="39"/>
        <v>11.295864240065418</v>
      </c>
    </row>
    <row r="218" spans="1:31" x14ac:dyDescent="0.2">
      <c r="A218" s="19">
        <v>44085</v>
      </c>
      <c r="B218" s="20">
        <v>217</v>
      </c>
      <c r="C218" s="20">
        <v>157.18699649999999</v>
      </c>
      <c r="D218" s="20">
        <v>470.5</v>
      </c>
      <c r="H218">
        <f t="shared" si="30"/>
        <v>164.94887347762028</v>
      </c>
      <c r="I218">
        <f t="shared" si="31"/>
        <v>4.9379892423991253E-2</v>
      </c>
      <c r="L218">
        <f t="shared" si="32"/>
        <v>518.89131824346532</v>
      </c>
      <c r="M218">
        <f t="shared" si="33"/>
        <v>0.10285083579907614</v>
      </c>
      <c r="O218">
        <f t="shared" si="34"/>
        <v>-7.7618769776202896</v>
      </c>
      <c r="P218">
        <f t="shared" si="35"/>
        <v>1.0943317074660934</v>
      </c>
      <c r="Q218">
        <f t="shared" si="36"/>
        <v>60.246734215711882</v>
      </c>
      <c r="AC218">
        <f t="shared" si="37"/>
        <v>-48.391318243465321</v>
      </c>
      <c r="AD218">
        <f t="shared" si="38"/>
        <v>1.0943317074660934</v>
      </c>
      <c r="AE218">
        <f t="shared" si="39"/>
        <v>2341.7196813403398</v>
      </c>
    </row>
    <row r="219" spans="1:31" x14ac:dyDescent="0.2">
      <c r="A219" s="19">
        <v>44115</v>
      </c>
      <c r="B219" s="20">
        <v>218</v>
      </c>
      <c r="C219" s="20">
        <v>151.75100710000001</v>
      </c>
      <c r="D219" s="20">
        <v>480.23999020000002</v>
      </c>
      <c r="H219">
        <f t="shared" si="30"/>
        <v>165.29164054409711</v>
      </c>
      <c r="I219">
        <f t="shared" si="31"/>
        <v>8.9229282249007863E-2</v>
      </c>
      <c r="L219">
        <f t="shared" si="32"/>
        <v>519.69172393762278</v>
      </c>
      <c r="M219">
        <f t="shared" si="33"/>
        <v>8.2150038611305043E-2</v>
      </c>
      <c r="O219">
        <f t="shared" si="34"/>
        <v>-13.540633444097097</v>
      </c>
      <c r="P219">
        <f t="shared" si="35"/>
        <v>1.1126168608589178</v>
      </c>
      <c r="Q219">
        <f t="shared" si="36"/>
        <v>183.34875406740079</v>
      </c>
      <c r="AC219">
        <f t="shared" si="37"/>
        <v>-39.45173373762276</v>
      </c>
      <c r="AD219">
        <f t="shared" si="38"/>
        <v>1.1126168608589178</v>
      </c>
      <c r="AE219">
        <f t="shared" si="39"/>
        <v>1556.439294904282</v>
      </c>
    </row>
    <row r="220" spans="1:31" x14ac:dyDescent="0.2">
      <c r="A220" s="19">
        <v>44146</v>
      </c>
      <c r="B220" s="20">
        <v>219</v>
      </c>
      <c r="C220" s="20">
        <v>156.86950680000001</v>
      </c>
      <c r="D220" s="20">
        <v>490.76000979999998</v>
      </c>
      <c r="H220">
        <f t="shared" si="30"/>
        <v>165.63440761057393</v>
      </c>
      <c r="I220">
        <f t="shared" si="31"/>
        <v>5.5873834178293724E-2</v>
      </c>
      <c r="L220">
        <f t="shared" si="32"/>
        <v>520.49212963178013</v>
      </c>
      <c r="M220">
        <f t="shared" si="33"/>
        <v>6.0583827610356682E-2</v>
      </c>
      <c r="O220">
        <f t="shared" si="34"/>
        <v>-8.7649008105739199</v>
      </c>
      <c r="P220">
        <f t="shared" si="35"/>
        <v>1.1312817861712798</v>
      </c>
      <c r="Q220">
        <f t="shared" si="36"/>
        <v>76.823486219199353</v>
      </c>
      <c r="AC220">
        <f t="shared" si="37"/>
        <v>-29.732119831780153</v>
      </c>
      <c r="AD220">
        <f t="shared" si="38"/>
        <v>1.1312817861712798</v>
      </c>
      <c r="AE220">
        <f t="shared" si="39"/>
        <v>883.9989496913347</v>
      </c>
    </row>
    <row r="221" spans="1:31" x14ac:dyDescent="0.2">
      <c r="A221" s="19">
        <v>44176</v>
      </c>
      <c r="B221" s="20">
        <v>220</v>
      </c>
      <c r="C221" s="20">
        <v>155.51400760000001</v>
      </c>
      <c r="D221" s="20">
        <v>486.76998900000001</v>
      </c>
      <c r="H221">
        <f t="shared" si="30"/>
        <v>165.97717467705075</v>
      </c>
      <c r="I221">
        <f t="shared" si="31"/>
        <v>6.728118732534509E-2</v>
      </c>
      <c r="L221">
        <f t="shared" si="32"/>
        <v>521.29253532593748</v>
      </c>
      <c r="M221">
        <f t="shared" si="33"/>
        <v>7.0921681915639773E-2</v>
      </c>
      <c r="O221">
        <f t="shared" si="34"/>
        <v>-10.463167077050741</v>
      </c>
      <c r="P221">
        <f t="shared" si="35"/>
        <v>1.1503493803760083</v>
      </c>
      <c r="Q221">
        <f t="shared" si="36"/>
        <v>109.47786528227856</v>
      </c>
      <c r="AC221">
        <f t="shared" si="37"/>
        <v>-34.522546325937469</v>
      </c>
      <c r="AD221">
        <f t="shared" si="38"/>
        <v>1.1503493803760083</v>
      </c>
      <c r="AE221">
        <f t="shared" si="39"/>
        <v>1191.8062048264987</v>
      </c>
    </row>
    <row r="222" spans="1:31" x14ac:dyDescent="0.2">
      <c r="A222" s="19" t="s">
        <v>139</v>
      </c>
      <c r="B222" s="20">
        <v>221</v>
      </c>
      <c r="C222" s="20">
        <v>156.440506</v>
      </c>
      <c r="D222" s="20">
        <v>482.8399963</v>
      </c>
      <c r="H222">
        <f t="shared" si="30"/>
        <v>166.31994174352755</v>
      </c>
      <c r="I222">
        <f t="shared" si="31"/>
        <v>6.3151392156245975E-2</v>
      </c>
      <c r="L222">
        <f t="shared" si="32"/>
        <v>522.09294102009494</v>
      </c>
      <c r="M222">
        <f t="shared" si="33"/>
        <v>8.1295967651582354E-2</v>
      </c>
      <c r="O222">
        <f t="shared" si="34"/>
        <v>-9.8794357435275515</v>
      </c>
      <c r="P222">
        <f t="shared" si="35"/>
        <v>1.1698446487773884</v>
      </c>
      <c r="Q222">
        <f t="shared" si="36"/>
        <v>97.603250610489781</v>
      </c>
      <c r="AC222">
        <f t="shared" si="37"/>
        <v>-39.252944720094945</v>
      </c>
      <c r="AD222">
        <f t="shared" si="38"/>
        <v>1.1698446487773884</v>
      </c>
      <c r="AE222">
        <f t="shared" si="39"/>
        <v>1540.7936691988295</v>
      </c>
    </row>
    <row r="223" spans="1:31" x14ac:dyDescent="0.2">
      <c r="A223" s="19" t="s">
        <v>140</v>
      </c>
      <c r="B223" s="20">
        <v>222</v>
      </c>
      <c r="C223" s="20">
        <v>156.5529938</v>
      </c>
      <c r="D223" s="20">
        <v>479.10000609999997</v>
      </c>
      <c r="H223">
        <f t="shared" si="30"/>
        <v>166.66270881000437</v>
      </c>
      <c r="I223">
        <f t="shared" si="31"/>
        <v>6.4576951003056313E-2</v>
      </c>
      <c r="L223">
        <f t="shared" si="32"/>
        <v>522.89334671425229</v>
      </c>
      <c r="M223">
        <f t="shared" si="33"/>
        <v>9.140751420719366E-2</v>
      </c>
      <c r="O223">
        <f t="shared" si="34"/>
        <v>-10.109715010004379</v>
      </c>
      <c r="P223">
        <f t="shared" si="35"/>
        <v>1.189794977493698</v>
      </c>
      <c r="Q223">
        <f t="shared" si="36"/>
        <v>102.20633758350785</v>
      </c>
      <c r="AC223">
        <f t="shared" si="37"/>
        <v>-43.793340614252315</v>
      </c>
      <c r="AD223">
        <f t="shared" si="38"/>
        <v>1.189794977493698</v>
      </c>
      <c r="AE223">
        <f t="shared" si="39"/>
        <v>1917.8566821559214</v>
      </c>
    </row>
    <row r="224" spans="1:31" x14ac:dyDescent="0.2">
      <c r="A224" s="19" t="s">
        <v>141</v>
      </c>
      <c r="B224" s="20">
        <v>223</v>
      </c>
      <c r="C224" s="20">
        <v>156.78300479999999</v>
      </c>
      <c r="D224" s="20">
        <v>480.63000490000002</v>
      </c>
      <c r="H224">
        <f t="shared" si="30"/>
        <v>167.0054758764812</v>
      </c>
      <c r="I224">
        <f t="shared" si="31"/>
        <v>6.5201397878051223E-2</v>
      </c>
      <c r="L224">
        <f t="shared" si="32"/>
        <v>523.69375240840964</v>
      </c>
      <c r="M224">
        <f t="shared" si="33"/>
        <v>8.9598541641963181E-2</v>
      </c>
      <c r="O224">
        <f t="shared" si="34"/>
        <v>-10.222471076481213</v>
      </c>
      <c r="P224">
        <f t="shared" si="35"/>
        <v>1.2102304517744078</v>
      </c>
      <c r="Q224">
        <f t="shared" si="36"/>
        <v>104.49891490949497</v>
      </c>
      <c r="AC224">
        <f t="shared" si="37"/>
        <v>-43.06374750840962</v>
      </c>
      <c r="AD224">
        <f t="shared" si="38"/>
        <v>1.2102304517744078</v>
      </c>
      <c r="AE224">
        <f t="shared" si="39"/>
        <v>1854.4863494680558</v>
      </c>
    </row>
    <row r="225" spans="1:31" x14ac:dyDescent="0.2">
      <c r="A225" s="19" t="s">
        <v>142</v>
      </c>
      <c r="B225" s="20">
        <v>224</v>
      </c>
      <c r="C225" s="20">
        <v>155.27299500000001</v>
      </c>
      <c r="D225" s="20">
        <v>481.7900085</v>
      </c>
      <c r="H225">
        <f t="shared" si="30"/>
        <v>167.348242942958</v>
      </c>
      <c r="I225">
        <f t="shared" si="31"/>
        <v>7.7767856174590991E-2</v>
      </c>
      <c r="L225">
        <f t="shared" si="32"/>
        <v>524.49415810256698</v>
      </c>
      <c r="M225">
        <f t="shared" si="33"/>
        <v>8.8636436723795162E-2</v>
      </c>
      <c r="O225">
        <f t="shared" si="34"/>
        <v>-12.075247942957986</v>
      </c>
      <c r="P225">
        <f t="shared" si="35"/>
        <v>1.2311842297805575</v>
      </c>
      <c r="Q225">
        <f t="shared" si="36"/>
        <v>145.8116128839111</v>
      </c>
      <c r="AC225">
        <f t="shared" si="37"/>
        <v>-42.704149602566986</v>
      </c>
      <c r="AD225">
        <f t="shared" si="38"/>
        <v>1.2311842297805575</v>
      </c>
      <c r="AE225">
        <f t="shared" si="39"/>
        <v>1823.6443932784221</v>
      </c>
    </row>
    <row r="226" spans="1:31" x14ac:dyDescent="0.2">
      <c r="A226" s="19" t="s">
        <v>143</v>
      </c>
      <c r="B226" s="20">
        <v>225</v>
      </c>
      <c r="C226" s="20">
        <v>155.85099790000001</v>
      </c>
      <c r="D226" s="20">
        <v>484.67001340000002</v>
      </c>
      <c r="H226">
        <f t="shared" si="30"/>
        <v>167.69101000943482</v>
      </c>
      <c r="I226">
        <f t="shared" si="31"/>
        <v>7.5970075706745341E-2</v>
      </c>
      <c r="L226">
        <f t="shared" si="32"/>
        <v>525.29456379672445</v>
      </c>
      <c r="M226">
        <f t="shared" si="33"/>
        <v>8.3818988741927461E-2</v>
      </c>
      <c r="O226">
        <f t="shared" si="34"/>
        <v>-11.840012109434809</v>
      </c>
      <c r="P226">
        <f t="shared" si="35"/>
        <v>1.2526929839120398</v>
      </c>
      <c r="Q226">
        <f t="shared" si="36"/>
        <v>140.18588675156292</v>
      </c>
      <c r="AC226">
        <f t="shared" si="37"/>
        <v>-40.62455039672443</v>
      </c>
      <c r="AD226">
        <f t="shared" si="38"/>
        <v>1.2526929839120398</v>
      </c>
      <c r="AE226">
        <f t="shared" si="39"/>
        <v>1650.3540949360031</v>
      </c>
    </row>
    <row r="227" spans="1:31" x14ac:dyDescent="0.2">
      <c r="A227" s="19" t="s">
        <v>144</v>
      </c>
      <c r="B227" s="20">
        <v>226</v>
      </c>
      <c r="C227" s="20">
        <v>154.97000120000001</v>
      </c>
      <c r="D227" s="20">
        <v>488.23999020000002</v>
      </c>
      <c r="H227">
        <f t="shared" si="30"/>
        <v>168.03377707591164</v>
      </c>
      <c r="I227">
        <f t="shared" si="31"/>
        <v>8.4298740238453518E-2</v>
      </c>
      <c r="L227">
        <f t="shared" si="32"/>
        <v>526.09496949088179</v>
      </c>
      <c r="M227">
        <f t="shared" si="33"/>
        <v>7.7533549178089772E-2</v>
      </c>
      <c r="O227">
        <f t="shared" si="34"/>
        <v>-13.063775875911631</v>
      </c>
      <c r="P227">
        <f t="shared" si="35"/>
        <v>1.2747974249655289</v>
      </c>
      <c r="Q227">
        <f t="shared" si="36"/>
        <v>170.66224013605071</v>
      </c>
      <c r="AC227">
        <f t="shared" si="37"/>
        <v>-37.854979290881772</v>
      </c>
      <c r="AD227">
        <f t="shared" si="38"/>
        <v>1.2747974249655289</v>
      </c>
      <c r="AE227">
        <f t="shared" si="39"/>
        <v>1432.9994571130878</v>
      </c>
    </row>
    <row r="228" spans="1:31" x14ac:dyDescent="0.2">
      <c r="A228" s="19" t="s">
        <v>145</v>
      </c>
      <c r="B228" s="20">
        <v>227</v>
      </c>
      <c r="C228" s="20">
        <v>154.91949460000001</v>
      </c>
      <c r="D228" s="20">
        <v>476.61999509999998</v>
      </c>
      <c r="H228">
        <f t="shared" si="30"/>
        <v>168.37654414238847</v>
      </c>
      <c r="I228">
        <f t="shared" si="31"/>
        <v>8.6864791142873127E-2</v>
      </c>
      <c r="L228">
        <f t="shared" si="32"/>
        <v>526.89537518503914</v>
      </c>
      <c r="M228">
        <f t="shared" si="33"/>
        <v>0.10548315345958334</v>
      </c>
      <c r="O228">
        <f t="shared" si="34"/>
        <v>-13.457049542388461</v>
      </c>
      <c r="P228">
        <f t="shared" si="35"/>
        <v>1.2975429286165541</v>
      </c>
      <c r="Q228">
        <f t="shared" si="36"/>
        <v>181.09218238629748</v>
      </c>
      <c r="AC228">
        <f t="shared" si="37"/>
        <v>-50.27538008503916</v>
      </c>
      <c r="AD228">
        <f t="shared" si="38"/>
        <v>1.2975429286165541</v>
      </c>
      <c r="AE228">
        <f t="shared" si="39"/>
        <v>2527.613842695152</v>
      </c>
    </row>
    <row r="229" spans="1:31" x14ac:dyDescent="0.2">
      <c r="A229" s="19" t="s">
        <v>146</v>
      </c>
      <c r="B229" s="20">
        <v>228</v>
      </c>
      <c r="C229" s="20">
        <v>155.9029999</v>
      </c>
      <c r="D229" s="20">
        <v>482.88000490000002</v>
      </c>
      <c r="H229">
        <f t="shared" si="30"/>
        <v>168.71931120886529</v>
      </c>
      <c r="I229">
        <f t="shared" si="31"/>
        <v>8.2206957640879208E-2</v>
      </c>
      <c r="L229">
        <f t="shared" si="32"/>
        <v>527.69578087919649</v>
      </c>
      <c r="M229">
        <f t="shared" si="33"/>
        <v>9.2809342951521476E-2</v>
      </c>
      <c r="O229">
        <f t="shared" si="34"/>
        <v>-12.816311308865295</v>
      </c>
      <c r="P229">
        <f t="shared" si="35"/>
        <v>1.3209802893126328</v>
      </c>
      <c r="Q229">
        <f t="shared" si="36"/>
        <v>164.25783556574845</v>
      </c>
      <c r="AC229">
        <f t="shared" si="37"/>
        <v>-44.815775979196474</v>
      </c>
      <c r="AD229">
        <f t="shared" si="38"/>
        <v>1.3209802893126328</v>
      </c>
      <c r="AE229">
        <f t="shared" si="39"/>
        <v>2008.4537766175235</v>
      </c>
    </row>
    <row r="230" spans="1:31" x14ac:dyDescent="0.2">
      <c r="A230" s="19" t="s">
        <v>147</v>
      </c>
      <c r="B230" s="20">
        <v>229</v>
      </c>
      <c r="C230" s="20">
        <v>159.2534943</v>
      </c>
      <c r="D230" s="20">
        <v>485</v>
      </c>
      <c r="H230">
        <f t="shared" si="30"/>
        <v>169.06207827534212</v>
      </c>
      <c r="I230">
        <f t="shared" si="31"/>
        <v>6.1591012608268506E-2</v>
      </c>
      <c r="L230">
        <f t="shared" si="32"/>
        <v>528.49618657335395</v>
      </c>
      <c r="M230">
        <f t="shared" si="33"/>
        <v>8.9682858914131858E-2</v>
      </c>
      <c r="O230">
        <f t="shared" si="34"/>
        <v>-9.8085839753421169</v>
      </c>
      <c r="P230">
        <f t="shared" si="35"/>
        <v>1.3451666341766386</v>
      </c>
      <c r="Q230">
        <f t="shared" si="36"/>
        <v>96.208319601338161</v>
      </c>
      <c r="AC230">
        <f t="shared" si="37"/>
        <v>-43.496186573353953</v>
      </c>
      <c r="AD230">
        <f t="shared" si="38"/>
        <v>1.3451666341766386</v>
      </c>
      <c r="AE230">
        <f t="shared" si="39"/>
        <v>1891.9182464240166</v>
      </c>
    </row>
    <row r="231" spans="1:31" x14ac:dyDescent="0.2">
      <c r="A231" s="19" t="s">
        <v>148</v>
      </c>
      <c r="B231" s="20">
        <v>230</v>
      </c>
      <c r="C231" s="20">
        <v>159.76699830000001</v>
      </c>
      <c r="D231" s="20">
        <v>491.35998540000003</v>
      </c>
      <c r="H231">
        <f t="shared" si="30"/>
        <v>169.40484534181891</v>
      </c>
      <c r="I231">
        <f t="shared" si="31"/>
        <v>6.0324392048235038E-2</v>
      </c>
      <c r="L231">
        <f t="shared" si="32"/>
        <v>529.2965922675113</v>
      </c>
      <c r="M231">
        <f t="shared" si="33"/>
        <v>7.7207359155687716E-2</v>
      </c>
      <c r="O231">
        <f t="shared" si="34"/>
        <v>-9.6378470418189011</v>
      </c>
      <c r="P231">
        <f t="shared" si="35"/>
        <v>1.3701665397259748</v>
      </c>
      <c r="Q231">
        <f t="shared" si="36"/>
        <v>92.888095601497341</v>
      </c>
      <c r="AC231">
        <f t="shared" si="37"/>
        <v>-37.936606867511273</v>
      </c>
      <c r="AD231">
        <f t="shared" si="38"/>
        <v>1.3701665397259748</v>
      </c>
      <c r="AE231">
        <f t="shared" si="39"/>
        <v>1439.1861406201035</v>
      </c>
    </row>
    <row r="232" spans="1:31" x14ac:dyDescent="0.2">
      <c r="A232" s="19" t="s">
        <v>149</v>
      </c>
      <c r="B232" s="20">
        <v>231</v>
      </c>
      <c r="C232" s="20">
        <v>158.40199279999999</v>
      </c>
      <c r="D232" s="20">
        <v>490.7000122</v>
      </c>
      <c r="H232">
        <f t="shared" si="30"/>
        <v>169.74761240829574</v>
      </c>
      <c r="I232">
        <f t="shared" si="31"/>
        <v>7.1625485309524145E-2</v>
      </c>
      <c r="L232">
        <f t="shared" si="32"/>
        <v>530.09699796166865</v>
      </c>
      <c r="M232">
        <f t="shared" si="33"/>
        <v>8.0287313597235413E-2</v>
      </c>
      <c r="O232">
        <f t="shared" si="34"/>
        <v>-11.345619608295749</v>
      </c>
      <c r="P232">
        <f t="shared" si="35"/>
        <v>1.3960534082549898</v>
      </c>
      <c r="Q232">
        <f t="shared" si="36"/>
        <v>128.72308429614498</v>
      </c>
      <c r="AC232">
        <f t="shared" si="37"/>
        <v>-39.396985761668645</v>
      </c>
      <c r="AD232">
        <f t="shared" si="38"/>
        <v>1.3960534082549898</v>
      </c>
      <c r="AE232">
        <f t="shared" si="39"/>
        <v>1552.122487105122</v>
      </c>
    </row>
    <row r="233" spans="1:31" x14ac:dyDescent="0.2">
      <c r="A233" s="19">
        <v>43842</v>
      </c>
      <c r="B233" s="20">
        <v>232</v>
      </c>
      <c r="C233" s="20">
        <v>161.00399780000001</v>
      </c>
      <c r="D233" s="20">
        <v>504.57998659999998</v>
      </c>
      <c r="H233">
        <f t="shared" si="30"/>
        <v>170.09037947477256</v>
      </c>
      <c r="I233">
        <f t="shared" si="31"/>
        <v>5.6435751900146623E-2</v>
      </c>
      <c r="L233">
        <f t="shared" si="32"/>
        <v>530.89740365582611</v>
      </c>
      <c r="M233">
        <f t="shared" si="33"/>
        <v>5.2157076687008912E-2</v>
      </c>
      <c r="O233">
        <f t="shared" si="34"/>
        <v>-9.0863816747725537</v>
      </c>
      <c r="P233">
        <f t="shared" si="35"/>
        <v>1.4229111803109853</v>
      </c>
      <c r="Q233">
        <f t="shared" si="36"/>
        <v>82.562331939642476</v>
      </c>
      <c r="AC233">
        <f t="shared" si="37"/>
        <v>-26.317417055826127</v>
      </c>
      <c r="AD233">
        <f t="shared" si="38"/>
        <v>1.4229111803109853</v>
      </c>
      <c r="AE233">
        <f t="shared" si="39"/>
        <v>692.60644049028792</v>
      </c>
    </row>
    <row r="234" spans="1:31" x14ac:dyDescent="0.2">
      <c r="A234" s="19">
        <v>43873</v>
      </c>
      <c r="B234" s="20">
        <v>233</v>
      </c>
      <c r="C234" s="20">
        <v>160.17649840000001</v>
      </c>
      <c r="D234" s="20">
        <v>503.38000490000002</v>
      </c>
      <c r="H234">
        <f t="shared" si="30"/>
        <v>170.43314654124936</v>
      </c>
      <c r="I234">
        <f t="shared" si="31"/>
        <v>6.4033414662592866E-2</v>
      </c>
      <c r="L234">
        <f t="shared" si="32"/>
        <v>531.69780934998346</v>
      </c>
      <c r="M234">
        <f t="shared" si="33"/>
        <v>5.6255322369447261E-2</v>
      </c>
      <c r="O234">
        <f t="shared" si="34"/>
        <v>-10.256648141249343</v>
      </c>
      <c r="P234">
        <f t="shared" si="35"/>
        <v>1.4508364874126363</v>
      </c>
      <c r="Q234">
        <f t="shared" si="36"/>
        <v>105.19883109339361</v>
      </c>
      <c r="AC234">
        <f t="shared" si="37"/>
        <v>-28.317804449983441</v>
      </c>
      <c r="AD234">
        <f t="shared" si="38"/>
        <v>1.4508364874126363</v>
      </c>
      <c r="AE234">
        <f t="shared" si="39"/>
        <v>801.89804886750198</v>
      </c>
    </row>
    <row r="235" spans="1:31" x14ac:dyDescent="0.2">
      <c r="A235" s="19">
        <v>43902</v>
      </c>
      <c r="B235" s="20">
        <v>234</v>
      </c>
      <c r="C235" s="20">
        <v>159.33650209999999</v>
      </c>
      <c r="D235" s="20">
        <v>497.51998900000001</v>
      </c>
      <c r="H235">
        <f t="shared" si="30"/>
        <v>170.77591360772618</v>
      </c>
      <c r="I235">
        <f t="shared" si="31"/>
        <v>7.1794041898489702E-2</v>
      </c>
      <c r="L235">
        <f t="shared" si="32"/>
        <v>532.49821504414081</v>
      </c>
      <c r="M235">
        <f t="shared" si="33"/>
        <v>7.0305167264627821E-2</v>
      </c>
      <c r="O235">
        <f t="shared" si="34"/>
        <v>-11.439411507726192</v>
      </c>
      <c r="P235">
        <f t="shared" si="35"/>
        <v>1.4799413890351927</v>
      </c>
      <c r="Q235">
        <f t="shared" si="36"/>
        <v>130.86013564309843</v>
      </c>
      <c r="AC235">
        <f t="shared" si="37"/>
        <v>-34.978226044140797</v>
      </c>
      <c r="AD235">
        <f t="shared" si="38"/>
        <v>1.4799413890351927</v>
      </c>
      <c r="AE235">
        <f t="shared" si="39"/>
        <v>1223.4762971950095</v>
      </c>
    </row>
    <row r="236" spans="1:31" x14ac:dyDescent="0.2">
      <c r="A236" s="19">
        <v>43933</v>
      </c>
      <c r="B236" s="20">
        <v>235</v>
      </c>
      <c r="C236" s="20">
        <v>158.12899780000001</v>
      </c>
      <c r="D236" s="20">
        <v>498.30999759999997</v>
      </c>
      <c r="H236">
        <f t="shared" si="30"/>
        <v>171.11868067420301</v>
      </c>
      <c r="I236">
        <f t="shared" si="31"/>
        <v>8.2146115228227914E-2</v>
      </c>
      <c r="L236">
        <f t="shared" si="32"/>
        <v>533.29862073829827</v>
      </c>
      <c r="M236">
        <f t="shared" si="33"/>
        <v>7.021457186653543E-2</v>
      </c>
      <c r="O236">
        <f t="shared" si="34"/>
        <v>-12.989682874202998</v>
      </c>
      <c r="P236">
        <f t="shared" si="35"/>
        <v>1.5103568962835032</v>
      </c>
      <c r="Q236">
        <f t="shared" si="36"/>
        <v>168.73186117236267</v>
      </c>
      <c r="AC236">
        <f t="shared" si="37"/>
        <v>-34.988623138298294</v>
      </c>
      <c r="AD236">
        <f t="shared" si="38"/>
        <v>1.5103568962835032</v>
      </c>
      <c r="AE236">
        <f t="shared" si="39"/>
        <v>1224.2037491138628</v>
      </c>
    </row>
    <row r="237" spans="1:31" x14ac:dyDescent="0.2">
      <c r="A237" s="19">
        <v>44024</v>
      </c>
      <c r="B237" s="20">
        <v>236</v>
      </c>
      <c r="C237" s="20">
        <v>157.8999939</v>
      </c>
      <c r="D237" s="20">
        <v>515.78002930000002</v>
      </c>
      <c r="H237">
        <f t="shared" si="30"/>
        <v>171.46144774067983</v>
      </c>
      <c r="I237">
        <f t="shared" si="31"/>
        <v>8.5886348097444928E-2</v>
      </c>
      <c r="L237">
        <f t="shared" si="32"/>
        <v>534.09902643245562</v>
      </c>
      <c r="M237">
        <f t="shared" si="33"/>
        <v>3.5517073348724927E-2</v>
      </c>
      <c r="O237">
        <f t="shared" si="34"/>
        <v>-13.561453840679832</v>
      </c>
      <c r="P237">
        <f t="shared" si="35"/>
        <v>1.5422375718953325</v>
      </c>
      <c r="Q237">
        <f t="shared" si="36"/>
        <v>183.91303027288976</v>
      </c>
      <c r="AC237">
        <f t="shared" si="37"/>
        <v>-18.318997132455593</v>
      </c>
      <c r="AD237">
        <f t="shared" si="38"/>
        <v>1.5422375718953325</v>
      </c>
      <c r="AE237">
        <f t="shared" si="39"/>
        <v>335.5856559389162</v>
      </c>
    </row>
    <row r="238" spans="1:31" x14ac:dyDescent="0.2">
      <c r="A238" s="19">
        <v>44055</v>
      </c>
      <c r="B238" s="20">
        <v>237</v>
      </c>
      <c r="C238" s="20">
        <v>158.86450199999999</v>
      </c>
      <c r="D238" s="20">
        <v>512.6599731</v>
      </c>
      <c r="H238">
        <f t="shared" si="30"/>
        <v>171.80421480715665</v>
      </c>
      <c r="I238">
        <f t="shared" si="31"/>
        <v>8.1451253390494166E-2</v>
      </c>
      <c r="L238">
        <f t="shared" si="32"/>
        <v>534.89943212661296</v>
      </c>
      <c r="M238">
        <f t="shared" si="33"/>
        <v>4.3380525481896574E-2</v>
      </c>
      <c r="O238">
        <f t="shared" si="34"/>
        <v>-12.939712807156667</v>
      </c>
      <c r="P238">
        <f t="shared" si="35"/>
        <v>1.5757676293730736</v>
      </c>
      <c r="Q238">
        <f t="shared" si="36"/>
        <v>167.43616753169428</v>
      </c>
      <c r="AC238">
        <f t="shared" si="37"/>
        <v>-22.239459026612963</v>
      </c>
      <c r="AD238">
        <f t="shared" si="38"/>
        <v>1.5757676293730736</v>
      </c>
      <c r="AE238">
        <f t="shared" si="39"/>
        <v>494.59353779639679</v>
      </c>
    </row>
    <row r="239" spans="1:31" x14ac:dyDescent="0.2">
      <c r="A239" s="19">
        <v>44086</v>
      </c>
      <c r="B239" s="20">
        <v>238</v>
      </c>
      <c r="C239" s="20">
        <v>155.21000670000001</v>
      </c>
      <c r="D239" s="20">
        <v>493.60000609999997</v>
      </c>
      <c r="H239">
        <f t="shared" si="30"/>
        <v>172.14698187363348</v>
      </c>
      <c r="I239">
        <f t="shared" si="31"/>
        <v>0.10912295884614165</v>
      </c>
      <c r="L239">
        <f t="shared" si="32"/>
        <v>535.69983782077043</v>
      </c>
      <c r="M239">
        <f t="shared" si="33"/>
        <v>8.5291392221420098E-2</v>
      </c>
      <c r="O239">
        <f t="shared" si="34"/>
        <v>-16.936975173633471</v>
      </c>
      <c r="P239">
        <f t="shared" si="35"/>
        <v>1.6111691623526765</v>
      </c>
      <c r="Q239">
        <f t="shared" si="36"/>
        <v>286.86112803227655</v>
      </c>
      <c r="AC239">
        <f t="shared" si="37"/>
        <v>-42.099831720770453</v>
      </c>
      <c r="AD239">
        <f t="shared" si="38"/>
        <v>1.6111691623526765</v>
      </c>
      <c r="AE239">
        <f t="shared" si="39"/>
        <v>1772.3958309171901</v>
      </c>
    </row>
    <row r="240" spans="1:31" x14ac:dyDescent="0.2">
      <c r="A240" s="19">
        <v>44116</v>
      </c>
      <c r="B240" s="20">
        <v>239</v>
      </c>
      <c r="C240" s="20">
        <v>155.07449339999999</v>
      </c>
      <c r="D240" s="20">
        <v>501.0899963</v>
      </c>
      <c r="H240">
        <f t="shared" si="30"/>
        <v>172.4897489401103</v>
      </c>
      <c r="I240">
        <f t="shared" si="31"/>
        <v>0.11230251447727967</v>
      </c>
      <c r="L240">
        <f t="shared" si="32"/>
        <v>536.50024351492777</v>
      </c>
      <c r="M240">
        <f t="shared" si="33"/>
        <v>7.0666442108989633E-2</v>
      </c>
      <c r="O240">
        <f t="shared" si="34"/>
        <v>-17.415255540110309</v>
      </c>
      <c r="P240">
        <f t="shared" si="35"/>
        <v>1.6487134702908506</v>
      </c>
      <c r="Q240">
        <f t="shared" si="36"/>
        <v>303.29112552734279</v>
      </c>
      <c r="AC240">
        <f t="shared" si="37"/>
        <v>-35.410247214927779</v>
      </c>
      <c r="AD240">
        <f t="shared" si="38"/>
        <v>1.6487134702908506</v>
      </c>
      <c r="AE240">
        <f t="shared" si="39"/>
        <v>1253.8856078223005</v>
      </c>
    </row>
    <row r="241" spans="1:31" x14ac:dyDescent="0.2">
      <c r="A241" s="19">
        <v>44147</v>
      </c>
      <c r="B241" s="20">
        <v>240</v>
      </c>
      <c r="C241" s="20">
        <v>155.82099909999999</v>
      </c>
      <c r="D241" s="20">
        <v>503.22000120000001</v>
      </c>
      <c r="H241">
        <f t="shared" si="30"/>
        <v>172.8325160065871</v>
      </c>
      <c r="I241">
        <f t="shared" si="31"/>
        <v>0.10917345547033593</v>
      </c>
      <c r="L241">
        <f t="shared" si="32"/>
        <v>537.30064920908512</v>
      </c>
      <c r="M241">
        <f t="shared" si="33"/>
        <v>6.7725145915931276E-2</v>
      </c>
      <c r="O241">
        <f t="shared" si="34"/>
        <v>-17.011516906587104</v>
      </c>
      <c r="P241">
        <f t="shared" si="35"/>
        <v>1.688737002266798</v>
      </c>
      <c r="Q241">
        <f t="shared" si="36"/>
        <v>289.3917074630989</v>
      </c>
      <c r="AC241">
        <f t="shared" si="37"/>
        <v>-34.08064800908511</v>
      </c>
      <c r="AD241">
        <f t="shared" si="38"/>
        <v>1.688737002266798</v>
      </c>
      <c r="AE241">
        <f t="shared" si="39"/>
        <v>1161.490568719157</v>
      </c>
    </row>
    <row r="242" spans="1:31" x14ac:dyDescent="0.2">
      <c r="A242" s="19" t="s">
        <v>150</v>
      </c>
      <c r="B242" s="20">
        <v>241</v>
      </c>
      <c r="C242" s="20">
        <v>157.84849550000001</v>
      </c>
      <c r="D242" s="20">
        <v>522.41998290000004</v>
      </c>
      <c r="H242">
        <f t="shared" si="30"/>
        <v>173.17528307306392</v>
      </c>
      <c r="I242">
        <f t="shared" si="31"/>
        <v>9.7098090954334818E-2</v>
      </c>
      <c r="L242">
        <f t="shared" si="32"/>
        <v>538.10105490324247</v>
      </c>
      <c r="M242">
        <f t="shared" si="33"/>
        <v>3.0016217825733622E-2</v>
      </c>
      <c r="O242">
        <f t="shared" si="34"/>
        <v>-15.32678757306391</v>
      </c>
      <c r="P242">
        <f t="shared" si="35"/>
        <v>1.7316643961222455</v>
      </c>
      <c r="Q242">
        <f t="shared" si="36"/>
        <v>234.91041730982633</v>
      </c>
      <c r="AC242">
        <f t="shared" si="37"/>
        <v>-15.681072003242434</v>
      </c>
      <c r="AD242">
        <f t="shared" si="38"/>
        <v>1.7316643961222455</v>
      </c>
      <c r="AE242">
        <f t="shared" si="39"/>
        <v>245.8960191708737</v>
      </c>
    </row>
    <row r="243" spans="1:31" x14ac:dyDescent="0.2">
      <c r="A243" s="19" t="s">
        <v>151</v>
      </c>
      <c r="B243" s="20">
        <v>242</v>
      </c>
      <c r="C243" s="20">
        <v>158.2559967</v>
      </c>
      <c r="D243" s="20">
        <v>519.78002930000002</v>
      </c>
      <c r="H243">
        <f t="shared" si="30"/>
        <v>173.51805013954072</v>
      </c>
      <c r="I243">
        <f t="shared" si="31"/>
        <v>9.6439021318556598E-2</v>
      </c>
      <c r="L243">
        <f t="shared" si="32"/>
        <v>538.90146059739993</v>
      </c>
      <c r="M243">
        <f t="shared" si="33"/>
        <v>3.6787545152804718E-2</v>
      </c>
      <c r="O243">
        <f t="shared" si="34"/>
        <v>-15.262053439540722</v>
      </c>
      <c r="P243">
        <f t="shared" si="35"/>
        <v>1.7780428020381671</v>
      </c>
      <c r="Q243">
        <f t="shared" si="36"/>
        <v>232.93027519139679</v>
      </c>
      <c r="AC243">
        <f t="shared" si="37"/>
        <v>-19.121431297399909</v>
      </c>
      <c r="AD243">
        <f t="shared" si="38"/>
        <v>1.7780428020381671</v>
      </c>
      <c r="AE243">
        <f t="shared" si="39"/>
        <v>365.62913486118475</v>
      </c>
    </row>
    <row r="244" spans="1:31" x14ac:dyDescent="0.2">
      <c r="A244" s="19" t="s">
        <v>152</v>
      </c>
      <c r="B244" s="20">
        <v>243</v>
      </c>
      <c r="C244" s="20">
        <v>162.04800420000001</v>
      </c>
      <c r="D244" s="20">
        <v>524.83001709999996</v>
      </c>
      <c r="H244">
        <f t="shared" si="30"/>
        <v>173.86081720601754</v>
      </c>
      <c r="I244">
        <f t="shared" si="31"/>
        <v>7.2896997802195301E-2</v>
      </c>
      <c r="L244">
        <f t="shared" si="32"/>
        <v>539.70186629155728</v>
      </c>
      <c r="M244">
        <f t="shared" si="33"/>
        <v>2.8336506501158577E-2</v>
      </c>
      <c r="O244">
        <f t="shared" si="34"/>
        <v>-11.812813006017535</v>
      </c>
      <c r="P244">
        <f t="shared" si="35"/>
        <v>1.8285948988056846</v>
      </c>
      <c r="Q244">
        <f t="shared" si="36"/>
        <v>139.54255111513703</v>
      </c>
      <c r="AC244">
        <f t="shared" si="37"/>
        <v>-14.871849191557317</v>
      </c>
      <c r="AD244">
        <f t="shared" si="38"/>
        <v>1.8285948988056846</v>
      </c>
      <c r="AE244">
        <f t="shared" si="39"/>
        <v>221.17189837642402</v>
      </c>
    </row>
    <row r="245" spans="1:31" x14ac:dyDescent="0.2">
      <c r="A245" s="19" t="s">
        <v>153</v>
      </c>
      <c r="B245" s="20">
        <v>244</v>
      </c>
      <c r="C245" s="20">
        <v>161.80400090000001</v>
      </c>
      <c r="D245" s="20">
        <v>532.90002440000001</v>
      </c>
      <c r="H245">
        <f t="shared" si="30"/>
        <v>174.20358427249437</v>
      </c>
      <c r="I245">
        <f t="shared" si="31"/>
        <v>7.6633354574203005E-2</v>
      </c>
      <c r="L245">
        <f t="shared" si="32"/>
        <v>540.50227198571463</v>
      </c>
      <c r="M245">
        <f t="shared" si="33"/>
        <v>1.4265804536740459E-2</v>
      </c>
      <c r="O245">
        <f t="shared" si="34"/>
        <v>-12.399583372494362</v>
      </c>
      <c r="P245">
        <f t="shared" si="35"/>
        <v>1.8843044227824219</v>
      </c>
      <c r="Q245">
        <f t="shared" si="36"/>
        <v>153.74966781143866</v>
      </c>
      <c r="AC245">
        <f t="shared" si="37"/>
        <v>-7.6022475857146219</v>
      </c>
      <c r="AD245">
        <f t="shared" si="38"/>
        <v>1.8843044227824219</v>
      </c>
      <c r="AE245">
        <f t="shared" si="39"/>
        <v>57.794168354503796</v>
      </c>
    </row>
    <row r="246" spans="1:31" x14ac:dyDescent="0.2">
      <c r="A246" s="19" t="s">
        <v>154</v>
      </c>
      <c r="B246" s="20">
        <v>245</v>
      </c>
      <c r="C246" s="20">
        <v>160.08250430000001</v>
      </c>
      <c r="D246" s="20">
        <v>534.45001219999995</v>
      </c>
      <c r="H246">
        <f t="shared" si="30"/>
        <v>174.54635133897119</v>
      </c>
      <c r="I246">
        <f t="shared" si="31"/>
        <v>9.0352453581469747E-2</v>
      </c>
      <c r="L246">
        <f t="shared" si="32"/>
        <v>541.30267767987198</v>
      </c>
      <c r="M246">
        <f t="shared" si="33"/>
        <v>1.2821901624931856E-2</v>
      </c>
      <c r="O246">
        <f t="shared" si="34"/>
        <v>-14.463847038971181</v>
      </c>
      <c r="P246">
        <f t="shared" si="35"/>
        <v>1.946561720798984</v>
      </c>
      <c r="Q246">
        <f t="shared" si="36"/>
        <v>209.20287116675541</v>
      </c>
      <c r="AC246">
        <f t="shared" si="37"/>
        <v>-6.8526654798720301</v>
      </c>
      <c r="AD246">
        <f t="shared" si="38"/>
        <v>1.946561720798984</v>
      </c>
      <c r="AE246">
        <f t="shared" si="39"/>
        <v>46.959024179029761</v>
      </c>
    </row>
    <row r="247" spans="1:31" x14ac:dyDescent="0.2">
      <c r="A247" s="19" t="s">
        <v>155</v>
      </c>
      <c r="B247" s="20">
        <v>246</v>
      </c>
      <c r="C247" s="20">
        <v>160.3090057</v>
      </c>
      <c r="D247" s="20">
        <v>528.9099731</v>
      </c>
      <c r="H247">
        <f t="shared" si="30"/>
        <v>174.88911840544802</v>
      </c>
      <c r="I247">
        <f t="shared" si="31"/>
        <v>9.0950053877403694E-2</v>
      </c>
      <c r="L247">
        <f t="shared" si="32"/>
        <v>542.10308337402944</v>
      </c>
      <c r="M247">
        <f t="shared" si="33"/>
        <v>2.4943962006810261E-2</v>
      </c>
      <c r="O247">
        <f t="shared" si="34"/>
        <v>-14.580112705448016</v>
      </c>
      <c r="P247">
        <f t="shared" si="35"/>
        <v>2.0174287103431894</v>
      </c>
      <c r="Q247">
        <f t="shared" si="36"/>
        <v>212.57968650356668</v>
      </c>
      <c r="AC247">
        <f t="shared" si="37"/>
        <v>-13.193110274029436</v>
      </c>
      <c r="AD247">
        <f t="shared" si="38"/>
        <v>2.0174287103431894</v>
      </c>
      <c r="AE247">
        <f t="shared" si="39"/>
        <v>174.05815870270106</v>
      </c>
    </row>
    <row r="248" spans="1:31" x14ac:dyDescent="0.2">
      <c r="A248" s="19" t="s">
        <v>156</v>
      </c>
      <c r="B248" s="20">
        <v>247</v>
      </c>
      <c r="C248" s="20">
        <v>160.32600400000001</v>
      </c>
      <c r="D248" s="20">
        <v>527.33001709999996</v>
      </c>
      <c r="H248">
        <f t="shared" si="30"/>
        <v>175.23188547192484</v>
      </c>
      <c r="I248">
        <f t="shared" si="31"/>
        <v>9.297232576148301E-2</v>
      </c>
      <c r="L248">
        <f t="shared" si="32"/>
        <v>542.90348906818679</v>
      </c>
      <c r="M248">
        <f t="shared" si="33"/>
        <v>2.9532686293550315E-2</v>
      </c>
      <c r="O248">
        <f t="shared" si="34"/>
        <v>-14.905881471924829</v>
      </c>
      <c r="P248">
        <f t="shared" si="35"/>
        <v>2.100165492844468</v>
      </c>
      <c r="Q248">
        <f t="shared" si="36"/>
        <v>222.18530245507191</v>
      </c>
      <c r="AC248">
        <f t="shared" si="37"/>
        <v>-15.573471968186823</v>
      </c>
      <c r="AD248">
        <f t="shared" si="38"/>
        <v>2.100165492844468</v>
      </c>
      <c r="AE248">
        <f t="shared" si="39"/>
        <v>242.53302914390076</v>
      </c>
    </row>
    <row r="249" spans="1:31" x14ac:dyDescent="0.2">
      <c r="A249" s="19" t="s">
        <v>157</v>
      </c>
      <c r="B249" s="20">
        <v>248</v>
      </c>
      <c r="C249" s="20">
        <v>159.26350400000001</v>
      </c>
      <c r="D249" s="20">
        <v>514.47998050000001</v>
      </c>
      <c r="H249">
        <f t="shared" si="30"/>
        <v>175.57465253840166</v>
      </c>
      <c r="I249">
        <f t="shared" si="31"/>
        <v>0.10241610996077075</v>
      </c>
      <c r="L249">
        <f t="shared" si="32"/>
        <v>543.70389476234413</v>
      </c>
      <c r="M249">
        <f t="shared" si="33"/>
        <v>5.6802821042604444E-2</v>
      </c>
      <c r="O249">
        <f t="shared" si="34"/>
        <v>-16.311148538401653</v>
      </c>
      <c r="P249">
        <f t="shared" si="35"/>
        <v>2.2004105812100336</v>
      </c>
      <c r="Q249">
        <f t="shared" si="36"/>
        <v>266.05356664180238</v>
      </c>
      <c r="AC249">
        <f t="shared" si="37"/>
        <v>-29.223914262344124</v>
      </c>
      <c r="AD249">
        <f t="shared" si="38"/>
        <v>2.2004105812100336</v>
      </c>
      <c r="AE249">
        <f t="shared" si="39"/>
        <v>854.03716481284027</v>
      </c>
    </row>
    <row r="250" spans="1:31" x14ac:dyDescent="0.2">
      <c r="A250" s="19" t="s">
        <v>158</v>
      </c>
      <c r="B250" s="20">
        <v>249</v>
      </c>
      <c r="C250" s="20">
        <v>158.6345062</v>
      </c>
      <c r="D250" s="20">
        <v>513.96997069999998</v>
      </c>
      <c r="H250">
        <f t="shared" si="30"/>
        <v>175.91741960487846</v>
      </c>
      <c r="I250">
        <f t="shared" si="31"/>
        <v>0.10894800771207278</v>
      </c>
      <c r="L250">
        <f t="shared" si="32"/>
        <v>544.5043004565016</v>
      </c>
      <c r="M250">
        <f t="shared" si="33"/>
        <v>5.9408781635463009E-2</v>
      </c>
      <c r="O250">
        <f t="shared" si="34"/>
        <v>-17.282913404878457</v>
      </c>
      <c r="P250">
        <f t="shared" si="35"/>
        <v>2.3293360530620011</v>
      </c>
      <c r="Q250">
        <f t="shared" si="36"/>
        <v>298.69909576052743</v>
      </c>
      <c r="AC250">
        <f t="shared" si="37"/>
        <v>-30.53432975650162</v>
      </c>
      <c r="AD250">
        <f t="shared" si="38"/>
        <v>2.3293360530620011</v>
      </c>
      <c r="AE250">
        <f t="shared" si="39"/>
        <v>932.34529367878031</v>
      </c>
    </row>
    <row r="251" spans="1:31" x14ac:dyDescent="0.2">
      <c r="A251" s="19" t="s">
        <v>159</v>
      </c>
      <c r="B251" s="20">
        <v>250</v>
      </c>
      <c r="C251" s="20">
        <v>164.19799800000001</v>
      </c>
      <c r="D251" s="20">
        <v>519.11999509999998</v>
      </c>
      <c r="H251">
        <f t="shared" si="30"/>
        <v>176.26018667135529</v>
      </c>
      <c r="I251">
        <f t="shared" si="31"/>
        <v>7.3461240808522357E-2</v>
      </c>
      <c r="L251">
        <f t="shared" si="32"/>
        <v>545.30470615065894</v>
      </c>
      <c r="M251">
        <f t="shared" si="33"/>
        <v>5.0440575007354327E-2</v>
      </c>
      <c r="O251">
        <f t="shared" si="34"/>
        <v>-12.062188671355273</v>
      </c>
      <c r="P251">
        <f t="shared" si="35"/>
        <v>2.5149548778025288</v>
      </c>
      <c r="Q251">
        <f t="shared" si="36"/>
        <v>145.49639554337148</v>
      </c>
      <c r="AC251">
        <f t="shared" si="37"/>
        <v>-26.184711050658962</v>
      </c>
      <c r="AD251">
        <f t="shared" si="38"/>
        <v>2.5149548778025288</v>
      </c>
      <c r="AE251">
        <f t="shared" si="39"/>
        <v>685.63909280650159</v>
      </c>
    </row>
    <row r="252" spans="1:31" x14ac:dyDescent="0.2">
      <c r="A252" s="19" t="s">
        <v>160</v>
      </c>
      <c r="B252" s="20">
        <v>251</v>
      </c>
      <c r="C252" s="20">
        <v>166.1000061</v>
      </c>
      <c r="D252" s="20">
        <v>530.86999509999998</v>
      </c>
      <c r="H252">
        <f t="shared" si="30"/>
        <v>176.60295373783208</v>
      </c>
      <c r="I252">
        <f t="shared" si="31"/>
        <v>6.3232674606338135E-2</v>
      </c>
      <c r="L252">
        <f t="shared" si="32"/>
        <v>546.10511184481629</v>
      </c>
      <c r="M252">
        <f t="shared" si="33"/>
        <v>2.869839487150987E-2</v>
      </c>
      <c r="O252">
        <f t="shared" si="34"/>
        <v>-10.502947637832079</v>
      </c>
      <c r="P252">
        <f t="shared" si="35"/>
        <v>2.8806743591110586</v>
      </c>
      <c r="Q252">
        <f t="shared" si="36"/>
        <v>110.31190908304245</v>
      </c>
      <c r="AC252">
        <f t="shared" si="37"/>
        <v>-15.23511674481631</v>
      </c>
      <c r="AD252">
        <f t="shared" si="38"/>
        <v>2.8806743591110586</v>
      </c>
      <c r="AE252">
        <f t="shared" si="39"/>
        <v>232.10878222818229</v>
      </c>
    </row>
    <row r="253" spans="1:31" x14ac:dyDescent="0.2">
      <c r="A253" s="19" t="s">
        <v>161</v>
      </c>
      <c r="B253" s="20">
        <v>252</v>
      </c>
      <c r="C253" s="20">
        <v>164.29249569999999</v>
      </c>
      <c r="D253" s="20">
        <v>524.5900269</v>
      </c>
      <c r="H253">
        <f t="shared" si="30"/>
        <v>176.94572080430891</v>
      </c>
      <c r="I253">
        <f t="shared" si="31"/>
        <v>7.7016451971207822E-2</v>
      </c>
      <c r="L253">
        <f t="shared" si="32"/>
        <v>546.90551753897375</v>
      </c>
      <c r="M253">
        <f t="shared" si="33"/>
        <v>4.2538915142638897E-2</v>
      </c>
      <c r="O253">
        <f t="shared" si="34"/>
        <v>-12.653225104308916</v>
      </c>
      <c r="P253" t="e">
        <f>_xlfn.NORM.INV((ROW()-0.5)/COUNT(O:O),0,1)</f>
        <v>#NUM!</v>
      </c>
      <c r="Q253">
        <f t="shared" si="36"/>
        <v>160.10410554031338</v>
      </c>
      <c r="AC253">
        <f t="shared" si="37"/>
        <v>-22.315490638973756</v>
      </c>
      <c r="AD253" t="e">
        <f>_xlfn.NORM.INV((ROW()-0.5)/COUNT($AC$2:$AC$253),0,1)</f>
        <v>#NUM!</v>
      </c>
      <c r="AE253">
        <f t="shared" si="39"/>
        <v>497.98112245812536</v>
      </c>
    </row>
    <row r="254" spans="1:31" x14ac:dyDescent="0.2">
      <c r="A254" s="19" t="s">
        <v>162</v>
      </c>
      <c r="B254" s="20">
        <v>253</v>
      </c>
      <c r="C254" s="21"/>
      <c r="D254" s="21"/>
      <c r="H254">
        <f t="shared" si="30"/>
        <v>177.28848787078573</v>
      </c>
      <c r="I254" s="48">
        <f>AVERAGE(I2:I253)</f>
        <v>6.5215212697748742E-2</v>
      </c>
      <c r="L254">
        <f t="shared" si="32"/>
        <v>547.7059232331311</v>
      </c>
      <c r="M254" s="48">
        <f>AVERAGE(M2:M253)</f>
        <v>5.3481576871371145E-2</v>
      </c>
    </row>
    <row r="255" spans="1:31" x14ac:dyDescent="0.2">
      <c r="A255" s="19">
        <v>44287</v>
      </c>
      <c r="B255" s="20">
        <v>254</v>
      </c>
      <c r="C255" s="21"/>
      <c r="D255" s="21"/>
      <c r="H255">
        <f t="shared" si="30"/>
        <v>177.63125493726255</v>
      </c>
      <c r="L255">
        <f t="shared" si="32"/>
        <v>548.50632892728845</v>
      </c>
    </row>
    <row r="256" spans="1:31" x14ac:dyDescent="0.2">
      <c r="A256" s="19">
        <v>44317</v>
      </c>
      <c r="B256" s="20">
        <v>255</v>
      </c>
      <c r="C256" s="21"/>
      <c r="D256" s="21"/>
      <c r="H256">
        <f t="shared" si="30"/>
        <v>177.97402200373938</v>
      </c>
      <c r="L256">
        <f t="shared" si="32"/>
        <v>549.30673462144591</v>
      </c>
    </row>
    <row r="257" spans="1:12" x14ac:dyDescent="0.2">
      <c r="A257" s="19">
        <v>44348</v>
      </c>
      <c r="B257" s="20">
        <v>256</v>
      </c>
      <c r="C257" s="21"/>
      <c r="D257" s="21"/>
      <c r="H257">
        <f t="shared" si="30"/>
        <v>178.3167890702162</v>
      </c>
      <c r="L257">
        <f t="shared" si="32"/>
        <v>550.10714031560326</v>
      </c>
    </row>
    <row r="258" spans="1:12" x14ac:dyDescent="0.2">
      <c r="A258" s="19">
        <v>44378</v>
      </c>
      <c r="B258" s="20">
        <v>257</v>
      </c>
      <c r="C258" s="21"/>
      <c r="D258" s="21"/>
      <c r="H258">
        <f t="shared" si="30"/>
        <v>178.65955613669303</v>
      </c>
      <c r="L258">
        <f t="shared" si="32"/>
        <v>550.90754600976061</v>
      </c>
    </row>
    <row r="259" spans="1:12" x14ac:dyDescent="0.2">
      <c r="A259" s="19">
        <v>44409</v>
      </c>
      <c r="B259" s="20">
        <v>258</v>
      </c>
      <c r="C259" s="21"/>
      <c r="D259" s="21"/>
      <c r="H259">
        <f t="shared" ref="H259:H263" si="40">$G$2*B259 + $G$3</f>
        <v>179.00232320316982</v>
      </c>
      <c r="L259">
        <f t="shared" ref="L259:L263" si="41">$K$2*B259 + $K$3</f>
        <v>551.70795170391796</v>
      </c>
    </row>
    <row r="260" spans="1:12" x14ac:dyDescent="0.2">
      <c r="A260" s="19">
        <v>44501</v>
      </c>
      <c r="B260" s="20">
        <v>259</v>
      </c>
      <c r="C260" s="21"/>
      <c r="D260" s="21"/>
      <c r="H260">
        <f t="shared" si="40"/>
        <v>179.34509026964665</v>
      </c>
      <c r="L260">
        <f t="shared" si="41"/>
        <v>552.50835739807542</v>
      </c>
    </row>
    <row r="261" spans="1:12" x14ac:dyDescent="0.2">
      <c r="A261" s="19">
        <v>44531</v>
      </c>
      <c r="B261" s="20">
        <v>260</v>
      </c>
      <c r="C261" s="21"/>
      <c r="D261" s="21"/>
      <c r="H261">
        <f t="shared" si="40"/>
        <v>179.68785733612344</v>
      </c>
      <c r="L261">
        <f t="shared" si="41"/>
        <v>553.30876309223277</v>
      </c>
    </row>
    <row r="262" spans="1:12" x14ac:dyDescent="0.2">
      <c r="A262" s="19" t="s">
        <v>163</v>
      </c>
      <c r="B262" s="20">
        <v>261</v>
      </c>
      <c r="C262" s="21"/>
      <c r="D262" s="21"/>
      <c r="H262">
        <f t="shared" si="40"/>
        <v>180.03062440260027</v>
      </c>
      <c r="L262">
        <f t="shared" si="41"/>
        <v>554.10916878639011</v>
      </c>
    </row>
    <row r="263" spans="1:12" x14ac:dyDescent="0.2">
      <c r="A263" s="19" t="s">
        <v>164</v>
      </c>
      <c r="B263" s="20">
        <v>262</v>
      </c>
      <c r="C263" s="21"/>
      <c r="D263" s="21"/>
      <c r="H263">
        <f t="shared" si="40"/>
        <v>180.37339146907709</v>
      </c>
      <c r="L263">
        <f t="shared" si="41"/>
        <v>554.90957448054746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6050_Module3Project_Data</vt:lpstr>
      <vt:lpstr>Part 1</vt:lpstr>
      <vt:lpstr>Part 2</vt:lpstr>
      <vt:lpstr>Part 3</vt:lpstr>
    </vt:vector>
  </TitlesOfParts>
  <Manager>CPS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ALY6050- Module 3 Project Data</dc:title>
  <dc:subject>Enterprise Analytics - Forecasting</dc:subject>
  <dc:creator>Rasoul Behboudi</dc:creator>
  <cp:keywords>Forecasting/Prediction</cp:keywords>
  <dc:description/>
  <cp:lastModifiedBy>Catherine Smereena Dommaty</cp:lastModifiedBy>
  <dcterms:created xsi:type="dcterms:W3CDTF">2020-11-08T14:21:04Z</dcterms:created>
  <dcterms:modified xsi:type="dcterms:W3CDTF">2025-04-17T23:30:39Z</dcterms:modified>
  <cp:category>Analytics</cp:category>
</cp:coreProperties>
</file>