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CATS\cats-hardware\CATS-Vega\FAB\PT20221112\"/>
    </mc:Choice>
  </mc:AlternateContent>
  <xr:revisionPtr revIDLastSave="0" documentId="13_ncr:1_{8FB36BC6-1B7F-4E17-9976-3F178400B363}" xr6:coauthVersionLast="47" xr6:coauthVersionMax="47" xr10:uidLastSave="{00000000-0000-0000-0000-000000000000}"/>
  <bookViews>
    <workbookView xWindow="-120" yWindow="-120" windowWidth="38640" windowHeight="21240" xr2:uid="{7180C27F-0217-4FB2-B868-5F010C5CF8A0}"/>
  </bookViews>
  <sheets>
    <sheet name="CATS-Vega" sheetId="1" r:id="rId1"/>
  </sheets>
  <definedNames>
    <definedName name="_xlnm.Print_Titles" localSheetId="0">'CATS-Vega'!$1:$1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M57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 s="1"/>
  <c r="M2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<sst xmlns="http://schemas.openxmlformats.org/spreadsheetml/2006/main" count="403" uniqueCount="300">
  <si>
    <t>Designator</t>
  </si>
  <si>
    <t>Footprint</t>
  </si>
  <si>
    <t>Quantity</t>
  </si>
  <si>
    <t>JLC</t>
  </si>
  <si>
    <t>Comment</t>
  </si>
  <si>
    <t>Digikey</t>
  </si>
  <si>
    <t>Mouser</t>
  </si>
  <si>
    <t>Unit Price</t>
  </si>
  <si>
    <t>F1, F2, F3_CH1, F3_CH2</t>
  </si>
  <si>
    <t>SMD PPTC-Fuse 1206</t>
  </si>
  <si>
    <t>C2982268</t>
  </si>
  <si>
    <t>1.5A/200ms</t>
  </si>
  <si>
    <t>0.0525</t>
  </si>
  <si>
    <t>R21</t>
  </si>
  <si>
    <t>SMD Widerstand 0603</t>
  </si>
  <si>
    <t>C2907131</t>
  </si>
  <si>
    <t>24k</t>
  </si>
  <si>
    <t>0.001</t>
  </si>
  <si>
    <t>R24, R25, R26</t>
  </si>
  <si>
    <t>C2907114</t>
  </si>
  <si>
    <t>5.1k</t>
  </si>
  <si>
    <t>R10, R11, R12, R15, R36, R38, R39, R40</t>
  </si>
  <si>
    <t>C2907113</t>
  </si>
  <si>
    <t>1.0k</t>
  </si>
  <si>
    <t>U9_CH1, U9_CH2</t>
  </si>
  <si>
    <t>SMD IC SOT-23-5</t>
  </si>
  <si>
    <t>C2683769</t>
  </si>
  <si>
    <t>TF0216-USQ</t>
  </si>
  <si>
    <t>0.3357</t>
  </si>
  <si>
    <t>Q1</t>
  </si>
  <si>
    <t>SMD Crystal 3.2X2.5X0.8</t>
  </si>
  <si>
    <t>C2682775</t>
  </si>
  <si>
    <t>8MHz</t>
  </si>
  <si>
    <t>535-15255-1-ND</t>
  </si>
  <si>
    <t>815-M8AIG-8-1ZT</t>
  </si>
  <si>
    <t>0.1431</t>
  </si>
  <si>
    <t>U7, U8</t>
  </si>
  <si>
    <t>SMD IC TSOT-23-6</t>
  </si>
  <si>
    <t>C2158012</t>
  </si>
  <si>
    <t>AP63300</t>
  </si>
  <si>
    <t>31-AP63300WU-7TR-ND</t>
  </si>
  <si>
    <t>621-AP63300WU-7</t>
  </si>
  <si>
    <t>0.6396</t>
  </si>
  <si>
    <t>U5</t>
  </si>
  <si>
    <t>SMD IC LGA-14</t>
  </si>
  <si>
    <t>C1864162</t>
  </si>
  <si>
    <t>LSM6DSO32</t>
  </si>
  <si>
    <t>497-LSM6DSO32CT-ND</t>
  </si>
  <si>
    <t>511-LSM6DSO32TR</t>
  </si>
  <si>
    <t>4.59</t>
  </si>
  <si>
    <t>X5</t>
  </si>
  <si>
    <t>THT Buchse SMA Female</t>
  </si>
  <si>
    <t>C1509230</t>
  </si>
  <si>
    <t>SMA</t>
  </si>
  <si>
    <t>931-1361-ND</t>
  </si>
  <si>
    <t>0.4926</t>
  </si>
  <si>
    <t>Q6</t>
  </si>
  <si>
    <t>SMD Crystal 2520</t>
  </si>
  <si>
    <t>C963550</t>
  </si>
  <si>
    <t>52MHz</t>
  </si>
  <si>
    <t>50-ECS-520-8-36B-CTN-TR-ND</t>
  </si>
  <si>
    <t>520-520-8-36B-CTN-TR</t>
  </si>
  <si>
    <t>0.2466</t>
  </si>
  <si>
    <t>U2</t>
  </si>
  <si>
    <t>C697994</t>
  </si>
  <si>
    <t>VRH2851NTX</t>
  </si>
  <si>
    <t>0.0585</t>
  </si>
  <si>
    <t>U12</t>
  </si>
  <si>
    <t>SMD IC QFN-28 4x4 0.5 Pitch</t>
  </si>
  <si>
    <t>C529347</t>
  </si>
  <si>
    <t>STM32G071GBU6</t>
  </si>
  <si>
    <t>497-18343-ND</t>
  </si>
  <si>
    <t>2.8446</t>
  </si>
  <si>
    <t>Q4</t>
  </si>
  <si>
    <t>SMD MOSFET DFN 3x3 EP</t>
  </si>
  <si>
    <t>C471913</t>
  </si>
  <si>
    <t>G16P03</t>
  </si>
  <si>
    <t>0.1535</t>
  </si>
  <si>
    <t>L1</t>
  </si>
  <si>
    <t>SMD Inductor 5.5x5.2x3</t>
  </si>
  <si>
    <t>C408410</t>
  </si>
  <si>
    <t>4.7µH</t>
  </si>
  <si>
    <t>541-1238-2-ND</t>
  </si>
  <si>
    <t>0.0978</t>
  </si>
  <si>
    <t>C33, C34, C35, C39, C40, C41, C42_CH1, C42_CH2, C43_CH1, C43_CH2</t>
  </si>
  <si>
    <t>SMD Keramikkondensator 0805</t>
  </si>
  <si>
    <t>C338080</t>
  </si>
  <si>
    <t>22uF</t>
  </si>
  <si>
    <t>0.3453</t>
  </si>
  <si>
    <t>Q3_CH1, Q3_CH2</t>
  </si>
  <si>
    <t>C315567</t>
  </si>
  <si>
    <t>AON7544</t>
  </si>
  <si>
    <t>785-1634-2-ND</t>
  </si>
  <si>
    <t>0.1553</t>
  </si>
  <si>
    <t>FL1</t>
  </si>
  <si>
    <t>SMD Filter DEA202450BT</t>
  </si>
  <si>
    <t>C307898</t>
  </si>
  <si>
    <t>DEA202450BT-1213C1</t>
  </si>
  <si>
    <t>445-3969-2-ND</t>
  </si>
  <si>
    <t>810-DEA22450BT1213C1</t>
  </si>
  <si>
    <t>0.1188</t>
  </si>
  <si>
    <t>LS1</t>
  </si>
  <si>
    <t>SMD BUZZER CMT-8504</t>
  </si>
  <si>
    <t>C255315</t>
  </si>
  <si>
    <t>Buzzer</t>
  </si>
  <si>
    <t>2603-CT08E-06S300-2TR-ND</t>
  </si>
  <si>
    <t>0.4057</t>
  </si>
  <si>
    <t>X4</t>
  </si>
  <si>
    <t>THT Stiftleiste 6-Pol (2x3) 90°</t>
  </si>
  <si>
    <t>C239334</t>
  </si>
  <si>
    <t>Servo Connector</t>
  </si>
  <si>
    <t>0.0962</t>
  </si>
  <si>
    <t>D1, D2, D7</t>
  </si>
  <si>
    <t>SMD IC SOT-363 (SC-70-6)</t>
  </si>
  <si>
    <t>C194628</t>
  </si>
  <si>
    <t>PD4E1U06</t>
  </si>
  <si>
    <t>296-39347-1-ND</t>
  </si>
  <si>
    <t>595-TPD4E1U06DCKR</t>
  </si>
  <si>
    <t>0.0382</t>
  </si>
  <si>
    <t>U13</t>
  </si>
  <si>
    <t>SMD IC WSON-8 (6x5)</t>
  </si>
  <si>
    <t>C190862</t>
  </si>
  <si>
    <t>W25Q128JVPIM</t>
  </si>
  <si>
    <t>W25Q128JVPIM-ND</t>
  </si>
  <si>
    <t>0.8798</t>
  </si>
  <si>
    <t>X3</t>
  </si>
  <si>
    <t>SMD Connector JST GH-5</t>
  </si>
  <si>
    <t>C189896</t>
  </si>
  <si>
    <t>JST GH 5-Pin</t>
  </si>
  <si>
    <t>0.1871</t>
  </si>
  <si>
    <t>R18, R19, R33_CH1, R33_CH2</t>
  </si>
  <si>
    <t>C168409</t>
  </si>
  <si>
    <t>8.2k</t>
  </si>
  <si>
    <t>X14</t>
  </si>
  <si>
    <t>THT USB-C Socket (A40-00119)</t>
  </si>
  <si>
    <t>C167321</t>
  </si>
  <si>
    <t>USB 2.0 Typ-C</t>
  </si>
  <si>
    <t>2073-USB4105-GF-ACT-ND</t>
  </si>
  <si>
    <t>0.2741</t>
  </si>
  <si>
    <t>U10</t>
  </si>
  <si>
    <t>SMD IC SSOP5-P-0.65A (SOT353-1)</t>
  </si>
  <si>
    <t>C146362</t>
  </si>
  <si>
    <t>TC7S08FU,LF</t>
  </si>
  <si>
    <t>0.1716</t>
  </si>
  <si>
    <t>S1</t>
  </si>
  <si>
    <t>SMD Button 2.5x3x1.2</t>
  </si>
  <si>
    <t>C128937</t>
  </si>
  <si>
    <t>SMD-Button</t>
  </si>
  <si>
    <t>SW1020TR-ND</t>
  </si>
  <si>
    <t>653-B3U-1000P</t>
  </si>
  <si>
    <t>0.1654</t>
  </si>
  <si>
    <t>U11</t>
  </si>
  <si>
    <t>SMD IC QFN-24</t>
  </si>
  <si>
    <t>C125969</t>
  </si>
  <si>
    <t>SX1280IMLTRT</t>
  </si>
  <si>
    <t>SX1280IMLTRTCT-ND</t>
  </si>
  <si>
    <t>5.50000</t>
  </si>
  <si>
    <t>D3, D8</t>
  </si>
  <si>
    <t>SMD Diode TO-277</t>
  </si>
  <si>
    <t>C113945</t>
  </si>
  <si>
    <t>SL1045</t>
  </si>
  <si>
    <t>0.1199</t>
  </si>
  <si>
    <t>R6, R7, R9, R13, R14, R27, R31_CH1, R31_CH2, R32_CH1, R32_CH2, R34, R35, R37, R41</t>
  </si>
  <si>
    <t>C99198</t>
  </si>
  <si>
    <t>10k</t>
  </si>
  <si>
    <t>L2</t>
  </si>
  <si>
    <t>SMD Inductor 2x2.5x1.2</t>
  </si>
  <si>
    <t>C98379</t>
  </si>
  <si>
    <t>3.3µH</t>
  </si>
  <si>
    <t>732-5680-2-ND</t>
  </si>
  <si>
    <t>0.0513</t>
  </si>
  <si>
    <t>R8</t>
  </si>
  <si>
    <t>SMD Ferrite Bead 0603</t>
  </si>
  <si>
    <t>C95953</t>
  </si>
  <si>
    <t>0.0192</t>
  </si>
  <si>
    <t>D4</t>
  </si>
  <si>
    <t>SMD Diode DO-214-AC (SMA)</t>
  </si>
  <si>
    <t>C90508</t>
  </si>
  <si>
    <t>SMAJ28CA/TR13</t>
  </si>
  <si>
    <t>0.0337</t>
  </si>
  <si>
    <t>LED</t>
  </si>
  <si>
    <t>0.01</t>
  </si>
  <si>
    <t>U6</t>
  </si>
  <si>
    <t>SMD IC QFN-48</t>
  </si>
  <si>
    <t>C60420</t>
  </si>
  <si>
    <t>STM32F411CEU6</t>
  </si>
  <si>
    <t>497-14907-ND</t>
  </si>
  <si>
    <t>5.0305</t>
  </si>
  <si>
    <t>D5, D6</t>
  </si>
  <si>
    <t>SMD Diode SMAF</t>
  </si>
  <si>
    <t>C60396</t>
  </si>
  <si>
    <t>SL34F</t>
  </si>
  <si>
    <t>0.0363</t>
  </si>
  <si>
    <t>FB1, FB2, FB3</t>
  </si>
  <si>
    <t>C42102</t>
  </si>
  <si>
    <t>BLM18KG102SN1D</t>
  </si>
  <si>
    <t>490-17349-1-ND</t>
  </si>
  <si>
    <t>0.0058</t>
  </si>
  <si>
    <t>R16, R20, R29_CH1, R29_CH2</t>
  </si>
  <si>
    <t>C23242</t>
  </si>
  <si>
    <t>75k</t>
  </si>
  <si>
    <t>R17, R28_CH1, R28_CH2</t>
  </si>
  <si>
    <t>C23172</t>
  </si>
  <si>
    <t>43k</t>
  </si>
  <si>
    <t>R4, R5, R30_CH1, R30_CH2</t>
  </si>
  <si>
    <t>C22966</t>
  </si>
  <si>
    <t>270</t>
  </si>
  <si>
    <t>C7, C8, C15, C21, C28, C29, C46, C52</t>
  </si>
  <si>
    <t>SMD Keramikkondensator 0603</t>
  </si>
  <si>
    <t>C19666</t>
  </si>
  <si>
    <t>4.7uF</t>
  </si>
  <si>
    <t>0.0082</t>
  </si>
  <si>
    <t>C19, C36, C44_CH1, C44_CH2, C50</t>
  </si>
  <si>
    <t>C15849</t>
  </si>
  <si>
    <t>1uF</t>
  </si>
  <si>
    <t>0.0047</t>
  </si>
  <si>
    <t>Q2, Q5</t>
  </si>
  <si>
    <t>SMD Transistor SOT-23</t>
  </si>
  <si>
    <t>C8667</t>
  </si>
  <si>
    <t>PMBT3904</t>
  </si>
  <si>
    <t>0.019</t>
  </si>
  <si>
    <t>C32, C38</t>
  </si>
  <si>
    <t>C1671</t>
  </si>
  <si>
    <t>47pF</t>
  </si>
  <si>
    <t>0.0056</t>
  </si>
  <si>
    <t>C9, C10, C12, C25, C26</t>
  </si>
  <si>
    <t>C1634</t>
  </si>
  <si>
    <t>10pF</t>
  </si>
  <si>
    <t>0.0055</t>
  </si>
  <si>
    <t>C3, C4, C5, C6, C11, C13, C14, C16, C17, C18, C20, C22, C23, C24, C27, C31, C37, C45, C47, C48, C53, C54, C55</t>
  </si>
  <si>
    <t>C1591</t>
  </si>
  <si>
    <t>100nF</t>
  </si>
  <si>
    <t>0.0024</t>
  </si>
  <si>
    <t>C1, C2, C30, C49, C51</t>
  </si>
  <si>
    <t>C1589</t>
  </si>
  <si>
    <t>10nF</t>
  </si>
  <si>
    <t>0.0015</t>
  </si>
  <si>
    <t>R1, R2, R3, R22, R23</t>
  </si>
  <si>
    <t>C1211</t>
  </si>
  <si>
    <t>47</t>
  </si>
  <si>
    <t>ANT1</t>
  </si>
  <si>
    <t>THT Antenna GNSS 18x18</t>
  </si>
  <si>
    <t>ANT-GNSS</t>
  </si>
  <si>
    <t>535-11944-ND</t>
  </si>
  <si>
    <t>815-1575R1820ABDC1T</t>
  </si>
  <si>
    <t>1.63</t>
  </si>
  <si>
    <t>U1</t>
  </si>
  <si>
    <t>SMD IC BARO MS5607</t>
  </si>
  <si>
    <t>MS5607-02BA03</t>
  </si>
  <si>
    <t>223-1198-1-ND</t>
  </si>
  <si>
    <t>824-MS560702BA03-50</t>
  </si>
  <si>
    <t>3.47</t>
  </si>
  <si>
    <t>U3</t>
  </si>
  <si>
    <t>SMD IC 28-MCM</t>
  </si>
  <si>
    <t>SKY65383-11</t>
  </si>
  <si>
    <t>863-1798-1-ND</t>
  </si>
  <si>
    <t>873-SKY65383-11</t>
  </si>
  <si>
    <t>4.16720</t>
  </si>
  <si>
    <t>U4</t>
  </si>
  <si>
    <t>SMD MAX-8</t>
  </si>
  <si>
    <t>MAX-M10S-00B</t>
  </si>
  <si>
    <t>672-MAX-M10S-00BTR-ND</t>
  </si>
  <si>
    <t>377-MAX-M10S-00B</t>
  </si>
  <si>
    <t>14.16</t>
  </si>
  <si>
    <t>X1, X2</t>
  </si>
  <si>
    <t>THT PCB Terminal WAGO 2601-1104</t>
  </si>
  <si>
    <t>WAGO 2601-1104</t>
  </si>
  <si>
    <t>Status</t>
  </si>
  <si>
    <t>Q at 55</t>
  </si>
  <si>
    <t xml:space="preserve">Reel - 5000 </t>
  </si>
  <si>
    <t xml:space="preserve">Re-Reel - 600 </t>
  </si>
  <si>
    <t>THT - 60</t>
  </si>
  <si>
    <t>P3, P1</t>
  </si>
  <si>
    <t>P2, P4_CH1, P4_CH2, P5</t>
  </si>
  <si>
    <t>C434421</t>
  </si>
  <si>
    <t>C84263</t>
  </si>
  <si>
    <t>SMD LED 0603 Blue</t>
  </si>
  <si>
    <t>SMD LED 0603 Red</t>
  </si>
  <si>
    <t>C105622</t>
  </si>
  <si>
    <t>C5673</t>
  </si>
  <si>
    <t>C8032</t>
  </si>
  <si>
    <t>C106245</t>
  </si>
  <si>
    <t xml:space="preserve">Reel - 4000 </t>
  </si>
  <si>
    <t>Stock: Reel -4000</t>
  </si>
  <si>
    <t>CT 260</t>
  </si>
  <si>
    <t>CT 130</t>
  </si>
  <si>
    <t>CT 70</t>
  </si>
  <si>
    <t>CT 62</t>
  </si>
  <si>
    <t>CT - 70</t>
  </si>
  <si>
    <t>Tray 60</t>
  </si>
  <si>
    <t>CT 60</t>
  </si>
  <si>
    <t>CT 90</t>
  </si>
  <si>
    <t>CT 200</t>
  </si>
  <si>
    <t>947-SX1280IMLTRT</t>
  </si>
  <si>
    <t>CT 125</t>
  </si>
  <si>
    <t>C65021</t>
  </si>
  <si>
    <t>CT 100</t>
  </si>
  <si>
    <t>CT 500</t>
  </si>
  <si>
    <t>CT 140</t>
  </si>
  <si>
    <t>CT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</si>
</sst>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2" borderId="0" xfId="1" applyFont="1" applyFill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69F6-053C-4DBD-B551-FB8DC656F01E}">
  <dimension ref="A1:O57"/>
  <sheetViews>
    <sheetView tabSelected="1" zoomScale="130" zoomScaleNormal="130" workbookViewId="0">
      <selection activeCell="P7" sqref="P7"/>
    </sheetView>
  </sheetViews>
  <sheetFormatPr defaultRowHeight="15" x14ac:dyDescent="0.25"/>
  <cols>
    <col min="1" max="1" width="19.7109375" customWidth="1"/>
    <col min="2" max="2" width="37.7109375" customWidth="1"/>
    <col min="3" max="3" width="19.7109375" customWidth="1"/>
    <col min="4" max="8" width="16.5703125" customWidth="1"/>
    <col min="9" max="9" width="12.7109375" customWidth="1"/>
    <col min="10" max="10" width="12.28515625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268</v>
      </c>
      <c r="J1" s="4" t="s">
        <v>267</v>
      </c>
    </row>
    <row r="2" spans="1:13" x14ac:dyDescent="0.25">
      <c r="A2" s="2" t="s">
        <v>8</v>
      </c>
      <c r="B2" s="2" t="s">
        <v>9</v>
      </c>
      <c r="C2" s="1">
        <v>4</v>
      </c>
      <c r="D2" s="2" t="s">
        <v>10</v>
      </c>
      <c r="E2" s="2" t="s">
        <v>11</v>
      </c>
      <c r="F2" s="1"/>
      <c r="G2" s="1"/>
      <c r="H2" s="2" t="s">
        <v>12</v>
      </c>
      <c r="I2">
        <f>C2*55</f>
        <v>220</v>
      </c>
      <c r="J2" t="s">
        <v>284</v>
      </c>
      <c r="K2" t="s">
        <v>10</v>
      </c>
      <c r="M2">
        <f>H2*C2</f>
        <v>0.21</v>
      </c>
    </row>
    <row r="3" spans="1:13" x14ac:dyDescent="0.25">
      <c r="A3" s="2" t="s">
        <v>13</v>
      </c>
      <c r="B3" s="2" t="s">
        <v>14</v>
      </c>
      <c r="C3" s="1">
        <v>1</v>
      </c>
      <c r="D3" s="2" t="s">
        <v>15</v>
      </c>
      <c r="E3" s="2" t="s">
        <v>16</v>
      </c>
      <c r="F3" s="1"/>
      <c r="G3" s="1"/>
      <c r="H3" s="2" t="s">
        <v>17</v>
      </c>
      <c r="I3">
        <f t="shared" ref="I3:I54" si="0">C3*55</f>
        <v>55</v>
      </c>
      <c r="J3" t="s">
        <v>269</v>
      </c>
      <c r="K3" t="s">
        <v>15</v>
      </c>
      <c r="M3">
        <f t="shared" ref="M3:M54" si="1">H3*C3</f>
        <v>1E-3</v>
      </c>
    </row>
    <row r="4" spans="1:13" x14ac:dyDescent="0.25">
      <c r="A4" s="2" t="s">
        <v>18</v>
      </c>
      <c r="B4" s="2" t="s">
        <v>14</v>
      </c>
      <c r="C4" s="1">
        <v>3</v>
      </c>
      <c r="D4" s="2" t="s">
        <v>19</v>
      </c>
      <c r="E4" s="2" t="s">
        <v>20</v>
      </c>
      <c r="F4" s="1"/>
      <c r="G4" s="1"/>
      <c r="H4" s="2" t="s">
        <v>17</v>
      </c>
      <c r="I4">
        <f t="shared" si="0"/>
        <v>165</v>
      </c>
      <c r="J4" t="s">
        <v>269</v>
      </c>
      <c r="K4" t="s">
        <v>19</v>
      </c>
      <c r="M4">
        <f t="shared" si="1"/>
        <v>3.0000000000000001E-3</v>
      </c>
    </row>
    <row r="5" spans="1:13" x14ac:dyDescent="0.25">
      <c r="A5" s="2" t="s">
        <v>21</v>
      </c>
      <c r="B5" s="2" t="s">
        <v>14</v>
      </c>
      <c r="C5" s="1">
        <v>8</v>
      </c>
      <c r="D5" s="2" t="s">
        <v>22</v>
      </c>
      <c r="E5" s="2" t="s">
        <v>23</v>
      </c>
      <c r="F5" s="1"/>
      <c r="G5" s="1"/>
      <c r="H5" s="2" t="s">
        <v>17</v>
      </c>
      <c r="I5">
        <f t="shared" si="0"/>
        <v>440</v>
      </c>
      <c r="J5" t="s">
        <v>269</v>
      </c>
      <c r="K5" t="s">
        <v>22</v>
      </c>
      <c r="M5">
        <f t="shared" si="1"/>
        <v>8.0000000000000002E-3</v>
      </c>
    </row>
    <row r="6" spans="1:13" x14ac:dyDescent="0.25">
      <c r="A6" s="2" t="s">
        <v>24</v>
      </c>
      <c r="B6" s="2" t="s">
        <v>25</v>
      </c>
      <c r="C6" s="1">
        <v>2</v>
      </c>
      <c r="D6" s="2" t="s">
        <v>26</v>
      </c>
      <c r="E6" s="2" t="s">
        <v>27</v>
      </c>
      <c r="F6" s="1"/>
      <c r="G6" s="1"/>
      <c r="H6" s="2" t="s">
        <v>28</v>
      </c>
      <c r="I6">
        <f t="shared" si="0"/>
        <v>110</v>
      </c>
      <c r="J6" t="s">
        <v>285</v>
      </c>
      <c r="K6" t="s">
        <v>26</v>
      </c>
      <c r="M6">
        <f t="shared" si="1"/>
        <v>0.6714</v>
      </c>
    </row>
    <row r="7" spans="1:13" x14ac:dyDescent="0.25">
      <c r="A7" s="2" t="s">
        <v>29</v>
      </c>
      <c r="B7" s="2" t="s">
        <v>30</v>
      </c>
      <c r="C7" s="1">
        <v>1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>
        <f t="shared" si="0"/>
        <v>55</v>
      </c>
      <c r="J7" s="7" t="s">
        <v>286</v>
      </c>
      <c r="K7" s="8" t="s">
        <v>31</v>
      </c>
      <c r="M7">
        <f t="shared" si="1"/>
        <v>0.1431</v>
      </c>
    </row>
    <row r="8" spans="1:13" x14ac:dyDescent="0.25">
      <c r="A8" s="2" t="s">
        <v>36</v>
      </c>
      <c r="B8" s="2" t="s">
        <v>37</v>
      </c>
      <c r="C8" s="1">
        <v>2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42</v>
      </c>
      <c r="I8">
        <f t="shared" si="0"/>
        <v>110</v>
      </c>
      <c r="J8" s="7" t="s">
        <v>285</v>
      </c>
      <c r="K8" s="8" t="s">
        <v>38</v>
      </c>
      <c r="M8">
        <f t="shared" si="1"/>
        <v>1.2791999999999999</v>
      </c>
    </row>
    <row r="9" spans="1:13" x14ac:dyDescent="0.25">
      <c r="A9" s="2" t="s">
        <v>43</v>
      </c>
      <c r="B9" s="2" t="s">
        <v>44</v>
      </c>
      <c r="C9" s="1">
        <v>1</v>
      </c>
      <c r="D9" s="2" t="s">
        <v>45</v>
      </c>
      <c r="E9" s="2" t="s">
        <v>46</v>
      </c>
      <c r="F9" s="2" t="s">
        <v>47</v>
      </c>
      <c r="G9" s="2" t="s">
        <v>48</v>
      </c>
      <c r="H9" s="2" t="s">
        <v>49</v>
      </c>
      <c r="I9">
        <f t="shared" si="0"/>
        <v>55</v>
      </c>
      <c r="J9" s="7" t="s">
        <v>287</v>
      </c>
      <c r="K9" s="8" t="s">
        <v>48</v>
      </c>
      <c r="M9">
        <f t="shared" si="1"/>
        <v>4.59</v>
      </c>
    </row>
    <row r="10" spans="1:13" x14ac:dyDescent="0.25">
      <c r="A10" s="2" t="s">
        <v>50</v>
      </c>
      <c r="B10" s="2" t="s">
        <v>51</v>
      </c>
      <c r="C10" s="1">
        <v>1</v>
      </c>
      <c r="D10" s="2" t="s">
        <v>52</v>
      </c>
      <c r="E10" s="2" t="s">
        <v>53</v>
      </c>
      <c r="F10" s="2" t="s">
        <v>54</v>
      </c>
      <c r="G10" s="1"/>
      <c r="H10" s="2" t="s">
        <v>55</v>
      </c>
      <c r="I10">
        <f t="shared" si="0"/>
        <v>55</v>
      </c>
      <c r="J10" s="7" t="s">
        <v>271</v>
      </c>
      <c r="K10" s="7" t="s">
        <v>52</v>
      </c>
      <c r="M10">
        <f t="shared" si="1"/>
        <v>0.49259999999999998</v>
      </c>
    </row>
    <row r="11" spans="1:13" x14ac:dyDescent="0.25">
      <c r="A11" s="2" t="s">
        <v>56</v>
      </c>
      <c r="B11" s="2" t="s">
        <v>57</v>
      </c>
      <c r="C11" s="1">
        <v>1</v>
      </c>
      <c r="D11" s="2" t="s">
        <v>58</v>
      </c>
      <c r="E11" s="2" t="s">
        <v>59</v>
      </c>
      <c r="F11" s="2" t="s">
        <v>60</v>
      </c>
      <c r="G11" s="2" t="s">
        <v>61</v>
      </c>
      <c r="H11" s="2" t="s">
        <v>62</v>
      </c>
      <c r="I11">
        <f t="shared" si="0"/>
        <v>55</v>
      </c>
      <c r="J11" s="7" t="s">
        <v>288</v>
      </c>
      <c r="K11" s="7" t="s">
        <v>58</v>
      </c>
      <c r="M11">
        <f t="shared" si="1"/>
        <v>0.24660000000000001</v>
      </c>
    </row>
    <row r="12" spans="1:13" x14ac:dyDescent="0.25">
      <c r="A12" s="2" t="s">
        <v>63</v>
      </c>
      <c r="B12" s="2" t="s">
        <v>25</v>
      </c>
      <c r="C12" s="1">
        <v>1</v>
      </c>
      <c r="D12" s="2" t="s">
        <v>64</v>
      </c>
      <c r="E12" s="2" t="s">
        <v>65</v>
      </c>
      <c r="F12" s="1"/>
      <c r="G12" s="1"/>
      <c r="H12" s="2" t="s">
        <v>66</v>
      </c>
      <c r="I12">
        <f t="shared" si="0"/>
        <v>55</v>
      </c>
      <c r="J12" s="7" t="s">
        <v>288</v>
      </c>
      <c r="K12" s="8" t="s">
        <v>64</v>
      </c>
      <c r="M12">
        <f t="shared" si="1"/>
        <v>5.8500000000000003E-2</v>
      </c>
    </row>
    <row r="13" spans="1:13" x14ac:dyDescent="0.25">
      <c r="A13" s="2" t="s">
        <v>67</v>
      </c>
      <c r="B13" s="2" t="s">
        <v>68</v>
      </c>
      <c r="C13" s="1">
        <v>1</v>
      </c>
      <c r="D13" s="2" t="s">
        <v>69</v>
      </c>
      <c r="E13" s="2" t="s">
        <v>70</v>
      </c>
      <c r="F13" s="2" t="s">
        <v>71</v>
      </c>
      <c r="G13" s="1"/>
      <c r="H13" s="2" t="s">
        <v>72</v>
      </c>
      <c r="I13">
        <f t="shared" si="0"/>
        <v>55</v>
      </c>
      <c r="J13" s="7" t="s">
        <v>289</v>
      </c>
      <c r="K13" s="8" t="s">
        <v>69</v>
      </c>
      <c r="M13">
        <f t="shared" si="1"/>
        <v>2.8445999999999998</v>
      </c>
    </row>
    <row r="14" spans="1:13" x14ac:dyDescent="0.25">
      <c r="A14" s="2" t="s">
        <v>73</v>
      </c>
      <c r="B14" s="2" t="s">
        <v>74</v>
      </c>
      <c r="C14" s="1">
        <v>1</v>
      </c>
      <c r="D14" s="2" t="s">
        <v>75</v>
      </c>
      <c r="E14" s="2" t="s">
        <v>76</v>
      </c>
      <c r="F14" s="1"/>
      <c r="G14" s="1"/>
      <c r="H14" s="2" t="s">
        <v>77</v>
      </c>
      <c r="I14">
        <f t="shared" si="0"/>
        <v>55</v>
      </c>
      <c r="J14" s="7" t="s">
        <v>286</v>
      </c>
      <c r="K14" s="8" t="s">
        <v>75</v>
      </c>
      <c r="M14">
        <f t="shared" si="1"/>
        <v>0.1535</v>
      </c>
    </row>
    <row r="15" spans="1:13" x14ac:dyDescent="0.25">
      <c r="A15" s="2" t="s">
        <v>78</v>
      </c>
      <c r="B15" s="2" t="s">
        <v>79</v>
      </c>
      <c r="C15" s="1">
        <v>1</v>
      </c>
      <c r="D15" s="2" t="s">
        <v>80</v>
      </c>
      <c r="E15" s="2" t="s">
        <v>81</v>
      </c>
      <c r="F15" s="2" t="s">
        <v>82</v>
      </c>
      <c r="G15" s="1"/>
      <c r="H15" s="2" t="s">
        <v>83</v>
      </c>
      <c r="I15">
        <f t="shared" si="0"/>
        <v>55</v>
      </c>
      <c r="J15" s="7" t="s">
        <v>290</v>
      </c>
      <c r="K15" s="7" t="s">
        <v>80</v>
      </c>
      <c r="M15">
        <f t="shared" si="1"/>
        <v>9.7799999999999998E-2</v>
      </c>
    </row>
    <row r="16" spans="1:13" x14ac:dyDescent="0.25">
      <c r="A16" s="2" t="s">
        <v>84</v>
      </c>
      <c r="B16" s="2" t="s">
        <v>85</v>
      </c>
      <c r="C16" s="1">
        <v>10</v>
      </c>
      <c r="D16" s="2" t="s">
        <v>86</v>
      </c>
      <c r="E16" s="2" t="s">
        <v>87</v>
      </c>
      <c r="F16" s="1"/>
      <c r="G16" s="1"/>
      <c r="H16" s="2" t="s">
        <v>88</v>
      </c>
      <c r="I16">
        <f t="shared" si="0"/>
        <v>550</v>
      </c>
      <c r="J16" s="6" t="s">
        <v>270</v>
      </c>
      <c r="K16" t="s">
        <v>86</v>
      </c>
      <c r="M16">
        <f t="shared" si="1"/>
        <v>3.4529999999999998</v>
      </c>
    </row>
    <row r="17" spans="1:13" x14ac:dyDescent="0.25">
      <c r="A17" s="2" t="s">
        <v>89</v>
      </c>
      <c r="B17" s="2" t="s">
        <v>74</v>
      </c>
      <c r="C17" s="1">
        <v>2</v>
      </c>
      <c r="D17" s="2" t="s">
        <v>90</v>
      </c>
      <c r="E17" s="2" t="s">
        <v>91</v>
      </c>
      <c r="F17" s="2" t="s">
        <v>92</v>
      </c>
      <c r="G17" s="1"/>
      <c r="H17" s="2" t="s">
        <v>93</v>
      </c>
      <c r="I17">
        <f t="shared" si="0"/>
        <v>110</v>
      </c>
      <c r="J17" s="7" t="s">
        <v>285</v>
      </c>
      <c r="K17" t="s">
        <v>90</v>
      </c>
      <c r="M17">
        <f t="shared" si="1"/>
        <v>0.31059999999999999</v>
      </c>
    </row>
    <row r="18" spans="1:13" x14ac:dyDescent="0.25">
      <c r="A18" s="2" t="s">
        <v>94</v>
      </c>
      <c r="B18" s="2" t="s">
        <v>95</v>
      </c>
      <c r="C18" s="1">
        <v>1</v>
      </c>
      <c r="D18" s="2" t="s">
        <v>96</v>
      </c>
      <c r="E18" s="2" t="s">
        <v>97</v>
      </c>
      <c r="F18" s="2" t="s">
        <v>98</v>
      </c>
      <c r="G18" s="2" t="s">
        <v>99</v>
      </c>
      <c r="H18" s="2" t="s">
        <v>100</v>
      </c>
      <c r="I18">
        <f t="shared" si="0"/>
        <v>55</v>
      </c>
      <c r="J18" s="7" t="s">
        <v>291</v>
      </c>
      <c r="K18" s="7" t="s">
        <v>96</v>
      </c>
      <c r="M18">
        <f t="shared" si="1"/>
        <v>0.1188</v>
      </c>
    </row>
    <row r="19" spans="1:13" x14ac:dyDescent="0.25">
      <c r="A19" s="2" t="s">
        <v>101</v>
      </c>
      <c r="B19" s="2" t="s">
        <v>102</v>
      </c>
      <c r="C19" s="1">
        <v>1</v>
      </c>
      <c r="D19" s="2" t="s">
        <v>103</v>
      </c>
      <c r="E19" s="2" t="s">
        <v>104</v>
      </c>
      <c r="F19" s="2" t="s">
        <v>105</v>
      </c>
      <c r="G19" s="1"/>
      <c r="H19" s="2" t="s">
        <v>106</v>
      </c>
      <c r="I19">
        <f t="shared" si="0"/>
        <v>55</v>
      </c>
      <c r="J19" s="7" t="s">
        <v>290</v>
      </c>
      <c r="K19" s="7" t="s">
        <v>103</v>
      </c>
      <c r="M19">
        <f t="shared" si="1"/>
        <v>0.40570000000000001</v>
      </c>
    </row>
    <row r="20" spans="1:13" x14ac:dyDescent="0.25">
      <c r="A20" s="2" t="s">
        <v>107</v>
      </c>
      <c r="B20" s="2" t="s">
        <v>108</v>
      </c>
      <c r="C20" s="1">
        <v>1</v>
      </c>
      <c r="D20" s="2" t="s">
        <v>109</v>
      </c>
      <c r="E20" s="2" t="s">
        <v>110</v>
      </c>
      <c r="F20" s="1"/>
      <c r="G20" s="1"/>
      <c r="H20" s="2" t="s">
        <v>111</v>
      </c>
      <c r="I20">
        <f t="shared" si="0"/>
        <v>55</v>
      </c>
      <c r="J20" t="s">
        <v>271</v>
      </c>
      <c r="K20" t="s">
        <v>109</v>
      </c>
      <c r="M20">
        <f t="shared" si="1"/>
        <v>9.6199999999999994E-2</v>
      </c>
    </row>
    <row r="21" spans="1:13" x14ac:dyDescent="0.25">
      <c r="A21" s="2" t="s">
        <v>112</v>
      </c>
      <c r="B21" s="2" t="s">
        <v>113</v>
      </c>
      <c r="C21" s="1">
        <v>3</v>
      </c>
      <c r="D21" s="2" t="s">
        <v>114</v>
      </c>
      <c r="E21" s="2" t="s">
        <v>115</v>
      </c>
      <c r="F21" s="2" t="s">
        <v>116</v>
      </c>
      <c r="G21" s="2" t="s">
        <v>117</v>
      </c>
      <c r="H21" s="2" t="s">
        <v>118</v>
      </c>
      <c r="I21">
        <f t="shared" si="0"/>
        <v>165</v>
      </c>
      <c r="J21" s="7" t="s">
        <v>292</v>
      </c>
      <c r="K21" s="7" t="s">
        <v>114</v>
      </c>
      <c r="M21">
        <f t="shared" si="1"/>
        <v>0.11459999999999999</v>
      </c>
    </row>
    <row r="22" spans="1:13" x14ac:dyDescent="0.25">
      <c r="A22" s="2" t="s">
        <v>119</v>
      </c>
      <c r="B22" s="2" t="s">
        <v>120</v>
      </c>
      <c r="C22" s="1">
        <v>1</v>
      </c>
      <c r="D22" s="2" t="s">
        <v>121</v>
      </c>
      <c r="E22" s="2" t="s">
        <v>122</v>
      </c>
      <c r="F22" s="2" t="s">
        <v>123</v>
      </c>
      <c r="G22" s="1"/>
      <c r="H22" s="2" t="s">
        <v>124</v>
      </c>
      <c r="I22">
        <f t="shared" si="0"/>
        <v>55</v>
      </c>
      <c r="J22" s="7" t="s">
        <v>290</v>
      </c>
      <c r="K22" s="7" t="s">
        <v>121</v>
      </c>
      <c r="M22">
        <f t="shared" si="1"/>
        <v>0.87980000000000003</v>
      </c>
    </row>
    <row r="23" spans="1:13" x14ac:dyDescent="0.25">
      <c r="A23" s="2" t="s">
        <v>125</v>
      </c>
      <c r="B23" s="2" t="s">
        <v>126</v>
      </c>
      <c r="C23" s="1">
        <v>1</v>
      </c>
      <c r="D23" s="2" t="s">
        <v>127</v>
      </c>
      <c r="E23" s="2" t="s">
        <v>128</v>
      </c>
      <c r="F23" s="1"/>
      <c r="G23" s="1"/>
      <c r="H23" s="2" t="s">
        <v>129</v>
      </c>
      <c r="I23">
        <f t="shared" si="0"/>
        <v>55</v>
      </c>
      <c r="J23" s="8" t="s">
        <v>290</v>
      </c>
      <c r="K23" s="8" t="s">
        <v>127</v>
      </c>
      <c r="M23">
        <f t="shared" si="1"/>
        <v>0.18709999999999999</v>
      </c>
    </row>
    <row r="24" spans="1:13" x14ac:dyDescent="0.25">
      <c r="A24" s="2" t="s">
        <v>130</v>
      </c>
      <c r="B24" s="2" t="s">
        <v>14</v>
      </c>
      <c r="C24" s="1">
        <v>4</v>
      </c>
      <c r="D24" s="2" t="s">
        <v>131</v>
      </c>
      <c r="E24" s="2" t="s">
        <v>132</v>
      </c>
      <c r="F24" s="1"/>
      <c r="G24" s="1"/>
      <c r="H24" s="2" t="s">
        <v>17</v>
      </c>
      <c r="I24">
        <f t="shared" si="0"/>
        <v>220</v>
      </c>
      <c r="J24" t="s">
        <v>269</v>
      </c>
      <c r="K24" t="s">
        <v>131</v>
      </c>
      <c r="M24">
        <f t="shared" si="1"/>
        <v>4.0000000000000001E-3</v>
      </c>
    </row>
    <row r="25" spans="1:13" x14ac:dyDescent="0.25">
      <c r="A25" s="2" t="s">
        <v>133</v>
      </c>
      <c r="B25" s="2" t="s">
        <v>134</v>
      </c>
      <c r="C25" s="1">
        <v>1</v>
      </c>
      <c r="D25" s="2" t="s">
        <v>135</v>
      </c>
      <c r="E25" s="2" t="s">
        <v>136</v>
      </c>
      <c r="F25" s="2" t="s">
        <v>137</v>
      </c>
      <c r="G25" s="1"/>
      <c r="H25" s="2" t="s">
        <v>138</v>
      </c>
      <c r="I25">
        <f t="shared" si="0"/>
        <v>55</v>
      </c>
      <c r="J25" s="7" t="s">
        <v>290</v>
      </c>
      <c r="K25" s="7" t="s">
        <v>135</v>
      </c>
      <c r="M25">
        <f t="shared" si="1"/>
        <v>0.27410000000000001</v>
      </c>
    </row>
    <row r="26" spans="1:13" x14ac:dyDescent="0.25">
      <c r="A26" s="2" t="s">
        <v>139</v>
      </c>
      <c r="B26" s="2" t="s">
        <v>140</v>
      </c>
      <c r="C26" s="1">
        <v>1</v>
      </c>
      <c r="D26" s="2" t="s">
        <v>141</v>
      </c>
      <c r="E26" s="2" t="s">
        <v>142</v>
      </c>
      <c r="F26" s="1"/>
      <c r="G26" s="1"/>
      <c r="H26" s="2" t="s">
        <v>143</v>
      </c>
      <c r="I26">
        <f t="shared" si="0"/>
        <v>55</v>
      </c>
      <c r="J26" s="8" t="s">
        <v>291</v>
      </c>
      <c r="K26" s="8" t="s">
        <v>141</v>
      </c>
      <c r="M26">
        <f t="shared" si="1"/>
        <v>0.1716</v>
      </c>
    </row>
    <row r="27" spans="1:13" x14ac:dyDescent="0.25">
      <c r="A27" s="2" t="s">
        <v>144</v>
      </c>
      <c r="B27" s="2" t="s">
        <v>145</v>
      </c>
      <c r="C27" s="1">
        <v>1</v>
      </c>
      <c r="D27" s="2" t="s">
        <v>146</v>
      </c>
      <c r="E27" s="2" t="s">
        <v>147</v>
      </c>
      <c r="F27" s="2" t="s">
        <v>148</v>
      </c>
      <c r="G27" s="2" t="s">
        <v>149</v>
      </c>
      <c r="H27" s="2" t="s">
        <v>150</v>
      </c>
      <c r="I27">
        <f t="shared" si="0"/>
        <v>55</v>
      </c>
      <c r="J27" s="7" t="s">
        <v>290</v>
      </c>
      <c r="K27" s="7" t="s">
        <v>146</v>
      </c>
      <c r="M27">
        <f t="shared" si="1"/>
        <v>0.16539999999999999</v>
      </c>
    </row>
    <row r="28" spans="1:13" x14ac:dyDescent="0.25">
      <c r="A28" s="2" t="s">
        <v>151</v>
      </c>
      <c r="B28" s="2" t="s">
        <v>152</v>
      </c>
      <c r="C28" s="1">
        <v>1</v>
      </c>
      <c r="D28" s="2" t="s">
        <v>153</v>
      </c>
      <c r="E28" s="2" t="s">
        <v>154</v>
      </c>
      <c r="F28" s="2" t="s">
        <v>155</v>
      </c>
      <c r="G28" s="1"/>
      <c r="H28" s="2" t="s">
        <v>156</v>
      </c>
      <c r="I28">
        <f t="shared" si="0"/>
        <v>55</v>
      </c>
      <c r="J28" s="7" t="s">
        <v>290</v>
      </c>
      <c r="K28" s="7" t="s">
        <v>293</v>
      </c>
      <c r="M28">
        <f t="shared" si="1"/>
        <v>5.5</v>
      </c>
    </row>
    <row r="29" spans="1:13" x14ac:dyDescent="0.25">
      <c r="A29" s="2" t="s">
        <v>157</v>
      </c>
      <c r="B29" s="2" t="s">
        <v>158</v>
      </c>
      <c r="C29" s="1">
        <v>2</v>
      </c>
      <c r="D29" s="2" t="s">
        <v>159</v>
      </c>
      <c r="E29" s="2" t="s">
        <v>160</v>
      </c>
      <c r="F29" s="1"/>
      <c r="G29" s="1"/>
      <c r="H29" s="2" t="s">
        <v>161</v>
      </c>
      <c r="I29">
        <f t="shared" si="0"/>
        <v>110</v>
      </c>
      <c r="J29" s="8" t="s">
        <v>294</v>
      </c>
      <c r="K29" s="8" t="s">
        <v>295</v>
      </c>
      <c r="M29">
        <f t="shared" si="1"/>
        <v>0.23980000000000001</v>
      </c>
    </row>
    <row r="30" spans="1:13" x14ac:dyDescent="0.25">
      <c r="A30" s="2" t="s">
        <v>162</v>
      </c>
      <c r="B30" s="2" t="s">
        <v>14</v>
      </c>
      <c r="C30" s="1">
        <v>14</v>
      </c>
      <c r="D30" s="2" t="s">
        <v>163</v>
      </c>
      <c r="E30" s="2" t="s">
        <v>164</v>
      </c>
      <c r="F30" s="1"/>
      <c r="G30" s="1"/>
      <c r="H30" s="2" t="s">
        <v>17</v>
      </c>
      <c r="I30">
        <f t="shared" si="0"/>
        <v>770</v>
      </c>
      <c r="J30" t="s">
        <v>269</v>
      </c>
      <c r="K30" t="s">
        <v>163</v>
      </c>
      <c r="M30">
        <f t="shared" si="1"/>
        <v>1.4E-2</v>
      </c>
    </row>
    <row r="31" spans="1:13" x14ac:dyDescent="0.25">
      <c r="A31" s="2" t="s">
        <v>165</v>
      </c>
      <c r="B31" s="2" t="s">
        <v>166</v>
      </c>
      <c r="C31" s="1">
        <v>1</v>
      </c>
      <c r="D31" s="2" t="s">
        <v>167</v>
      </c>
      <c r="E31" s="2" t="s">
        <v>168</v>
      </c>
      <c r="F31" s="2" t="s">
        <v>169</v>
      </c>
      <c r="G31" s="1"/>
      <c r="H31" s="2" t="s">
        <v>170</v>
      </c>
      <c r="I31">
        <f t="shared" si="0"/>
        <v>55</v>
      </c>
      <c r="J31" s="7" t="s">
        <v>296</v>
      </c>
      <c r="K31" s="7" t="s">
        <v>167</v>
      </c>
      <c r="M31">
        <f t="shared" si="1"/>
        <v>5.1299999999999998E-2</v>
      </c>
    </row>
    <row r="32" spans="1:13" x14ac:dyDescent="0.25">
      <c r="A32" s="2" t="s">
        <v>171</v>
      </c>
      <c r="B32" s="2" t="s">
        <v>172</v>
      </c>
      <c r="C32" s="1">
        <v>1</v>
      </c>
      <c r="D32" s="2" t="s">
        <v>173</v>
      </c>
      <c r="E32" s="2" t="s">
        <v>164</v>
      </c>
      <c r="F32" s="1"/>
      <c r="G32" s="1"/>
      <c r="H32" s="2" t="s">
        <v>174</v>
      </c>
      <c r="I32">
        <f t="shared" si="0"/>
        <v>55</v>
      </c>
      <c r="J32" s="8" t="s">
        <v>296</v>
      </c>
      <c r="K32" s="8" t="s">
        <v>173</v>
      </c>
      <c r="M32">
        <f t="shared" si="1"/>
        <v>1.9199999999999998E-2</v>
      </c>
    </row>
    <row r="33" spans="1:13" x14ac:dyDescent="0.25">
      <c r="A33" s="2" t="s">
        <v>175</v>
      </c>
      <c r="B33" s="2" t="s">
        <v>176</v>
      </c>
      <c r="C33" s="1">
        <v>1</v>
      </c>
      <c r="D33" s="2" t="s">
        <v>177</v>
      </c>
      <c r="E33" s="2" t="s">
        <v>178</v>
      </c>
      <c r="F33" s="1"/>
      <c r="G33" s="1"/>
      <c r="H33" s="2" t="s">
        <v>179</v>
      </c>
      <c r="I33">
        <f t="shared" si="0"/>
        <v>55</v>
      </c>
      <c r="J33" s="8" t="s">
        <v>296</v>
      </c>
      <c r="K33" s="8" t="s">
        <v>177</v>
      </c>
      <c r="M33">
        <f t="shared" si="1"/>
        <v>3.3700000000000001E-2</v>
      </c>
    </row>
    <row r="34" spans="1:13" x14ac:dyDescent="0.25">
      <c r="A34" s="2" t="s">
        <v>272</v>
      </c>
      <c r="B34" s="2" t="s">
        <v>276</v>
      </c>
      <c r="C34" s="1">
        <v>2</v>
      </c>
      <c r="D34" s="2" t="s">
        <v>274</v>
      </c>
      <c r="E34" s="2"/>
      <c r="F34" s="1"/>
      <c r="G34" s="1"/>
      <c r="H34" s="2" t="s">
        <v>181</v>
      </c>
      <c r="I34">
        <f t="shared" si="0"/>
        <v>110</v>
      </c>
      <c r="J34" s="8" t="s">
        <v>292</v>
      </c>
      <c r="K34" s="8" t="s">
        <v>274</v>
      </c>
      <c r="M34">
        <f t="shared" si="1"/>
        <v>0.02</v>
      </c>
    </row>
    <row r="35" spans="1:13" x14ac:dyDescent="0.25">
      <c r="A35" s="2" t="s">
        <v>273</v>
      </c>
      <c r="B35" s="2" t="s">
        <v>277</v>
      </c>
      <c r="C35" s="1">
        <v>4</v>
      </c>
      <c r="D35" s="2" t="s">
        <v>275</v>
      </c>
      <c r="E35" s="2" t="s">
        <v>180</v>
      </c>
      <c r="F35" s="1"/>
      <c r="G35" s="1"/>
      <c r="H35" s="2" t="s">
        <v>181</v>
      </c>
      <c r="I35">
        <f t="shared" si="0"/>
        <v>220</v>
      </c>
      <c r="J35" s="8" t="s">
        <v>297</v>
      </c>
      <c r="K35" t="s">
        <v>275</v>
      </c>
      <c r="M35">
        <f t="shared" si="1"/>
        <v>0.04</v>
      </c>
    </row>
    <row r="36" spans="1:13" x14ac:dyDescent="0.25">
      <c r="A36" s="2" t="s">
        <v>182</v>
      </c>
      <c r="B36" s="2" t="s">
        <v>183</v>
      </c>
      <c r="C36" s="1">
        <v>1</v>
      </c>
      <c r="D36" s="2" t="s">
        <v>184</v>
      </c>
      <c r="E36" s="2" t="s">
        <v>185</v>
      </c>
      <c r="F36" s="2" t="s">
        <v>186</v>
      </c>
      <c r="G36" s="1"/>
      <c r="H36" s="2" t="s">
        <v>187</v>
      </c>
      <c r="I36">
        <f t="shared" si="0"/>
        <v>55</v>
      </c>
      <c r="J36" s="7" t="s">
        <v>289</v>
      </c>
      <c r="K36" s="7" t="s">
        <v>184</v>
      </c>
      <c r="M36">
        <f t="shared" si="1"/>
        <v>5.0305</v>
      </c>
    </row>
    <row r="37" spans="1:13" x14ac:dyDescent="0.25">
      <c r="A37" s="2" t="s">
        <v>188</v>
      </c>
      <c r="B37" s="2" t="s">
        <v>189</v>
      </c>
      <c r="C37" s="1">
        <v>2</v>
      </c>
      <c r="D37" s="2" t="s">
        <v>190</v>
      </c>
      <c r="E37" s="2" t="s">
        <v>191</v>
      </c>
      <c r="F37" s="1"/>
      <c r="G37" s="1"/>
      <c r="H37" s="2" t="s">
        <v>192</v>
      </c>
      <c r="I37">
        <f t="shared" si="0"/>
        <v>110</v>
      </c>
      <c r="J37" s="8" t="s">
        <v>298</v>
      </c>
      <c r="K37" s="8" t="s">
        <v>190</v>
      </c>
      <c r="M37">
        <f t="shared" si="1"/>
        <v>7.2599999999999998E-2</v>
      </c>
    </row>
    <row r="38" spans="1:13" x14ac:dyDescent="0.25">
      <c r="A38" s="2" t="s">
        <v>193</v>
      </c>
      <c r="B38" s="2" t="s">
        <v>172</v>
      </c>
      <c r="C38" s="1">
        <v>3</v>
      </c>
      <c r="D38" s="2" t="s">
        <v>194</v>
      </c>
      <c r="E38" s="2" t="s">
        <v>195</v>
      </c>
      <c r="F38" s="2" t="s">
        <v>196</v>
      </c>
      <c r="G38" s="1"/>
      <c r="H38" s="2" t="s">
        <v>197</v>
      </c>
      <c r="I38">
        <f t="shared" si="0"/>
        <v>165</v>
      </c>
      <c r="J38" s="7" t="s">
        <v>297</v>
      </c>
      <c r="K38" s="7" t="s">
        <v>194</v>
      </c>
      <c r="M38">
        <f t="shared" si="1"/>
        <v>1.7399999999999999E-2</v>
      </c>
    </row>
    <row r="39" spans="1:13" x14ac:dyDescent="0.25">
      <c r="A39" s="2" t="s">
        <v>198</v>
      </c>
      <c r="B39" s="2" t="s">
        <v>14</v>
      </c>
      <c r="C39" s="1">
        <v>4</v>
      </c>
      <c r="D39" s="2" t="s">
        <v>199</v>
      </c>
      <c r="E39" s="2" t="s">
        <v>200</v>
      </c>
      <c r="F39" s="1"/>
      <c r="G39" s="1"/>
      <c r="H39" s="2" t="s">
        <v>17</v>
      </c>
      <c r="I39">
        <f t="shared" si="0"/>
        <v>220</v>
      </c>
      <c r="J39" t="s">
        <v>269</v>
      </c>
      <c r="K39" t="s">
        <v>199</v>
      </c>
      <c r="M39">
        <f t="shared" si="1"/>
        <v>4.0000000000000001E-3</v>
      </c>
    </row>
    <row r="40" spans="1:13" x14ac:dyDescent="0.25">
      <c r="A40" s="2" t="s">
        <v>201</v>
      </c>
      <c r="B40" s="2" t="s">
        <v>14</v>
      </c>
      <c r="C40" s="1">
        <v>3</v>
      </c>
      <c r="D40" s="2" t="s">
        <v>202</v>
      </c>
      <c r="E40" s="2" t="s">
        <v>203</v>
      </c>
      <c r="F40" s="1"/>
      <c r="G40" s="1"/>
      <c r="H40" s="2" t="s">
        <v>17</v>
      </c>
      <c r="I40">
        <f t="shared" si="0"/>
        <v>165</v>
      </c>
      <c r="J40" t="s">
        <v>269</v>
      </c>
      <c r="K40" t="s">
        <v>202</v>
      </c>
      <c r="M40">
        <f t="shared" si="1"/>
        <v>3.0000000000000001E-3</v>
      </c>
    </row>
    <row r="41" spans="1:13" x14ac:dyDescent="0.25">
      <c r="A41" s="2" t="s">
        <v>204</v>
      </c>
      <c r="B41" s="2" t="s">
        <v>14</v>
      </c>
      <c r="C41" s="1">
        <v>4</v>
      </c>
      <c r="D41" s="2" t="s">
        <v>205</v>
      </c>
      <c r="E41" s="2" t="s">
        <v>206</v>
      </c>
      <c r="F41" s="1"/>
      <c r="G41" s="1"/>
      <c r="H41" s="2" t="s">
        <v>17</v>
      </c>
      <c r="I41">
        <f t="shared" si="0"/>
        <v>220</v>
      </c>
      <c r="J41" t="s">
        <v>269</v>
      </c>
      <c r="K41" t="s">
        <v>205</v>
      </c>
      <c r="M41">
        <f t="shared" si="1"/>
        <v>4.0000000000000001E-3</v>
      </c>
    </row>
    <row r="42" spans="1:13" x14ac:dyDescent="0.25">
      <c r="A42" s="2" t="s">
        <v>207</v>
      </c>
      <c r="B42" s="2" t="s">
        <v>208</v>
      </c>
      <c r="C42" s="1">
        <v>8</v>
      </c>
      <c r="D42" s="2" t="s">
        <v>209</v>
      </c>
      <c r="E42" s="2" t="s">
        <v>210</v>
      </c>
      <c r="F42" s="1"/>
      <c r="G42" s="1"/>
      <c r="H42" s="2" t="s">
        <v>211</v>
      </c>
      <c r="I42">
        <f t="shared" si="0"/>
        <v>440</v>
      </c>
      <c r="J42" t="s">
        <v>282</v>
      </c>
      <c r="K42" t="s">
        <v>280</v>
      </c>
      <c r="M42">
        <f t="shared" si="1"/>
        <v>6.5600000000000006E-2</v>
      </c>
    </row>
    <row r="43" spans="1:13" x14ac:dyDescent="0.25">
      <c r="A43" s="2" t="s">
        <v>212</v>
      </c>
      <c r="B43" s="2" t="s">
        <v>208</v>
      </c>
      <c r="C43" s="1">
        <v>5</v>
      </c>
      <c r="D43" s="2" t="s">
        <v>213</v>
      </c>
      <c r="E43" s="2" t="s">
        <v>214</v>
      </c>
      <c r="F43" s="1"/>
      <c r="G43" s="1"/>
      <c r="H43" s="2" t="s">
        <v>215</v>
      </c>
      <c r="I43">
        <f t="shared" si="0"/>
        <v>275</v>
      </c>
      <c r="J43" t="s">
        <v>282</v>
      </c>
      <c r="K43" t="s">
        <v>279</v>
      </c>
      <c r="M43">
        <f t="shared" si="1"/>
        <v>2.35E-2</v>
      </c>
    </row>
    <row r="44" spans="1:13" x14ac:dyDescent="0.25">
      <c r="A44" s="2" t="s">
        <v>216</v>
      </c>
      <c r="B44" s="2" t="s">
        <v>217</v>
      </c>
      <c r="C44" s="1">
        <v>2</v>
      </c>
      <c r="D44" s="2" t="s">
        <v>218</v>
      </c>
      <c r="E44" s="2" t="s">
        <v>219</v>
      </c>
      <c r="F44" s="1"/>
      <c r="G44" s="1"/>
      <c r="H44" s="2" t="s">
        <v>220</v>
      </c>
      <c r="I44">
        <f t="shared" si="0"/>
        <v>110</v>
      </c>
      <c r="J44" t="s">
        <v>292</v>
      </c>
      <c r="K44" t="s">
        <v>218</v>
      </c>
      <c r="M44">
        <f t="shared" si="1"/>
        <v>3.7999999999999999E-2</v>
      </c>
    </row>
    <row r="45" spans="1:13" x14ac:dyDescent="0.25">
      <c r="A45" s="2" t="s">
        <v>221</v>
      </c>
      <c r="B45" s="2" t="s">
        <v>208</v>
      </c>
      <c r="C45" s="1">
        <v>2</v>
      </c>
      <c r="D45" s="2" t="s">
        <v>222</v>
      </c>
      <c r="E45" s="2" t="s">
        <v>223</v>
      </c>
      <c r="F45" s="1"/>
      <c r="G45" s="1"/>
      <c r="H45" s="2" t="s">
        <v>224</v>
      </c>
      <c r="I45">
        <f t="shared" si="0"/>
        <v>110</v>
      </c>
      <c r="J45" t="s">
        <v>282</v>
      </c>
      <c r="K45" t="s">
        <v>278</v>
      </c>
      <c r="M45">
        <f t="shared" si="1"/>
        <v>1.12E-2</v>
      </c>
    </row>
    <row r="46" spans="1:13" x14ac:dyDescent="0.25">
      <c r="A46" s="2" t="s">
        <v>225</v>
      </c>
      <c r="B46" s="2" t="s">
        <v>208</v>
      </c>
      <c r="C46" s="1">
        <v>5</v>
      </c>
      <c r="D46" s="2" t="s">
        <v>226</v>
      </c>
      <c r="E46" s="2" t="s">
        <v>227</v>
      </c>
      <c r="F46" s="1"/>
      <c r="G46" s="1"/>
      <c r="H46" s="2" t="s">
        <v>228</v>
      </c>
      <c r="I46">
        <f t="shared" si="0"/>
        <v>275</v>
      </c>
      <c r="J46" t="s">
        <v>282</v>
      </c>
      <c r="K46" t="s">
        <v>281</v>
      </c>
      <c r="M46">
        <f t="shared" si="1"/>
        <v>2.7499999999999997E-2</v>
      </c>
    </row>
    <row r="47" spans="1:13" x14ac:dyDescent="0.25">
      <c r="A47" s="2" t="s">
        <v>229</v>
      </c>
      <c r="B47" s="2" t="s">
        <v>208</v>
      </c>
      <c r="C47" s="1">
        <v>23</v>
      </c>
      <c r="D47" s="2" t="s">
        <v>230</v>
      </c>
      <c r="E47" s="2" t="s">
        <v>231</v>
      </c>
      <c r="F47" s="1"/>
      <c r="G47" s="1"/>
      <c r="H47" s="2" t="s">
        <v>232</v>
      </c>
      <c r="I47">
        <f t="shared" si="0"/>
        <v>1265</v>
      </c>
      <c r="J47" t="s">
        <v>283</v>
      </c>
      <c r="M47">
        <f t="shared" si="1"/>
        <v>5.5199999999999992E-2</v>
      </c>
    </row>
    <row r="48" spans="1:13" x14ac:dyDescent="0.25">
      <c r="A48" s="2" t="s">
        <v>233</v>
      </c>
      <c r="B48" s="2" t="s">
        <v>208</v>
      </c>
      <c r="C48" s="1">
        <v>5</v>
      </c>
      <c r="D48" s="2" t="s">
        <v>234</v>
      </c>
      <c r="E48" s="2" t="s">
        <v>235</v>
      </c>
      <c r="F48" s="1"/>
      <c r="G48" s="1"/>
      <c r="H48" s="2" t="s">
        <v>236</v>
      </c>
      <c r="I48">
        <f t="shared" si="0"/>
        <v>275</v>
      </c>
      <c r="J48" t="s">
        <v>283</v>
      </c>
      <c r="M48">
        <f t="shared" si="1"/>
        <v>7.4999999999999997E-3</v>
      </c>
    </row>
    <row r="49" spans="1:15" x14ac:dyDescent="0.25">
      <c r="A49" s="2" t="s">
        <v>237</v>
      </c>
      <c r="B49" s="2" t="s">
        <v>14</v>
      </c>
      <c r="C49" s="1">
        <v>5</v>
      </c>
      <c r="D49" s="2" t="s">
        <v>238</v>
      </c>
      <c r="E49" s="2" t="s">
        <v>239</v>
      </c>
      <c r="F49" s="1"/>
      <c r="G49" s="1"/>
      <c r="H49" s="2" t="s">
        <v>17</v>
      </c>
      <c r="I49">
        <f t="shared" si="0"/>
        <v>275</v>
      </c>
      <c r="J49" t="s">
        <v>269</v>
      </c>
      <c r="K49" t="s">
        <v>238</v>
      </c>
      <c r="M49">
        <f t="shared" si="1"/>
        <v>5.0000000000000001E-3</v>
      </c>
    </row>
    <row r="50" spans="1:15" x14ac:dyDescent="0.25">
      <c r="A50" s="2" t="s">
        <v>240</v>
      </c>
      <c r="B50" s="2" t="s">
        <v>241</v>
      </c>
      <c r="C50" s="1">
        <v>1</v>
      </c>
      <c r="D50" s="1"/>
      <c r="E50" s="2" t="s">
        <v>242</v>
      </c>
      <c r="F50" s="2" t="s">
        <v>243</v>
      </c>
      <c r="G50" s="2" t="s">
        <v>244</v>
      </c>
      <c r="H50" s="2" t="s">
        <v>245</v>
      </c>
      <c r="I50">
        <f t="shared" si="0"/>
        <v>55</v>
      </c>
      <c r="J50" s="7" t="s">
        <v>271</v>
      </c>
      <c r="K50" s="7" t="s">
        <v>244</v>
      </c>
      <c r="M50">
        <f t="shared" si="1"/>
        <v>1.63</v>
      </c>
    </row>
    <row r="51" spans="1:15" x14ac:dyDescent="0.25">
      <c r="A51" s="2" t="s">
        <v>246</v>
      </c>
      <c r="B51" s="2" t="s">
        <v>247</v>
      </c>
      <c r="C51" s="1">
        <v>1</v>
      </c>
      <c r="D51" s="1"/>
      <c r="E51" s="2" t="s">
        <v>248</v>
      </c>
      <c r="F51" s="2" t="s">
        <v>249</v>
      </c>
      <c r="G51" s="2" t="s">
        <v>250</v>
      </c>
      <c r="H51" s="2" t="s">
        <v>251</v>
      </c>
      <c r="I51">
        <f t="shared" si="0"/>
        <v>55</v>
      </c>
      <c r="J51" s="7" t="s">
        <v>290</v>
      </c>
      <c r="K51" s="7" t="s">
        <v>250</v>
      </c>
      <c r="M51">
        <f t="shared" si="1"/>
        <v>3.47</v>
      </c>
    </row>
    <row r="52" spans="1:15" x14ac:dyDescent="0.25">
      <c r="A52" s="2" t="s">
        <v>252</v>
      </c>
      <c r="B52" s="2" t="s">
        <v>253</v>
      </c>
      <c r="C52" s="1">
        <v>1</v>
      </c>
      <c r="D52" s="1"/>
      <c r="E52" s="2" t="s">
        <v>254</v>
      </c>
      <c r="F52" s="2" t="s">
        <v>255</v>
      </c>
      <c r="G52" s="2" t="s">
        <v>256</v>
      </c>
      <c r="H52" s="2" t="s">
        <v>257</v>
      </c>
      <c r="I52">
        <f t="shared" si="0"/>
        <v>55</v>
      </c>
      <c r="J52" s="7" t="s">
        <v>290</v>
      </c>
      <c r="K52" s="7" t="s">
        <v>256</v>
      </c>
      <c r="M52">
        <f t="shared" si="1"/>
        <v>4.1672000000000002</v>
      </c>
    </row>
    <row r="53" spans="1:15" x14ac:dyDescent="0.25">
      <c r="A53" s="2" t="s">
        <v>258</v>
      </c>
      <c r="B53" s="2" t="s">
        <v>259</v>
      </c>
      <c r="C53" s="1">
        <v>1</v>
      </c>
      <c r="D53" s="1"/>
      <c r="E53" s="2" t="s">
        <v>260</v>
      </c>
      <c r="F53" s="2" t="s">
        <v>261</v>
      </c>
      <c r="G53" s="2" t="s">
        <v>262</v>
      </c>
      <c r="H53" s="2" t="s">
        <v>263</v>
      </c>
      <c r="I53">
        <f t="shared" si="0"/>
        <v>55</v>
      </c>
      <c r="J53" s="7" t="s">
        <v>299</v>
      </c>
      <c r="K53" s="7" t="s">
        <v>262</v>
      </c>
      <c r="M53">
        <f t="shared" si="1"/>
        <v>14.16</v>
      </c>
    </row>
    <row r="54" spans="1:15" x14ac:dyDescent="0.25">
      <c r="A54" s="2" t="s">
        <v>264</v>
      </c>
      <c r="B54" s="2" t="s">
        <v>265</v>
      </c>
      <c r="C54" s="1">
        <v>2</v>
      </c>
      <c r="D54" s="1"/>
      <c r="E54" s="2" t="s">
        <v>266</v>
      </c>
      <c r="F54" s="1"/>
      <c r="G54" s="1"/>
      <c r="H54" s="1">
        <v>2</v>
      </c>
      <c r="I54">
        <f t="shared" si="0"/>
        <v>110</v>
      </c>
      <c r="M54">
        <f t="shared" si="1"/>
        <v>4</v>
      </c>
    </row>
    <row r="55" spans="1:15" x14ac:dyDescent="0.25">
      <c r="M55">
        <f>SUM(M2:M54)</f>
        <v>55.690399999999997</v>
      </c>
    </row>
    <row r="57" spans="1:15" x14ac:dyDescent="0.25">
      <c r="M57">
        <f>M55*1.25</f>
        <v>69.613</v>
      </c>
      <c r="O57">
        <f>M57*55</f>
        <v>3828.7150000000001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CATS-Vega</vt:lpstr>
      <vt:lpstr>'CATS-Vega'!Print_Titles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2022-11-12T20:30:06Z</dcterms:created>
  <dcterms:modified xsi:type="dcterms:W3CDTF">2022-11-12T22:20:46Z</dcterms:modified>
</cp:coreProperties>
</file>