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cdl\"/>
    </mc:Choice>
  </mc:AlternateContent>
  <xr:revisionPtr revIDLastSave="0" documentId="13_ncr:1_{6E6B6FA8-C895-418C-A4E8-962430400D0D}" xr6:coauthVersionLast="36" xr6:coauthVersionMax="47" xr10:uidLastSave="{00000000-0000-0000-0000-000000000000}"/>
  <bookViews>
    <workbookView xWindow="0" yWindow="0" windowWidth="19200" windowHeight="6810" firstSheet="1" activeTab="4" xr2:uid="{7830CAFC-CA38-4025-9C3A-E402917B0A81}"/>
  </bookViews>
  <sheets>
    <sheet name="Base de dados" sheetId="1" r:id="rId1"/>
    <sheet name="Tabelas dinâmicas" sheetId="2" r:id="rId2"/>
    <sheet name="Segmentações" sheetId="3" r:id="rId3"/>
    <sheet name="Gráficos" sheetId="4" r:id="rId4"/>
    <sheet name="Painel" sheetId="5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egmentaçãodeDados_Carros">#N/A</definedName>
    <definedName name="SegmentaçãodeDados_Marca">#N/A</definedName>
    <definedName name="SegmentaçãodeDados_Mês_Venda">#N/A</definedName>
    <definedName name="SegmentaçãodeDados_Vendedor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O10" i="2" l="1"/>
  <c r="O11" i="2"/>
  <c r="O12" i="2"/>
  <c r="O13" i="2"/>
  <c r="O14" i="2"/>
  <c r="N10" i="2"/>
  <c r="L10" i="2"/>
  <c r="L11" i="2"/>
  <c r="M11" i="2" s="1"/>
  <c r="L12" i="2"/>
  <c r="M12" i="2" s="1"/>
  <c r="L13" i="2"/>
  <c r="M13" i="2" s="1"/>
  <c r="L14" i="2"/>
  <c r="M14" i="2" s="1"/>
  <c r="G7" i="2"/>
  <c r="E7" i="2"/>
  <c r="C7" i="2"/>
  <c r="N11" i="2" l="1"/>
  <c r="M10" i="2"/>
  <c r="N14" i="2"/>
  <c r="N13" i="2"/>
  <c r="N12" i="2"/>
</calcChain>
</file>

<file path=xl/sharedStrings.xml><?xml version="1.0" encoding="utf-8"?>
<sst xmlns="http://schemas.openxmlformats.org/spreadsheetml/2006/main" count="567" uniqueCount="46">
  <si>
    <t>Marca</t>
  </si>
  <si>
    <t>Carros</t>
  </si>
  <si>
    <t>Mês Venda</t>
  </si>
  <si>
    <t>Qtd</t>
  </si>
  <si>
    <t>Valor</t>
  </si>
  <si>
    <t>Vendedor</t>
  </si>
  <si>
    <t>Comissão</t>
  </si>
  <si>
    <t>Renaut</t>
  </si>
  <si>
    <t>Kwid</t>
  </si>
  <si>
    <t>Jan</t>
  </si>
  <si>
    <t>Fiat</t>
  </si>
  <si>
    <t>Mobi</t>
  </si>
  <si>
    <t>Aline</t>
  </si>
  <si>
    <t>Uno</t>
  </si>
  <si>
    <t>Hyundai</t>
  </si>
  <si>
    <t>HB20</t>
  </si>
  <si>
    <t>Chevrolet</t>
  </si>
  <si>
    <t>Joy</t>
  </si>
  <si>
    <t>Fernanda</t>
  </si>
  <si>
    <t>Volkswagen</t>
  </si>
  <si>
    <t>Siena</t>
  </si>
  <si>
    <t>Joy Plus</t>
  </si>
  <si>
    <t>Onix</t>
  </si>
  <si>
    <t>HB20S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</si>
  <si>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</si>
  <si>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</si>
  <si>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</si>
  <si>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</si>
  <si>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</si>
  <si>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</si>
  <si>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</si>
  <si>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</si>
  <si>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</si>
  <si>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</si>
  <si>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</si>
  <si>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VENDAS DE CARROS 2024</t>
  </si>
  <si>
    <t>T-Cross</t>
  </si>
  <si>
    <t>André</t>
  </si>
  <si>
    <t>Thales</t>
  </si>
  <si>
    <t>Rosângela</t>
  </si>
  <si>
    <t>Soma de Valor</t>
  </si>
  <si>
    <t>Soma de Qtd</t>
  </si>
  <si>
    <t>Soma de Comissão</t>
  </si>
  <si>
    <t>Rótulos de Linha</t>
  </si>
  <si>
    <t>Total Geral</t>
  </si>
  <si>
    <t>Cauê Dória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</si>
</sst>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3BC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applyAlignment="1">
      <alignment horizontal="left" inden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indent="1"/>
    </xf>
    <xf numFmtId="44" fontId="2" fillId="3" borderId="0" xfId="1" applyFont="1" applyFill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10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rgb="FFC6C490"/>
        </patternFill>
      </fill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2" defaultTableStyle="TableStyleMedium2" defaultPivotStyle="PivotStyleLight16">
    <tableStyle name="SlicerStyleLight6 2" pivot="0" table="0" count="10" xr9:uid="{AF8F1745-B22B-4466-84D8-92D3E302369D}">
      <tableStyleElement type="wholeTable" dxfId="9"/>
      <tableStyleElement type="headerRow" dxfId="8"/>
    </tableStyle>
    <tableStyle name="teste2" pivot="0" table="0" count="10" xr9:uid="{1F147F29-9359-4D17-BDDC-3182708EE848}">
      <tableStyleElement type="wholeTable" dxfId="7"/>
      <tableStyleElement type="headerRow" dxfId="6"/>
    </tableStyle>
  </tableStyles>
  <colors>
    <mruColors>
      <color rgb="FFC6C490"/>
      <color rgb="FFC3BC16"/>
      <color rgb="FFEFF6FE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theme="5" tint="0.59999389629810485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40000610370189521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59999389629810485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59999389629810485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39994506668294322"/>
              <bgColor theme="9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63377788628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59999389629810485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40000610370189521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59999389629810485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59999389629810485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39994506668294322"/>
              <bgColor theme="9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63377788628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teste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microsoft.com/office/2011/relationships/chartColorStyle" Target="colors8.xml"/><Relationship Id="rId1" Type="http://schemas.microsoft.com/office/2011/relationships/chartStyle" Target="style8.xml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dinâmicas'!$M$10:$M$14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dinâmicas'!$N$10:$N$14</c:f>
              <c:numCache>
                <c:formatCode>General</c:formatCode>
                <c:ptCount val="5"/>
                <c:pt idx="0">
                  <c:v>111</c:v>
                </c:pt>
                <c:pt idx="1">
                  <c:v>124</c:v>
                </c:pt>
                <c:pt idx="2">
                  <c:v>134</c:v>
                </c:pt>
                <c:pt idx="3">
                  <c:v>171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0-49B9-84A1-E1CEB22F78F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'Tabelas dinâmicas'!$M$10:$M$14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dinâmicas'!$O$10:$O$14</c:f>
              <c:numCache>
                <c:formatCode>General</c:formatCode>
                <c:ptCount val="5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0-49B9-84A1-E1CEB22F7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740336"/>
        <c:axId val="964181600"/>
      </c:barChart>
      <c:catAx>
        <c:axId val="6727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4181600"/>
        <c:crosses val="autoZero"/>
        <c:auto val="1"/>
        <c:lblAlgn val="ctr"/>
        <c:lblOffset val="100"/>
        <c:noMultiLvlLbl val="0"/>
      </c:catAx>
      <c:valAx>
        <c:axId val="9641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dinâmicas'!$D$9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'Tabelas dinâmicas'!$C$10:$C$22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dinâmicas'!$D$10:$D$22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5-4506-AD1D-F4CFF0C8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970623"/>
        <c:axId val="1548009839"/>
      </c:lineChart>
      <c:catAx>
        <c:axId val="88497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009839"/>
        <c:crosses val="autoZero"/>
        <c:auto val="1"/>
        <c:lblAlgn val="ctr"/>
        <c:lblOffset val="100"/>
        <c:noMultiLvlLbl val="0"/>
      </c:catAx>
      <c:valAx>
        <c:axId val="15480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497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dinâmica7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dinâmicas'!$G$18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dinâmicas'!$F$19:$F$24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dinâmicas'!$G$19:$G$24</c:f>
              <c:numCache>
                <c:formatCode>_("R$"* #,##0.00_);_("R$"* \(#,##0.00\);_("R$"* "-"??_);_(@_)</c:formatCode>
                <c:ptCount val="5"/>
                <c:pt idx="0">
                  <c:v>81130.497119999985</c:v>
                </c:pt>
                <c:pt idx="1">
                  <c:v>92995.690139999992</c:v>
                </c:pt>
                <c:pt idx="2">
                  <c:v>94202.979899999977</c:v>
                </c:pt>
                <c:pt idx="3">
                  <c:v>129613.78013999999</c:v>
                </c:pt>
                <c:pt idx="4">
                  <c:v>103641.72971999997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4-4D71-9F9A-5E028601C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2236239"/>
        <c:axId val="1548016495"/>
      </c:barChart>
      <c:catAx>
        <c:axId val="1552236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016495"/>
        <c:crosses val="autoZero"/>
        <c:auto val="1"/>
        <c:lblAlgn val="ctr"/>
        <c:lblOffset val="100"/>
        <c:noMultiLvlLbl val="0"/>
      </c:catAx>
      <c:valAx>
        <c:axId val="154801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223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dinâmica6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'Tabelas dinâmicas'!$D$9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1B-42AF-9148-C114618329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1B-42AF-9148-C114618329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1B-42AF-9148-C114618329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1B-42AF-9148-C114618329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1B-42AF-9148-C114618329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B1B-42AF-9148-C114618329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B1B-42AF-9148-C114618329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B1B-42AF-9148-C114618329F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B1B-42AF-9148-C114618329F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B1B-42AF-9148-C114618329F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B1B-42AF-9148-C114618329F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B1B-42AF-9148-C114618329FF}"/>
              </c:ext>
            </c:extLst>
          </c:dPt>
          <c:cat>
            <c:strRef>
              <c:f>'Tabelas dinâmicas'!$C$10:$C$22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dinâmicas'!$D$10:$D$22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1B-42AF-9148-C11461832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dinâmicas'!$J$9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dinâmicas'!$I$10:$I$15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dinâmicas'!$J$10:$J$15</c:f>
              <c:numCache>
                <c:formatCode>General</c:formatCode>
                <c:ptCount val="5"/>
                <c:pt idx="0">
                  <c:v>111</c:v>
                </c:pt>
                <c:pt idx="1">
                  <c:v>124</c:v>
                </c:pt>
                <c:pt idx="2">
                  <c:v>134</c:v>
                </c:pt>
                <c:pt idx="3">
                  <c:v>171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6-48D9-BB3F-A376BEF1D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421071"/>
        <c:axId val="1548010671"/>
      </c:barChart>
      <c:catAx>
        <c:axId val="155342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010671"/>
        <c:crosses val="autoZero"/>
        <c:auto val="1"/>
        <c:lblAlgn val="ctr"/>
        <c:lblOffset val="100"/>
        <c:noMultiLvlLbl val="0"/>
      </c:catAx>
      <c:valAx>
        <c:axId val="154801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342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dinâmicas'!$J$23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dinâmicas'!$I$24:$I$29</c:f>
              <c:strCache>
                <c:ptCount val="5"/>
                <c:pt idx="0">
                  <c:v>Chevrolet</c:v>
                </c:pt>
                <c:pt idx="1">
                  <c:v>Fiat</c:v>
                </c:pt>
                <c:pt idx="2">
                  <c:v>Hyundai</c:v>
                </c:pt>
                <c:pt idx="3">
                  <c:v>Renaut</c:v>
                </c:pt>
                <c:pt idx="4">
                  <c:v>Volkswagen</c:v>
                </c:pt>
              </c:strCache>
            </c:strRef>
          </c:cat>
          <c:val>
            <c:numRef>
              <c:f>'Tabelas dinâmicas'!$J$24:$J$29</c:f>
              <c:numCache>
                <c:formatCode>General</c:formatCode>
                <c:ptCount val="5"/>
                <c:pt idx="0">
                  <c:v>241</c:v>
                </c:pt>
                <c:pt idx="1">
                  <c:v>177</c:v>
                </c:pt>
                <c:pt idx="2">
                  <c:v>133</c:v>
                </c:pt>
                <c:pt idx="3">
                  <c:v>57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B-4F58-AF76-9D8D87DC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963887"/>
        <c:axId val="1548006511"/>
      </c:barChart>
      <c:catAx>
        <c:axId val="15589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006511"/>
        <c:crosses val="autoZero"/>
        <c:auto val="1"/>
        <c:lblAlgn val="ctr"/>
        <c:lblOffset val="100"/>
        <c:noMultiLvlLbl val="0"/>
      </c:catAx>
      <c:valAx>
        <c:axId val="15480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89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dinâmica6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Análise</a:t>
            </a:r>
            <a:r>
              <a:rPr lang="en-US" sz="2000" b="1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de venda mensal</a:t>
            </a:r>
            <a:endParaRPr lang="en-US" sz="20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16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9525"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dinâmicas'!$D$9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6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cat>
            <c:strRef>
              <c:f>'Tabelas dinâmicas'!$C$10:$C$22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dinâmicas'!$D$10:$D$22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5D1-47A9-A99F-DC74AE62E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970623"/>
        <c:axId val="1548009839"/>
      </c:lineChart>
      <c:catAx>
        <c:axId val="88497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009839"/>
        <c:crosses val="autoZero"/>
        <c:auto val="1"/>
        <c:lblAlgn val="ctr"/>
        <c:lblOffset val="100"/>
        <c:noMultiLvlLbl val="0"/>
      </c:catAx>
      <c:valAx>
        <c:axId val="15480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497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Comissão</a:t>
            </a:r>
            <a:r>
              <a:rPr lang="en-US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por vendedor</a:t>
            </a:r>
            <a:endParaRPr lang="en-US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6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7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  <c:pivotFmt>
        <c:idx val="8"/>
        <c:spPr>
          <a:blipFill>
            <a:blip xmlns:r="http://schemas.openxmlformats.org/officeDocument/2006/relationships" r:embed="rId6"/>
            <a:stretch>
              <a:fillRect/>
            </a:stretch>
          </a:blipFill>
          <a:ln>
            <a:noFill/>
          </a:ln>
          <a:effectLst/>
        </c:spPr>
      </c:pivotFmt>
      <c:pivotFmt>
        <c:idx val="9"/>
        <c:spPr>
          <a:gradFill>
            <a:gsLst>
              <a:gs pos="25000">
                <a:schemeClr val="bg2">
                  <a:lumMod val="50000"/>
                </a:schemeClr>
              </a:gs>
              <a:gs pos="0">
                <a:schemeClr val="bg1">
                  <a:lumMod val="95000"/>
                </a:schemeClr>
              </a:gs>
              <a:gs pos="74000">
                <a:schemeClr val="bg2">
                  <a:lumMod val="50000"/>
                </a:schemeClr>
              </a:gs>
              <a:gs pos="83000">
                <a:schemeClr val="bg2">
                  <a:lumMod val="75000"/>
                </a:schemeClr>
              </a:gs>
              <a:gs pos="100000">
                <a:schemeClr val="bg2">
                  <a:lumMod val="90000"/>
                </a:schemeClr>
              </a:gs>
            </a:gsLst>
            <a:lin ang="5400000" scaled="1"/>
          </a:gra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dinâmicas'!$G$18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25000">
                    <a:schemeClr val="bg2">
                      <a:lumMod val="50000"/>
                    </a:schemeClr>
                  </a:gs>
                  <a:gs pos="0">
                    <a:schemeClr val="bg1">
                      <a:lumMod val="95000"/>
                    </a:schemeClr>
                  </a:gs>
                  <a:gs pos="74000">
                    <a:schemeClr val="bg2">
                      <a:lumMod val="50000"/>
                    </a:schemeClr>
                  </a:gs>
                  <a:gs pos="83000">
                    <a:schemeClr val="bg2">
                      <a:lumMod val="75000"/>
                    </a:schemeClr>
                  </a:gs>
                  <a:gs pos="100000">
                    <a:schemeClr val="bg2">
                      <a:lumMod val="9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09-438F-9B0A-49F71A2F080F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909-438F-9B0A-49F71A2F080F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09-438F-9B0A-49F71A2F080F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909-438F-9B0A-49F71A2F080F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09-438F-9B0A-49F71A2F08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dinâmicas'!$F$19:$F$24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dinâmicas'!$G$19:$G$24</c:f>
              <c:numCache>
                <c:formatCode>_("R$"* #,##0.00_);_("R$"* \(#,##0.00\);_("R$"* "-"??_);_(@_)</c:formatCode>
                <c:ptCount val="5"/>
                <c:pt idx="0">
                  <c:v>81130.497119999985</c:v>
                </c:pt>
                <c:pt idx="1">
                  <c:v>92995.690139999992</c:v>
                </c:pt>
                <c:pt idx="2">
                  <c:v>94202.979899999977</c:v>
                </c:pt>
                <c:pt idx="3">
                  <c:v>129613.78013999999</c:v>
                </c:pt>
                <c:pt idx="4">
                  <c:v>103641.72971999997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9-438F-9B0A-49F71A2F080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52236239"/>
        <c:axId val="1548016495"/>
      </c:barChart>
      <c:catAx>
        <c:axId val="1552236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016495"/>
        <c:crosses val="autoZero"/>
        <c:auto val="1"/>
        <c:lblAlgn val="ctr"/>
        <c:lblOffset val="100"/>
        <c:noMultiLvlLbl val="0"/>
      </c:catAx>
      <c:valAx>
        <c:axId val="154801649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5223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dinâmica6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% de</a:t>
            </a:r>
            <a:r>
              <a:rPr lang="en-US" sz="2000" b="1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número de vendas por mês</a:t>
            </a:r>
            <a:endParaRPr lang="en-US" sz="20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'Tabelas dinâmicas'!$D$9</c:f>
              <c:strCache>
                <c:ptCount val="1"/>
                <c:pt idx="0">
                  <c:v>Total</c:v>
                </c:pt>
              </c:strCache>
            </c:strRef>
          </c:tx>
          <c:explosion val="1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26-471A-A619-F5F4585F47B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26-471A-A619-F5F4585F47B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26-471A-A619-F5F4585F47B4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26-471A-A619-F5F4585F47B4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26-471A-A619-F5F4585F47B4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26-471A-A619-F5F4585F47B4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26-471A-A619-F5F4585F47B4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926-471A-A619-F5F4585F47B4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926-471A-A619-F5F4585F47B4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926-471A-A619-F5F4585F47B4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926-471A-A619-F5F4585F47B4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926-471A-A619-F5F4585F47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dinâmicas'!$C$10:$C$22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dinâmicas'!$D$10:$D$22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926-471A-A619-F5F4585F4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image" Target="../media/image4.png"/><Relationship Id="rId7" Type="http://schemas.openxmlformats.org/officeDocument/2006/relationships/chart" Target="../charts/chart7.xml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10" Type="http://schemas.openxmlformats.org/officeDocument/2006/relationships/image" Target="../media/image13.png"/><Relationship Id="rId4" Type="http://schemas.openxmlformats.org/officeDocument/2006/relationships/image" Target="../media/image5.svg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277368</xdr:colOff>
      <xdr:row>3</xdr:row>
      <xdr:rowOff>137160</xdr:rowOff>
    </xdr:from>
    <xdr:to>
      <xdr:col>17</xdr:col>
      <xdr:colOff>228600</xdr:colOff>
      <xdr:row>19</xdr:row>
      <xdr:rowOff>76200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62CF53A5-FE55-800E-E566-C25F58738712}"/>
            </a:ext>
          </a:extLst>
        </xdr:cNvPr>
        <xdr:cNvGrpSpPr/>
      </xdr:nvGrpSpPr>
      <xdr:grpSpPr>
        <a:xfrm>
          <a:off x="8926068" y="662940"/>
          <a:ext cx="2389632" cy="2865120"/>
          <a:chOff x="8926068" y="662940"/>
          <a:chExt cx="2389632" cy="2865120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131E6DF7-8E74-653D-5502-D9729648522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9694" b="9440"/>
          <a:stretch/>
        </xdr:blipFill>
        <xdr:spPr>
          <a:xfrm>
            <a:off x="8926068" y="662940"/>
            <a:ext cx="2389632" cy="2415540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4CDA3A1F-3AB0-223E-5CB8-BA51FC4BE7F0}"/>
              </a:ext>
            </a:extLst>
          </xdr:cNvPr>
          <xdr:cNvSpPr txBox="1"/>
        </xdr:nvSpPr>
        <xdr:spPr>
          <a:xfrm>
            <a:off x="9080754" y="3208020"/>
            <a:ext cx="2080260" cy="3200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 Américo barreira 909 Loja 08</a:t>
            </a:r>
            <a:endParaRPr lang="pt-BR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1024218</xdr:colOff>
      <xdr:row>6</xdr:row>
      <xdr:rowOff>35859</xdr:rowOff>
    </xdr:from>
    <xdr:to>
      <xdr:col>12</xdr:col>
      <xdr:colOff>38101</xdr:colOff>
      <xdr:row>21</xdr:row>
      <xdr:rowOff>22412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D839A8-9F72-49AA-BDCB-FD658CDB4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1</xdr:rowOff>
    </xdr:from>
    <xdr:to>
      <xdr:col>5</xdr:col>
      <xdr:colOff>259080</xdr:colOff>
      <xdr:row>9</xdr:row>
      <xdr:rowOff>137161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arca">
              <a:extLst>
                <a:ext uri="{FF2B5EF4-FFF2-40B4-BE49-F238E27FC236}">
                  <a16:creationId xmlns:a16="http://schemas.microsoft.com/office/drawing/2014/main" id="{DC5F6255-AB60-4917-B41B-7DE7AF655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548641"/>
              <a:ext cx="2087880" cy="1234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7620</xdr:colOff>
      <xdr:row>3</xdr:row>
      <xdr:rowOff>22861</xdr:rowOff>
    </xdr:from>
    <xdr:to>
      <xdr:col>18</xdr:col>
      <xdr:colOff>7620</xdr:colOff>
      <xdr:row>12</xdr:row>
      <xdr:rowOff>114301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rros">
              <a:extLst>
                <a:ext uri="{FF2B5EF4-FFF2-40B4-BE49-F238E27FC236}">
                  <a16:creationId xmlns:a16="http://schemas.microsoft.com/office/drawing/2014/main" id="{D871A9E1-2E32-47BE-A594-CD4ADA1EDA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r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1620" y="571501"/>
              <a:ext cx="182880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464820</xdr:colOff>
      <xdr:row>12</xdr:row>
      <xdr:rowOff>137161</xdr:rowOff>
    </xdr:from>
    <xdr:to>
      <xdr:col>9</xdr:col>
      <xdr:colOff>266700</xdr:colOff>
      <xdr:row>18</xdr:row>
      <xdr:rowOff>7621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Venda">
              <a:extLst>
                <a:ext uri="{FF2B5EF4-FFF2-40B4-BE49-F238E27FC236}">
                  <a16:creationId xmlns:a16="http://schemas.microsoft.com/office/drawing/2014/main" id="{8B730E9F-4CE2-40D4-AF11-4963714DEE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V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3620" y="2331721"/>
              <a:ext cx="3459480" cy="967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91440</xdr:colOff>
      <xdr:row>2</xdr:row>
      <xdr:rowOff>152401</xdr:rowOff>
    </xdr:from>
    <xdr:to>
      <xdr:col>14</xdr:col>
      <xdr:colOff>91440</xdr:colOff>
      <xdr:row>9</xdr:row>
      <xdr:rowOff>99061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Vendedor">
              <a:extLst>
                <a:ext uri="{FF2B5EF4-FFF2-40B4-BE49-F238E27FC236}">
                  <a16:creationId xmlns:a16="http://schemas.microsoft.com/office/drawing/2014/main" id="{2DFAAFC2-9345-4309-8F1C-23F51B7131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7040" y="518161"/>
              <a:ext cx="182880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ECACEA-FC54-42A3-BCDA-06B6C7812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10</xdr:col>
      <xdr:colOff>304800</xdr:colOff>
      <xdr:row>34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26F753-4226-46AA-8B25-0376428DE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304800</xdr:colOff>
      <xdr:row>18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497B71-AE9A-4DBC-9AC6-3015ECE55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19</xdr:col>
      <xdr:colOff>304800</xdr:colOff>
      <xdr:row>35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7ED1532-9498-47E9-908C-8F0653983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10</xdr:col>
      <xdr:colOff>304800</xdr:colOff>
      <xdr:row>52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E3045DB-5528-4DC9-AC29-E442E139E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121920</xdr:rowOff>
    </xdr:to>
    <xdr:sp macro="" textlink="">
      <xdr:nvSpPr>
        <xdr:cNvPr id="5121" name="AutoShape 1" descr="Free Laptop User Icon - Free Download Business Icons | IconScout">
          <a:extLst>
            <a:ext uri="{FF2B5EF4-FFF2-40B4-BE49-F238E27FC236}">
              <a16:creationId xmlns:a16="http://schemas.microsoft.com/office/drawing/2014/main" id="{85A9496B-A991-40CF-84EE-4740ECE58003}"/>
            </a:ext>
          </a:extLst>
        </xdr:cNvPr>
        <xdr:cNvSpPr>
          <a:spLocks noChangeAspect="1" noChangeArrowheads="1"/>
        </xdr:cNvSpPr>
      </xdr:nvSpPr>
      <xdr:spPr bwMode="auto">
        <a:xfrm>
          <a:off x="0" y="365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280020</xdr:colOff>
      <xdr:row>12</xdr:row>
      <xdr:rowOff>167640</xdr:rowOff>
    </xdr:from>
    <xdr:to>
      <xdr:col>3</xdr:col>
      <xdr:colOff>308820</xdr:colOff>
      <xdr:row>20</xdr:row>
      <xdr:rowOff>121920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89AB61A1-896A-4C63-8849-AFE03A3F3785}"/>
            </a:ext>
          </a:extLst>
        </xdr:cNvPr>
        <xdr:cNvGrpSpPr/>
      </xdr:nvGrpSpPr>
      <xdr:grpSpPr>
        <a:xfrm>
          <a:off x="280020" y="2361276"/>
          <a:ext cx="1864527" cy="1432099"/>
          <a:chOff x="280020" y="2362200"/>
          <a:chExt cx="1857600" cy="1417320"/>
        </a:xfrm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92D6ADDB-DC12-4CAB-94EE-90B3C9AA9F8C}"/>
              </a:ext>
            </a:extLst>
          </xdr:cNvPr>
          <xdr:cNvSpPr/>
        </xdr:nvSpPr>
        <xdr:spPr>
          <a:xfrm>
            <a:off x="280020" y="2362200"/>
            <a:ext cx="1857600" cy="449580"/>
          </a:xfrm>
          <a:prstGeom prst="round2SameRect">
            <a:avLst/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0">
                <a:latin typeface="Times New Roman" panose="02020603050405020304" pitchFamily="18" charset="0"/>
                <a:cs typeface="Times New Roman" panose="02020603050405020304" pitchFamily="18" charset="0"/>
              </a:rPr>
              <a:t>Marcas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6" name="Marca 1">
                <a:extLst>
                  <a:ext uri="{FF2B5EF4-FFF2-40B4-BE49-F238E27FC236}">
                    <a16:creationId xmlns:a16="http://schemas.microsoft.com/office/drawing/2014/main" id="{B6487D31-21D7-45D0-8516-2FC97ED020E5}"/>
                  </a:ext>
                </a:extLst>
              </xdr:cNvPr>
              <xdr:cNvGraphicFramePr/>
            </xdr:nvGraphicFramePr>
            <xdr:xfrm>
              <a:off x="280125" y="2811780"/>
              <a:ext cx="1857390" cy="967740"/>
            </xdr:xfrm>
            <a:graphic>
              <a:graphicData uri="http://schemas.microsoft.com/office/drawing/2010/slicer">
                <sle:slicer xmlns:sle="http://schemas.microsoft.com/office/drawing/2010/slicer" name="Marca 1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80125" y="2811780"/>
                <a:ext cx="1857390" cy="96774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/>
  </xdr:twoCellAnchor>
  <xdr:twoCellAnchor>
    <xdr:from>
      <xdr:col>0</xdr:col>
      <xdr:colOff>280020</xdr:colOff>
      <xdr:row>21</xdr:row>
      <xdr:rowOff>43815</xdr:rowOff>
    </xdr:from>
    <xdr:to>
      <xdr:col>3</xdr:col>
      <xdr:colOff>308820</xdr:colOff>
      <xdr:row>31</xdr:row>
      <xdr:rowOff>169545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69C6EA13-439F-4EDA-A3D7-FA79753DFFE8}"/>
            </a:ext>
          </a:extLst>
        </xdr:cNvPr>
        <xdr:cNvGrpSpPr/>
      </xdr:nvGrpSpPr>
      <xdr:grpSpPr>
        <a:xfrm>
          <a:off x="280020" y="3899997"/>
          <a:ext cx="1864527" cy="1973003"/>
          <a:chOff x="280020" y="3882390"/>
          <a:chExt cx="1857600" cy="1954530"/>
        </a:xfrm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A1E7AE10-FE90-4345-ABB0-4E087E999CF7}"/>
              </a:ext>
            </a:extLst>
          </xdr:cNvPr>
          <xdr:cNvSpPr/>
        </xdr:nvSpPr>
        <xdr:spPr>
          <a:xfrm>
            <a:off x="280020" y="3882390"/>
            <a:ext cx="1857600" cy="449580"/>
          </a:xfrm>
          <a:prstGeom prst="round2SameRect">
            <a:avLst/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0">
                <a:latin typeface="Times New Roman" panose="02020603050405020304" pitchFamily="18" charset="0"/>
                <a:cs typeface="Times New Roman" panose="02020603050405020304" pitchFamily="18" charset="0"/>
              </a:rPr>
              <a:t>Carros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8" name="Carros 1">
                <a:extLst>
                  <a:ext uri="{FF2B5EF4-FFF2-40B4-BE49-F238E27FC236}">
                    <a16:creationId xmlns:a16="http://schemas.microsoft.com/office/drawing/2014/main" id="{A601A7B4-69F2-47CF-BBD3-EED12DB6D8E3}"/>
                  </a:ext>
                </a:extLst>
              </xdr:cNvPr>
              <xdr:cNvGraphicFramePr/>
            </xdr:nvGraphicFramePr>
            <xdr:xfrm>
              <a:off x="280020" y="4331970"/>
              <a:ext cx="1857600" cy="1504950"/>
            </xdr:xfrm>
            <a:graphic>
              <a:graphicData uri="http://schemas.microsoft.com/office/drawing/2010/slicer">
                <sle:slicer xmlns:sle="http://schemas.microsoft.com/office/drawing/2010/slicer" name="Carros 1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80020" y="4333875"/>
                <a:ext cx="1857600" cy="150495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/>
  </xdr:twoCellAnchor>
  <xdr:twoCellAnchor>
    <xdr:from>
      <xdr:col>0</xdr:col>
      <xdr:colOff>280020</xdr:colOff>
      <xdr:row>32</xdr:row>
      <xdr:rowOff>91440</xdr:rowOff>
    </xdr:from>
    <xdr:to>
      <xdr:col>3</xdr:col>
      <xdr:colOff>308820</xdr:colOff>
      <xdr:row>40</xdr:row>
      <xdr:rowOff>53340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9C91819B-59DB-44C9-93DC-71505A2E7B59}"/>
            </a:ext>
          </a:extLst>
        </xdr:cNvPr>
        <xdr:cNvGrpSpPr/>
      </xdr:nvGrpSpPr>
      <xdr:grpSpPr>
        <a:xfrm>
          <a:off x="280020" y="5979622"/>
          <a:ext cx="1864527" cy="1439718"/>
          <a:chOff x="280020" y="5943600"/>
          <a:chExt cx="1857600" cy="1424940"/>
        </a:xfrm>
      </xdr:grpSpPr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670EE014-54DF-44BD-91DD-EE3A58DEFFEC}"/>
              </a:ext>
            </a:extLst>
          </xdr:cNvPr>
          <xdr:cNvSpPr/>
        </xdr:nvSpPr>
        <xdr:spPr>
          <a:xfrm>
            <a:off x="280020" y="5943600"/>
            <a:ext cx="1857600" cy="449580"/>
          </a:xfrm>
          <a:prstGeom prst="round2SameRect">
            <a:avLst/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0">
                <a:latin typeface="Times New Roman" panose="02020603050405020304" pitchFamily="18" charset="0"/>
                <a:cs typeface="Times New Roman" panose="02020603050405020304" pitchFamily="18" charset="0"/>
              </a:rPr>
              <a:t>Vendedores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0" name="Vendedor 1">
                <a:extLst>
                  <a:ext uri="{FF2B5EF4-FFF2-40B4-BE49-F238E27FC236}">
                    <a16:creationId xmlns:a16="http://schemas.microsoft.com/office/drawing/2014/main" id="{CF75AD6A-FF26-4394-B0D0-9D392CCB326A}"/>
                  </a:ext>
                </a:extLst>
              </xdr:cNvPr>
              <xdr:cNvGraphicFramePr/>
            </xdr:nvGraphicFramePr>
            <xdr:xfrm>
              <a:off x="280020" y="6393180"/>
              <a:ext cx="1857600" cy="975360"/>
            </xdr:xfrm>
            <a:graphic>
              <a:graphicData uri="http://schemas.microsoft.com/office/drawing/2010/slicer">
                <sle:slicer xmlns:sle="http://schemas.microsoft.com/office/drawing/2010/slicer" name="Vendedor 1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80020" y="6393180"/>
                <a:ext cx="1857600" cy="97536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/>
  </xdr:twoCellAnchor>
  <xdr:twoCellAnchor>
    <xdr:from>
      <xdr:col>4</xdr:col>
      <xdr:colOff>175260</xdr:colOff>
      <xdr:row>0</xdr:row>
      <xdr:rowOff>80010</xdr:rowOff>
    </xdr:from>
    <xdr:to>
      <xdr:col>16</xdr:col>
      <xdr:colOff>601980</xdr:colOff>
      <xdr:row>9</xdr:row>
      <xdr:rowOff>95250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92990A74-1B60-45D7-A955-BF65E1A02703}"/>
            </a:ext>
          </a:extLst>
        </xdr:cNvPr>
        <xdr:cNvGrpSpPr/>
      </xdr:nvGrpSpPr>
      <xdr:grpSpPr>
        <a:xfrm>
          <a:off x="2622896" y="80010"/>
          <a:ext cx="7769629" cy="1677785"/>
          <a:chOff x="2613660" y="68580"/>
          <a:chExt cx="8107680" cy="1661160"/>
        </a:xfrm>
      </xdr:grpSpPr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72475C59-CA16-4124-BEE8-1AA8C7EAACF5}"/>
              </a:ext>
            </a:extLst>
          </xdr:cNvPr>
          <xdr:cNvSpPr/>
        </xdr:nvSpPr>
        <xdr:spPr>
          <a:xfrm>
            <a:off x="2621280" y="571500"/>
            <a:ext cx="8084820" cy="1158240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7C9190EB-4338-4BC5-BAAF-95BC2E0AA30C}"/>
              </a:ext>
            </a:extLst>
          </xdr:cNvPr>
          <xdr:cNvSpPr/>
        </xdr:nvSpPr>
        <xdr:spPr>
          <a:xfrm>
            <a:off x="2613660" y="68580"/>
            <a:ext cx="8107680" cy="487680"/>
          </a:xfrm>
          <a:prstGeom prst="round2SameRect">
            <a:avLst/>
          </a:prstGeom>
          <a:solidFill>
            <a:schemeClr val="accent6">
              <a:lumMod val="75000"/>
            </a:schemeClr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800" b="1">
                <a:latin typeface="Times New Roman" panose="02020603050405020304" pitchFamily="18" charset="0"/>
                <a:cs typeface="Times New Roman" panose="02020603050405020304" pitchFamily="18" charset="0"/>
              </a:rPr>
              <a:t>Resultados Exercício 2024</a:t>
            </a:r>
          </a:p>
        </xdr:txBody>
      </xdr:sp>
    </xdr:grpSp>
    <xdr:clientData/>
  </xdr:twoCellAnchor>
  <xdr:twoCellAnchor>
    <xdr:from>
      <xdr:col>17</xdr:col>
      <xdr:colOff>76200</xdr:colOff>
      <xdr:row>0</xdr:row>
      <xdr:rowOff>80010</xdr:rowOff>
    </xdr:from>
    <xdr:to>
      <xdr:col>22</xdr:col>
      <xdr:colOff>533400</xdr:colOff>
      <xdr:row>9</xdr:row>
      <xdr:rowOff>95250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A32CC50-8E88-4A09-9227-5D0A5F00B935}"/>
            </a:ext>
          </a:extLst>
        </xdr:cNvPr>
        <xdr:cNvGrpSpPr/>
      </xdr:nvGrpSpPr>
      <xdr:grpSpPr>
        <a:xfrm>
          <a:off x="10478655" y="80010"/>
          <a:ext cx="3516745" cy="1677785"/>
          <a:chOff x="10858500" y="91440"/>
          <a:chExt cx="3086100" cy="1661160"/>
        </a:xfrm>
      </xdr:grpSpPr>
      <xdr:sp macro="" textlink="">
        <xdr:nvSpPr>
          <xdr:cNvPr id="19" name="Retângulo 18">
            <a:extLst>
              <a:ext uri="{FF2B5EF4-FFF2-40B4-BE49-F238E27FC236}">
                <a16:creationId xmlns:a16="http://schemas.microsoft.com/office/drawing/2014/main" id="{CA7036A2-435C-44A9-B3D2-FB22DBFE2BB1}"/>
              </a:ext>
            </a:extLst>
          </xdr:cNvPr>
          <xdr:cNvSpPr/>
        </xdr:nvSpPr>
        <xdr:spPr>
          <a:xfrm>
            <a:off x="10861400" y="594360"/>
            <a:ext cx="3077399" cy="1158240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924EF7C4-3478-477A-9E92-6239670D623A}"/>
              </a:ext>
            </a:extLst>
          </xdr:cNvPr>
          <xdr:cNvSpPr/>
        </xdr:nvSpPr>
        <xdr:spPr>
          <a:xfrm>
            <a:off x="10858500" y="91440"/>
            <a:ext cx="3086100" cy="487680"/>
          </a:xfrm>
          <a:prstGeom prst="round2SameRect">
            <a:avLst/>
          </a:prstGeom>
          <a:solidFill>
            <a:schemeClr val="accent6">
              <a:lumMod val="75000"/>
            </a:schemeClr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800" b="1">
                <a:latin typeface="Times New Roman" panose="02020603050405020304" pitchFamily="18" charset="0"/>
                <a:cs typeface="Times New Roman" panose="02020603050405020304" pitchFamily="18" charset="0"/>
              </a:rPr>
              <a:t>Meses</a:t>
            </a:r>
          </a:p>
        </xdr:txBody>
      </xdr:sp>
    </xdr:grpSp>
    <xdr:clientData/>
  </xdr:twoCellAnchor>
  <xdr:twoCellAnchor editAs="oneCell">
    <xdr:from>
      <xdr:col>17</xdr:col>
      <xdr:colOff>114300</xdr:colOff>
      <xdr:row>3</xdr:row>
      <xdr:rowOff>144780</xdr:rowOff>
    </xdr:from>
    <xdr:to>
      <xdr:col>22</xdr:col>
      <xdr:colOff>495300</xdr:colOff>
      <xdr:row>8</xdr:row>
      <xdr:rowOff>167640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Mês Venda 1">
              <a:extLst>
                <a:ext uri="{FF2B5EF4-FFF2-40B4-BE49-F238E27FC236}">
                  <a16:creationId xmlns:a16="http://schemas.microsoft.com/office/drawing/2014/main" id="{7459E16B-1C12-48BF-AFDB-903AD0018E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Vend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00" y="693420"/>
              <a:ext cx="3429000" cy="937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335280</xdr:colOff>
      <xdr:row>3</xdr:row>
      <xdr:rowOff>137370</xdr:rowOff>
    </xdr:from>
    <xdr:to>
      <xdr:col>6</xdr:col>
      <xdr:colOff>30480</xdr:colOff>
      <xdr:row>8</xdr:row>
      <xdr:rowOff>137370</xdr:rowOff>
    </xdr:to>
    <xdr:pic>
      <xdr:nvPicPr>
        <xdr:cNvPr id="5" name="Gráfico 4" descr="Dinheiro">
          <a:extLst>
            <a:ext uri="{FF2B5EF4-FFF2-40B4-BE49-F238E27FC236}">
              <a16:creationId xmlns:a16="http://schemas.microsoft.com/office/drawing/2014/main" id="{79DDD269-6EA2-4646-A0B8-135CDB718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73680" y="68601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317640</xdr:colOff>
      <xdr:row>3</xdr:row>
      <xdr:rowOff>122130</xdr:rowOff>
    </xdr:from>
    <xdr:to>
      <xdr:col>10</xdr:col>
      <xdr:colOff>12840</xdr:colOff>
      <xdr:row>8</xdr:row>
      <xdr:rowOff>122130</xdr:rowOff>
    </xdr:to>
    <xdr:pic>
      <xdr:nvPicPr>
        <xdr:cNvPr id="12" name="Gráfico 11" descr="Moedas">
          <a:extLst>
            <a:ext uri="{FF2B5EF4-FFF2-40B4-BE49-F238E27FC236}">
              <a16:creationId xmlns:a16="http://schemas.microsoft.com/office/drawing/2014/main" id="{BC340C16-6476-4E3F-83CF-D869A43A5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194440" y="67077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322860</xdr:colOff>
      <xdr:row>3</xdr:row>
      <xdr:rowOff>137370</xdr:rowOff>
    </xdr:from>
    <xdr:to>
      <xdr:col>14</xdr:col>
      <xdr:colOff>18060</xdr:colOff>
      <xdr:row>8</xdr:row>
      <xdr:rowOff>137370</xdr:rowOff>
    </xdr:to>
    <xdr:pic>
      <xdr:nvPicPr>
        <xdr:cNvPr id="18" name="Gráfico 17" descr="Carteira">
          <a:extLst>
            <a:ext uri="{FF2B5EF4-FFF2-40B4-BE49-F238E27FC236}">
              <a16:creationId xmlns:a16="http://schemas.microsoft.com/office/drawing/2014/main" id="{F857B48E-0613-4831-AA38-4E5EC2D44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638060" y="686010"/>
          <a:ext cx="914400" cy="914400"/>
        </a:xfrm>
        <a:prstGeom prst="rect">
          <a:avLst/>
        </a:prstGeom>
      </xdr:spPr>
    </xdr:pic>
    <xdr:clientData/>
  </xdr:twoCellAnchor>
  <xdr:twoCellAnchor>
    <xdr:from>
      <xdr:col>5</xdr:col>
      <xdr:colOff>594360</xdr:colOff>
      <xdr:row>3</xdr:row>
      <xdr:rowOff>156210</xdr:rowOff>
    </xdr:from>
    <xdr:to>
      <xdr:col>8</xdr:col>
      <xdr:colOff>403860</xdr:colOff>
      <xdr:row>5</xdr:row>
      <xdr:rowOff>171450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44B66B87-267E-44F5-A48B-149FD9EB810A}"/>
            </a:ext>
          </a:extLst>
        </xdr:cNvPr>
        <xdr:cNvSpPr txBox="1"/>
      </xdr:nvSpPr>
      <xdr:spPr>
        <a:xfrm>
          <a:off x="3642360" y="704850"/>
          <a:ext cx="16383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Faturamento</a:t>
          </a:r>
        </a:p>
      </xdr:txBody>
    </xdr:sp>
    <xdr:clientData/>
  </xdr:twoCellAnchor>
  <xdr:twoCellAnchor>
    <xdr:from>
      <xdr:col>9</xdr:col>
      <xdr:colOff>541020</xdr:colOff>
      <xdr:row>3</xdr:row>
      <xdr:rowOff>148590</xdr:rowOff>
    </xdr:from>
    <xdr:to>
      <xdr:col>12</xdr:col>
      <xdr:colOff>571500</xdr:colOff>
      <xdr:row>5</xdr:row>
      <xdr:rowOff>163830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41975C19-0F95-416A-B2AB-C76E765B6BDE}"/>
            </a:ext>
          </a:extLst>
        </xdr:cNvPr>
        <xdr:cNvSpPr txBox="1"/>
      </xdr:nvSpPr>
      <xdr:spPr>
        <a:xfrm>
          <a:off x="6027420" y="697230"/>
          <a:ext cx="185928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 Vendido</a:t>
          </a:r>
        </a:p>
      </xdr:txBody>
    </xdr:sp>
    <xdr:clientData/>
  </xdr:twoCellAnchor>
  <xdr:twoCellAnchor>
    <xdr:from>
      <xdr:col>13</xdr:col>
      <xdr:colOff>480060</xdr:colOff>
      <xdr:row>3</xdr:row>
      <xdr:rowOff>156210</xdr:rowOff>
    </xdr:from>
    <xdr:to>
      <xdr:col>17</xdr:col>
      <xdr:colOff>137160</xdr:colOff>
      <xdr:row>5</xdr:row>
      <xdr:rowOff>171450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4B2661AF-17B9-401F-96DF-D1D95C9E7550}"/>
            </a:ext>
          </a:extLst>
        </xdr:cNvPr>
        <xdr:cNvSpPr txBox="1"/>
      </xdr:nvSpPr>
      <xdr:spPr>
        <a:xfrm>
          <a:off x="8404860" y="704850"/>
          <a:ext cx="20955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Comissões pagas</a:t>
          </a:r>
        </a:p>
      </xdr:txBody>
    </xdr:sp>
    <xdr:clientData/>
  </xdr:twoCellAnchor>
  <xdr:twoCellAnchor>
    <xdr:from>
      <xdr:col>5</xdr:col>
      <xdr:colOff>594360</xdr:colOff>
      <xdr:row>6</xdr:row>
      <xdr:rowOff>0</xdr:rowOff>
    </xdr:from>
    <xdr:to>
      <xdr:col>8</xdr:col>
      <xdr:colOff>205740</xdr:colOff>
      <xdr:row>8</xdr:row>
      <xdr:rowOff>7620</xdr:rowOff>
    </xdr:to>
    <xdr:sp macro="" textlink="'Tabelas dinâmicas'!C7">
      <xdr:nvSpPr>
        <xdr:cNvPr id="23" name="CaixaDeTexto 22">
          <a:extLst>
            <a:ext uri="{FF2B5EF4-FFF2-40B4-BE49-F238E27FC236}">
              <a16:creationId xmlns:a16="http://schemas.microsoft.com/office/drawing/2014/main" id="{D971D447-6F21-49DD-AEB5-878085161CD3}"/>
            </a:ext>
          </a:extLst>
        </xdr:cNvPr>
        <xdr:cNvSpPr txBox="1"/>
      </xdr:nvSpPr>
      <xdr:spPr>
        <a:xfrm>
          <a:off x="3642360" y="1097280"/>
          <a:ext cx="144018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C3B301-D29D-42B2-A3E2-9200C63533E7}" type="TxLink">
            <a:rPr lang="en-US" sz="1300" b="0" i="0" u="none" strike="noStrike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/>
            <a:t> R$ 50.158.467,70 </a:t>
          </a:fld>
          <a:endParaRPr lang="pt-BR" sz="1300">
            <a:solidFill>
              <a:schemeClr val="accent6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541020</xdr:colOff>
      <xdr:row>5</xdr:row>
      <xdr:rowOff>167640</xdr:rowOff>
    </xdr:from>
    <xdr:to>
      <xdr:col>12</xdr:col>
      <xdr:colOff>152401</xdr:colOff>
      <xdr:row>7</xdr:row>
      <xdr:rowOff>175260</xdr:rowOff>
    </xdr:to>
    <xdr:sp macro="" textlink="'Tabelas dinâmicas'!E7">
      <xdr:nvSpPr>
        <xdr:cNvPr id="28" name="CaixaDeTexto 27">
          <a:extLst>
            <a:ext uri="{FF2B5EF4-FFF2-40B4-BE49-F238E27FC236}">
              <a16:creationId xmlns:a16="http://schemas.microsoft.com/office/drawing/2014/main" id="{954C2B5D-86BC-44CA-BE74-BB474B4A14B8}"/>
            </a:ext>
          </a:extLst>
        </xdr:cNvPr>
        <xdr:cNvSpPr txBox="1"/>
      </xdr:nvSpPr>
      <xdr:spPr>
        <a:xfrm>
          <a:off x="6027420" y="1082040"/>
          <a:ext cx="1440181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7E1DDD4-4E84-4F18-8341-09041B0A6D47}" type="TxLink">
            <a:rPr lang="en-US" sz="1300" b="0" i="0" u="none" strike="noStrike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/>
            <a:t>675</a:t>
          </a:fld>
          <a:endParaRPr lang="pt-BR" sz="1300">
            <a:solidFill>
              <a:schemeClr val="accent6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480060</xdr:colOff>
      <xdr:row>5</xdr:row>
      <xdr:rowOff>137160</xdr:rowOff>
    </xdr:from>
    <xdr:to>
      <xdr:col>16</xdr:col>
      <xdr:colOff>91440</xdr:colOff>
      <xdr:row>7</xdr:row>
      <xdr:rowOff>144780</xdr:rowOff>
    </xdr:to>
    <xdr:sp macro="" textlink="'Tabelas dinâmicas'!G7">
      <xdr:nvSpPr>
        <xdr:cNvPr id="29" name="CaixaDeTexto 28">
          <a:extLst>
            <a:ext uri="{FF2B5EF4-FFF2-40B4-BE49-F238E27FC236}">
              <a16:creationId xmlns:a16="http://schemas.microsoft.com/office/drawing/2014/main" id="{73078328-106F-4B58-BF0D-0C311AE0F623}"/>
            </a:ext>
          </a:extLst>
        </xdr:cNvPr>
        <xdr:cNvSpPr txBox="1"/>
      </xdr:nvSpPr>
      <xdr:spPr>
        <a:xfrm>
          <a:off x="8404860" y="1051560"/>
          <a:ext cx="144018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A14ECE3-8D55-43E5-88FD-CEE483030542}" type="TxLink">
            <a:rPr lang="en-US" sz="1300" b="0" i="0" u="none" strike="noStrike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/>
            <a:t> R$ 501.584,68 </a:t>
          </a:fld>
          <a:endParaRPr lang="pt-BR" sz="1300">
            <a:solidFill>
              <a:schemeClr val="accent6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175260</xdr:colOff>
      <xdr:row>10</xdr:row>
      <xdr:rowOff>53340</xdr:rowOff>
    </xdr:from>
    <xdr:to>
      <xdr:col>17</xdr:col>
      <xdr:colOff>22860</xdr:colOff>
      <xdr:row>24</xdr:row>
      <xdr:rowOff>53340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9FDB9D0A-48DD-43B5-9749-A8D902DAC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83820</xdr:colOff>
      <xdr:row>10</xdr:row>
      <xdr:rowOff>91440</xdr:rowOff>
    </xdr:from>
    <xdr:to>
      <xdr:col>22</xdr:col>
      <xdr:colOff>571500</xdr:colOff>
      <xdr:row>24</xdr:row>
      <xdr:rowOff>53340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EFD90B22-90B8-4ED9-85D3-CF1FE6773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198120</xdr:colOff>
      <xdr:row>24</xdr:row>
      <xdr:rowOff>160020</xdr:rowOff>
    </xdr:from>
    <xdr:to>
      <xdr:col>11</xdr:col>
      <xdr:colOff>502920</xdr:colOff>
      <xdr:row>39</xdr:row>
      <xdr:rowOff>160020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FC9272DD-752C-4595-B02E-766D12311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577273</xdr:colOff>
      <xdr:row>2</xdr:row>
      <xdr:rowOff>0</xdr:rowOff>
    </xdr:from>
    <xdr:to>
      <xdr:col>3</xdr:col>
      <xdr:colOff>34637</xdr:colOff>
      <xdr:row>9</xdr:row>
      <xdr:rowOff>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43ABAB56-8C91-4598-871E-6B68B5BAE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73" y="369455"/>
          <a:ext cx="1293091" cy="129309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902.352316898148" createdVersion="6" refreshedVersion="6" minRefreshableVersion="3" recordCount="120" xr:uid="{684B27B5-AD23-4315-8DA2-A71549D52B83}">
  <cacheSource type="worksheet">
    <worksheetSource ref="B6:H126" sheet="Base de dados"/>
  </cacheSource>
  <cacheFields count="7">
    <cacheField name="Marca" numFmtId="0">
      <sharedItems count="5">
        <s v="Renaut"/>
        <s v="Fiat"/>
        <s v="Hyundai"/>
        <s v="Chevrolet"/>
        <s v="Volkswagen"/>
      </sharedItems>
    </cacheField>
    <cacheField name="Carros" numFmtId="0">
      <sharedItems count="10">
        <s v="Kwid"/>
        <s v="Mobi"/>
        <s v="Uno"/>
        <s v="HB20"/>
        <s v="Joy"/>
        <s v="T-Cross"/>
        <s v="Siena"/>
        <s v="Joy Plus"/>
        <s v="Onix"/>
        <s v="HB20S"/>
      </sharedItems>
    </cacheField>
    <cacheField name="Mês Venda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Qtd" numFmtId="0">
      <sharedItems containsSemiMixedTypes="0" containsString="0" containsNumber="1" containsInteger="1" minValue="1" maxValue="10"/>
    </cacheField>
    <cacheField name="Valor" numFmtId="44">
      <sharedItems containsSemiMixedTypes="0" containsString="0" containsNumber="1" minValue="60844.446000000004" maxValue="894465.3600000001"/>
    </cacheField>
    <cacheField name="Vendedor" numFmtId="0">
      <sharedItems count="5">
        <s v="André"/>
        <s v="Aline"/>
        <s v="Thales"/>
        <s v="Rosângela"/>
        <s v="Fernanda"/>
      </sharedItems>
    </cacheField>
    <cacheField name="Comissão" numFmtId="44">
      <sharedItems containsSemiMixedTypes="0" containsString="0" containsNumber="1" minValue="608.44446000000005" maxValue="8944.6536000000015"/>
    </cacheField>
  </cacheFields>
  <extLst>
    <ext xmlns:x14="http://schemas.microsoft.com/office/spreadsheetml/2009/9/main" uri="{725AE2AE-9491-48be-B2B4-4EB974FC3084}">
      <x14:pivotCacheDefinition pivotCacheId="4099310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4"/>
    <n v="265770.48"/>
    <x v="0"/>
    <n v="2657.7048"/>
  </r>
  <r>
    <x v="1"/>
    <x v="1"/>
    <x v="0"/>
    <n v="4"/>
    <n v="275185.272"/>
    <x v="1"/>
    <n v="2751.8527199999999"/>
  </r>
  <r>
    <x v="1"/>
    <x v="2"/>
    <x v="0"/>
    <n v="3"/>
    <n v="187974.198"/>
    <x v="2"/>
    <n v="1879.74198"/>
  </r>
  <r>
    <x v="2"/>
    <x v="3"/>
    <x v="0"/>
    <n v="4"/>
    <n v="353581.75199999998"/>
    <x v="3"/>
    <n v="3535.8175200000001"/>
  </r>
  <r>
    <x v="3"/>
    <x v="4"/>
    <x v="0"/>
    <n v="7"/>
    <n v="565279.30200000003"/>
    <x v="4"/>
    <n v="5652.7930200000001"/>
  </r>
  <r>
    <x v="4"/>
    <x v="5"/>
    <x v="0"/>
    <n v="7"/>
    <n v="584764.19400000002"/>
    <x v="0"/>
    <n v="5847.6419400000004"/>
  </r>
  <r>
    <x v="1"/>
    <x v="6"/>
    <x v="0"/>
    <n v="1"/>
    <n v="65527.794000000002"/>
    <x v="1"/>
    <n v="655.27794000000006"/>
  </r>
  <r>
    <x v="3"/>
    <x v="7"/>
    <x v="0"/>
    <n v="5"/>
    <n v="301346.49"/>
    <x v="2"/>
    <n v="3013.4648999999999"/>
  </r>
  <r>
    <x v="3"/>
    <x v="8"/>
    <x v="0"/>
    <n v="8"/>
    <n v="539132.11199999996"/>
    <x v="3"/>
    <n v="5391.3211199999996"/>
  </r>
  <r>
    <x v="2"/>
    <x v="9"/>
    <x v="0"/>
    <n v="1"/>
    <n v="62991.732000000004"/>
    <x v="4"/>
    <n v="629.91732000000002"/>
  </r>
  <r>
    <x v="0"/>
    <x v="0"/>
    <x v="1"/>
    <n v="6"/>
    <n v="405864.10800000001"/>
    <x v="0"/>
    <n v="4058.6410800000003"/>
  </r>
  <r>
    <x v="1"/>
    <x v="1"/>
    <x v="1"/>
    <n v="8"/>
    <n v="538234.31999999995"/>
    <x v="1"/>
    <n v="5382.3431999999993"/>
  </r>
  <r>
    <x v="1"/>
    <x v="2"/>
    <x v="1"/>
    <n v="6"/>
    <n v="507719.41200000001"/>
    <x v="2"/>
    <n v="5077.1941200000001"/>
  </r>
  <r>
    <x v="2"/>
    <x v="3"/>
    <x v="1"/>
    <n v="2"/>
    <n v="177109.51199999999"/>
    <x v="3"/>
    <n v="1771.09512"/>
  </r>
  <r>
    <x v="3"/>
    <x v="4"/>
    <x v="1"/>
    <n v="5"/>
    <n v="306471.71999999997"/>
    <x v="4"/>
    <n v="3064.7171999999996"/>
  </r>
  <r>
    <x v="4"/>
    <x v="5"/>
    <x v="1"/>
    <n v="9"/>
    <n v="570884.49"/>
    <x v="0"/>
    <n v="5708.8449000000001"/>
  </r>
  <r>
    <x v="1"/>
    <x v="6"/>
    <x v="1"/>
    <n v="1"/>
    <n v="77135.964000000007"/>
    <x v="1"/>
    <n v="771.35964000000013"/>
  </r>
  <r>
    <x v="3"/>
    <x v="7"/>
    <x v="1"/>
    <n v="7"/>
    <n v="548543.89800000004"/>
    <x v="2"/>
    <n v="5485.4389800000008"/>
  </r>
  <r>
    <x v="3"/>
    <x v="8"/>
    <x v="1"/>
    <n v="6"/>
    <n v="362030.61600000004"/>
    <x v="3"/>
    <n v="3620.3061600000005"/>
  </r>
  <r>
    <x v="2"/>
    <x v="9"/>
    <x v="1"/>
    <n v="6"/>
    <n v="446577.37200000003"/>
    <x v="4"/>
    <n v="4465.7737200000001"/>
  </r>
  <r>
    <x v="0"/>
    <x v="0"/>
    <x v="2"/>
    <n v="2"/>
    <n v="177388.068"/>
    <x v="0"/>
    <n v="1773.88068"/>
  </r>
  <r>
    <x v="1"/>
    <x v="1"/>
    <x v="2"/>
    <n v="10"/>
    <n v="863854.26"/>
    <x v="1"/>
    <n v="8638.5426000000007"/>
  </r>
  <r>
    <x v="1"/>
    <x v="2"/>
    <x v="2"/>
    <n v="5"/>
    <n v="365028.6"/>
    <x v="2"/>
    <n v="3650.2860000000001"/>
  </r>
  <r>
    <x v="2"/>
    <x v="3"/>
    <x v="2"/>
    <n v="9"/>
    <n v="551928.65399999998"/>
    <x v="3"/>
    <n v="5519.2865400000001"/>
  </r>
  <r>
    <x v="3"/>
    <x v="4"/>
    <x v="2"/>
    <n v="4"/>
    <n v="257089.152"/>
    <x v="4"/>
    <n v="2570.8915200000001"/>
  </r>
  <r>
    <x v="4"/>
    <x v="5"/>
    <x v="2"/>
    <n v="7"/>
    <n v="457403.98200000002"/>
    <x v="0"/>
    <n v="4574.03982"/>
  </r>
  <r>
    <x v="1"/>
    <x v="6"/>
    <x v="2"/>
    <n v="4"/>
    <n v="330904.48800000001"/>
    <x v="1"/>
    <n v="3309.0448800000004"/>
  </r>
  <r>
    <x v="3"/>
    <x v="7"/>
    <x v="2"/>
    <n v="10"/>
    <n v="864816.18"/>
    <x v="2"/>
    <n v="8648.1617999999999"/>
  </r>
  <r>
    <x v="3"/>
    <x v="8"/>
    <x v="2"/>
    <n v="10"/>
    <n v="842461.56"/>
    <x v="3"/>
    <n v="8424.615600000001"/>
  </r>
  <r>
    <x v="2"/>
    <x v="9"/>
    <x v="2"/>
    <n v="5"/>
    <n v="448760.73"/>
    <x v="4"/>
    <n v="4487.6072999999997"/>
  </r>
  <r>
    <x v="0"/>
    <x v="0"/>
    <x v="3"/>
    <n v="3"/>
    <n v="201269.73599999998"/>
    <x v="0"/>
    <n v="2012.6973599999999"/>
  </r>
  <r>
    <x v="1"/>
    <x v="1"/>
    <x v="3"/>
    <n v="1"/>
    <n v="87067.788"/>
    <x v="1"/>
    <n v="870.67788000000007"/>
  </r>
  <r>
    <x v="1"/>
    <x v="2"/>
    <x v="3"/>
    <n v="4"/>
    <n v="342166.96799999999"/>
    <x v="2"/>
    <n v="3421.66968"/>
  </r>
  <r>
    <x v="2"/>
    <x v="3"/>
    <x v="3"/>
    <n v="9"/>
    <n v="602745.08400000003"/>
    <x v="3"/>
    <n v="6027.4508400000004"/>
  </r>
  <r>
    <x v="3"/>
    <x v="4"/>
    <x v="3"/>
    <n v="8"/>
    <n v="495044.11200000002"/>
    <x v="4"/>
    <n v="4950.4411200000004"/>
  </r>
  <r>
    <x v="4"/>
    <x v="5"/>
    <x v="3"/>
    <n v="3"/>
    <n v="250459.91999999998"/>
    <x v="0"/>
    <n v="2504.5992000000001"/>
  </r>
  <r>
    <x v="1"/>
    <x v="6"/>
    <x v="3"/>
    <n v="8"/>
    <n v="683580.43200000003"/>
    <x v="1"/>
    <n v="6835.8043200000002"/>
  </r>
  <r>
    <x v="3"/>
    <x v="7"/>
    <x v="3"/>
    <n v="5"/>
    <n v="355905.38999999996"/>
    <x v="2"/>
    <n v="3559.0538999999994"/>
  </r>
  <r>
    <x v="3"/>
    <x v="8"/>
    <x v="3"/>
    <n v="9"/>
    <n v="810853.47"/>
    <x v="3"/>
    <n v="8108.5347000000002"/>
  </r>
  <r>
    <x v="2"/>
    <x v="9"/>
    <x v="3"/>
    <n v="8"/>
    <n v="627740.97600000002"/>
    <x v="4"/>
    <n v="6277.4097600000005"/>
  </r>
  <r>
    <x v="0"/>
    <x v="0"/>
    <x v="4"/>
    <n v="1"/>
    <n v="65990.717999999993"/>
    <x v="0"/>
    <n v="659.90717999999993"/>
  </r>
  <r>
    <x v="1"/>
    <x v="1"/>
    <x v="4"/>
    <n v="6"/>
    <n v="438509.26799999998"/>
    <x v="1"/>
    <n v="4385.0926799999997"/>
  </r>
  <r>
    <x v="1"/>
    <x v="2"/>
    <x v="4"/>
    <n v="7"/>
    <n v="464284.71600000001"/>
    <x v="2"/>
    <n v="4642.8471600000003"/>
  </r>
  <r>
    <x v="2"/>
    <x v="3"/>
    <x v="4"/>
    <n v="2"/>
    <n v="163847.04000000001"/>
    <x v="3"/>
    <n v="1638.4704000000002"/>
  </r>
  <r>
    <x v="3"/>
    <x v="4"/>
    <x v="4"/>
    <n v="8"/>
    <n v="499821.64799999999"/>
    <x v="4"/>
    <n v="4998.21648"/>
  </r>
  <r>
    <x v="4"/>
    <x v="5"/>
    <x v="4"/>
    <n v="3"/>
    <n v="254265.516"/>
    <x v="0"/>
    <n v="2542.6551600000003"/>
  </r>
  <r>
    <x v="1"/>
    <x v="6"/>
    <x v="4"/>
    <n v="5"/>
    <n v="347678.97"/>
    <x v="1"/>
    <n v="3476.7896999999998"/>
  </r>
  <r>
    <x v="3"/>
    <x v="7"/>
    <x v="4"/>
    <n v="3"/>
    <n v="219585.29399999999"/>
    <x v="2"/>
    <n v="2195.8529400000002"/>
  </r>
  <r>
    <x v="3"/>
    <x v="8"/>
    <x v="4"/>
    <n v="10"/>
    <n v="686079.41999999993"/>
    <x v="3"/>
    <n v="6860.7941999999994"/>
  </r>
  <r>
    <x v="2"/>
    <x v="9"/>
    <x v="4"/>
    <n v="4"/>
    <n v="262083.12"/>
    <x v="4"/>
    <n v="2620.8312000000001"/>
  </r>
  <r>
    <x v="0"/>
    <x v="0"/>
    <x v="5"/>
    <n v="3"/>
    <n v="210597.35399999999"/>
    <x v="0"/>
    <n v="2105.97354"/>
  </r>
  <r>
    <x v="1"/>
    <x v="1"/>
    <x v="5"/>
    <n v="3"/>
    <n v="232369.81200000003"/>
    <x v="1"/>
    <n v="2323.6981200000005"/>
  </r>
  <r>
    <x v="1"/>
    <x v="2"/>
    <x v="5"/>
    <n v="10"/>
    <n v="793804.44000000006"/>
    <x v="2"/>
    <n v="7938.0444000000007"/>
  </r>
  <r>
    <x v="2"/>
    <x v="3"/>
    <x v="5"/>
    <n v="9"/>
    <n v="667034.40599999996"/>
    <x v="3"/>
    <n v="6670.3440599999994"/>
  </r>
  <r>
    <x v="3"/>
    <x v="4"/>
    <x v="5"/>
    <n v="5"/>
    <n v="340940.52"/>
    <x v="4"/>
    <n v="3409.4052000000001"/>
  </r>
  <r>
    <x v="4"/>
    <x v="5"/>
    <x v="5"/>
    <n v="9"/>
    <n v="698227.66799999995"/>
    <x v="0"/>
    <n v="6982.2766799999999"/>
  </r>
  <r>
    <x v="1"/>
    <x v="6"/>
    <x v="5"/>
    <n v="3"/>
    <n v="199847.89799999999"/>
    <x v="1"/>
    <n v="1998.4789799999999"/>
  </r>
  <r>
    <x v="3"/>
    <x v="7"/>
    <x v="5"/>
    <n v="3"/>
    <n v="228086.26199999999"/>
    <x v="2"/>
    <n v="2280.8626199999999"/>
  </r>
  <r>
    <x v="3"/>
    <x v="8"/>
    <x v="5"/>
    <n v="8"/>
    <n v="602514.62399999995"/>
    <x v="3"/>
    <n v="6025.14624"/>
  </r>
  <r>
    <x v="2"/>
    <x v="9"/>
    <x v="5"/>
    <n v="2"/>
    <n v="149640.68400000001"/>
    <x v="4"/>
    <n v="1496.4068400000001"/>
  </r>
  <r>
    <x v="0"/>
    <x v="0"/>
    <x v="6"/>
    <n v="5"/>
    <n v="369437.39999999997"/>
    <x v="0"/>
    <n v="3694.3739999999998"/>
  </r>
  <r>
    <x v="1"/>
    <x v="1"/>
    <x v="6"/>
    <n v="4"/>
    <n v="301730.25599999999"/>
    <x v="1"/>
    <n v="3017.3025600000001"/>
  </r>
  <r>
    <x v="1"/>
    <x v="2"/>
    <x v="6"/>
    <n v="8"/>
    <n v="675404.11199999996"/>
    <x v="2"/>
    <n v="6754.0411199999999"/>
  </r>
  <r>
    <x v="2"/>
    <x v="3"/>
    <x v="6"/>
    <n v="5"/>
    <n v="390719.88"/>
    <x v="3"/>
    <n v="3907.1988000000001"/>
  </r>
  <r>
    <x v="3"/>
    <x v="4"/>
    <x v="6"/>
    <n v="10"/>
    <n v="683514.29999999993"/>
    <x v="4"/>
    <n v="6835.1429999999991"/>
  </r>
  <r>
    <x v="4"/>
    <x v="5"/>
    <x v="6"/>
    <n v="7"/>
    <n v="580604.89199999999"/>
    <x v="0"/>
    <n v="5806.0489200000002"/>
  </r>
  <r>
    <x v="1"/>
    <x v="6"/>
    <x v="6"/>
    <n v="6"/>
    <n v="467944.02"/>
    <x v="1"/>
    <n v="4679.4402"/>
  </r>
  <r>
    <x v="3"/>
    <x v="7"/>
    <x v="6"/>
    <n v="4"/>
    <n v="349192.99200000003"/>
    <x v="2"/>
    <n v="3491.9299200000005"/>
  </r>
  <r>
    <x v="3"/>
    <x v="8"/>
    <x v="6"/>
    <n v="9"/>
    <n v="720934.99200000009"/>
    <x v="3"/>
    <n v="7209.3499200000006"/>
  </r>
  <r>
    <x v="2"/>
    <x v="9"/>
    <x v="6"/>
    <n v="5"/>
    <n v="381240.95999999996"/>
    <x v="4"/>
    <n v="3812.4095999999995"/>
  </r>
  <r>
    <x v="0"/>
    <x v="0"/>
    <x v="7"/>
    <n v="4"/>
    <n v="290163.16800000001"/>
    <x v="0"/>
    <n v="2901.63168"/>
  </r>
  <r>
    <x v="1"/>
    <x v="1"/>
    <x v="7"/>
    <n v="8"/>
    <n v="641768.97600000002"/>
    <x v="1"/>
    <n v="6417.6897600000002"/>
  </r>
  <r>
    <x v="1"/>
    <x v="2"/>
    <x v="7"/>
    <n v="8"/>
    <n v="641079.6"/>
    <x v="2"/>
    <n v="6410.7960000000003"/>
  </r>
  <r>
    <x v="2"/>
    <x v="3"/>
    <x v="7"/>
    <n v="9"/>
    <n v="710952.06599999999"/>
    <x v="3"/>
    <n v="7109.5206600000001"/>
  </r>
  <r>
    <x v="3"/>
    <x v="4"/>
    <x v="7"/>
    <n v="1"/>
    <n v="86193.042000000001"/>
    <x v="4"/>
    <n v="861.93042000000003"/>
  </r>
  <r>
    <x v="4"/>
    <x v="5"/>
    <x v="7"/>
    <n v="1"/>
    <n v="75129.960000000006"/>
    <x v="0"/>
    <n v="751.29960000000005"/>
  </r>
  <r>
    <x v="1"/>
    <x v="6"/>
    <x v="7"/>
    <n v="2"/>
    <n v="156957.288"/>
    <x v="1"/>
    <n v="1569.5728799999999"/>
  </r>
  <r>
    <x v="3"/>
    <x v="7"/>
    <x v="7"/>
    <n v="9"/>
    <n v="648376.16399999999"/>
    <x v="2"/>
    <n v="6483.7616399999997"/>
  </r>
  <r>
    <x v="3"/>
    <x v="8"/>
    <x v="7"/>
    <n v="8"/>
    <n v="646562.54399999999"/>
    <x v="3"/>
    <n v="6465.6254399999998"/>
  </r>
  <r>
    <x v="2"/>
    <x v="9"/>
    <x v="7"/>
    <n v="9"/>
    <n v="546490.79999999993"/>
    <x v="4"/>
    <n v="5464.9079999999994"/>
  </r>
  <r>
    <x v="0"/>
    <x v="0"/>
    <x v="8"/>
    <n v="5"/>
    <n v="318390.51"/>
    <x v="0"/>
    <n v="3183.9050999999999"/>
  </r>
  <r>
    <x v="1"/>
    <x v="1"/>
    <x v="8"/>
    <n v="2"/>
    <n v="138592.63200000001"/>
    <x v="1"/>
    <n v="1385.9263200000003"/>
  </r>
  <r>
    <x v="1"/>
    <x v="2"/>
    <x v="8"/>
    <n v="3"/>
    <n v="220469.05800000002"/>
    <x v="2"/>
    <n v="2204.6905800000004"/>
  </r>
  <r>
    <x v="2"/>
    <x v="3"/>
    <x v="8"/>
    <n v="7"/>
    <n v="439714.674"/>
    <x v="3"/>
    <n v="4397.1467400000001"/>
  </r>
  <r>
    <x v="3"/>
    <x v="4"/>
    <x v="8"/>
    <n v="6"/>
    <n v="455950.07999999996"/>
    <x v="4"/>
    <n v="4559.5007999999998"/>
  </r>
  <r>
    <x v="4"/>
    <x v="5"/>
    <x v="8"/>
    <n v="10"/>
    <n v="649756.92000000004"/>
    <x v="0"/>
    <n v="6497.5692000000008"/>
  </r>
  <r>
    <x v="1"/>
    <x v="6"/>
    <x v="8"/>
    <n v="1"/>
    <n v="65393.525999999998"/>
    <x v="1"/>
    <n v="653.93525999999997"/>
  </r>
  <r>
    <x v="3"/>
    <x v="7"/>
    <x v="8"/>
    <n v="9"/>
    <n v="578739.16799999995"/>
    <x v="2"/>
    <n v="5787.3916799999997"/>
  </r>
  <r>
    <x v="3"/>
    <x v="8"/>
    <x v="8"/>
    <n v="2"/>
    <n v="144999.42000000001"/>
    <x v="3"/>
    <n v="1449.9942000000001"/>
  </r>
  <r>
    <x v="2"/>
    <x v="9"/>
    <x v="8"/>
    <n v="3"/>
    <n v="180561.402"/>
    <x v="4"/>
    <n v="1805.61402"/>
  </r>
  <r>
    <x v="0"/>
    <x v="0"/>
    <x v="9"/>
    <n v="8"/>
    <n v="715043.23199999996"/>
    <x v="0"/>
    <n v="7150.4323199999999"/>
  </r>
  <r>
    <x v="1"/>
    <x v="1"/>
    <x v="9"/>
    <n v="9"/>
    <n v="634163.79599999997"/>
    <x v="1"/>
    <n v="6341.63796"/>
  </r>
  <r>
    <x v="1"/>
    <x v="2"/>
    <x v="9"/>
    <n v="1"/>
    <n v="89322.288"/>
    <x v="2"/>
    <n v="893.22288000000003"/>
  </r>
  <r>
    <x v="2"/>
    <x v="3"/>
    <x v="9"/>
    <n v="6"/>
    <n v="523128.16800000006"/>
    <x v="3"/>
    <n v="5231.281680000001"/>
  </r>
  <r>
    <x v="3"/>
    <x v="4"/>
    <x v="9"/>
    <n v="8"/>
    <n v="608406.38399999996"/>
    <x v="4"/>
    <n v="6084.0638399999998"/>
  </r>
  <r>
    <x v="4"/>
    <x v="5"/>
    <x v="9"/>
    <n v="8"/>
    <n v="532294.46400000004"/>
    <x v="0"/>
    <n v="5322.9446400000006"/>
  </r>
  <r>
    <x v="1"/>
    <x v="6"/>
    <x v="9"/>
    <n v="6"/>
    <n v="372425.364"/>
    <x v="1"/>
    <n v="3724.2536399999999"/>
  </r>
  <r>
    <x v="3"/>
    <x v="7"/>
    <x v="9"/>
    <n v="8"/>
    <n v="709993.152"/>
    <x v="2"/>
    <n v="7099.9315200000001"/>
  </r>
  <r>
    <x v="3"/>
    <x v="8"/>
    <x v="9"/>
    <n v="7"/>
    <n v="570771.26399999997"/>
    <x v="3"/>
    <n v="5707.7126399999997"/>
  </r>
  <r>
    <x v="2"/>
    <x v="9"/>
    <x v="10"/>
    <n v="2"/>
    <n v="137560.57200000001"/>
    <x v="4"/>
    <n v="1375.6057200000002"/>
  </r>
  <r>
    <x v="0"/>
    <x v="0"/>
    <x v="10"/>
    <n v="6"/>
    <n v="537887.62800000003"/>
    <x v="0"/>
    <n v="5378.8762800000004"/>
  </r>
  <r>
    <x v="1"/>
    <x v="1"/>
    <x v="10"/>
    <n v="6"/>
    <n v="366497.53200000001"/>
    <x v="1"/>
    <n v="3664.97532"/>
  </r>
  <r>
    <x v="1"/>
    <x v="2"/>
    <x v="10"/>
    <n v="3"/>
    <n v="187366.98599999998"/>
    <x v="2"/>
    <n v="1873.6698599999997"/>
  </r>
  <r>
    <x v="2"/>
    <x v="3"/>
    <x v="10"/>
    <n v="7"/>
    <n v="603526.64400000009"/>
    <x v="3"/>
    <n v="6035.2664400000012"/>
  </r>
  <r>
    <x v="3"/>
    <x v="4"/>
    <x v="10"/>
    <n v="10"/>
    <n v="635498.46"/>
    <x v="4"/>
    <n v="6354.9845999999998"/>
  </r>
  <r>
    <x v="4"/>
    <x v="5"/>
    <x v="10"/>
    <n v="1"/>
    <n v="60844.446000000004"/>
    <x v="0"/>
    <n v="608.44446000000005"/>
  </r>
  <r>
    <x v="1"/>
    <x v="6"/>
    <x v="10"/>
    <n v="4"/>
    <n v="253942.872"/>
    <x v="1"/>
    <n v="2539.4287199999999"/>
  </r>
  <r>
    <x v="3"/>
    <x v="7"/>
    <x v="10"/>
    <n v="4"/>
    <n v="353553.696"/>
    <x v="2"/>
    <n v="3535.5369599999999"/>
  </r>
  <r>
    <x v="3"/>
    <x v="8"/>
    <x v="10"/>
    <n v="9"/>
    <n v="568278.28799999994"/>
    <x v="3"/>
    <n v="5682.7828799999997"/>
  </r>
  <r>
    <x v="2"/>
    <x v="9"/>
    <x v="10"/>
    <n v="9"/>
    <n v="694972.17"/>
    <x v="4"/>
    <n v="6949.721700000001"/>
  </r>
  <r>
    <x v="0"/>
    <x v="0"/>
    <x v="11"/>
    <n v="10"/>
    <n v="894465.3600000001"/>
    <x v="0"/>
    <n v="8944.6536000000015"/>
  </r>
  <r>
    <x v="1"/>
    <x v="1"/>
    <x v="11"/>
    <n v="3"/>
    <n v="181869.01199999999"/>
    <x v="1"/>
    <n v="1818.69012"/>
  </r>
  <r>
    <x v="1"/>
    <x v="2"/>
    <x v="11"/>
    <n v="8"/>
    <n v="583524.72"/>
    <x v="2"/>
    <n v="5835.2471999999998"/>
  </r>
  <r>
    <x v="2"/>
    <x v="3"/>
    <x v="11"/>
    <n v="6"/>
    <n v="519749.424"/>
    <x v="3"/>
    <n v="5197.49424"/>
  </r>
  <r>
    <x v="3"/>
    <x v="4"/>
    <x v="11"/>
    <n v="4"/>
    <n v="292812.45600000001"/>
    <x v="4"/>
    <n v="2928.1245600000002"/>
  </r>
  <r>
    <x v="4"/>
    <x v="5"/>
    <x v="11"/>
    <n v="2"/>
    <n v="132664.79999999999"/>
    <x v="0"/>
    <n v="1326.6479999999999"/>
  </r>
  <r>
    <x v="1"/>
    <x v="6"/>
    <x v="11"/>
    <n v="6"/>
    <n v="391868.17200000002"/>
    <x v="1"/>
    <n v="3918.6817200000005"/>
  </r>
  <r>
    <x v="3"/>
    <x v="7"/>
    <x v="11"/>
    <n v="2"/>
    <n v="147889.18799999999"/>
    <x v="2"/>
    <n v="1478.8918799999999"/>
  </r>
  <r>
    <x v="3"/>
    <x v="8"/>
    <x v="11"/>
    <n v="10"/>
    <n v="762722.4"/>
    <x v="3"/>
    <n v="7627.2240000000002"/>
  </r>
  <r>
    <x v="2"/>
    <x v="9"/>
    <x v="11"/>
    <n v="4"/>
    <n v="254656.296"/>
    <x v="4"/>
    <n v="2546.56296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7601F-B3FD-4DAE-A731-FD373B27848A}" name="Tabela dinâ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5">
  <location ref="C9:D22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4" baseField="0" baseItem="0" numFmtId="44"/>
  </dataFields>
  <formats count="1">
    <format dxfId="0">
      <pivotArea outline="0" collapsedLevelsAreSubtotals="1" fieldPosition="0"/>
    </format>
  </formats>
  <chartFormats count="4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9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3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3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3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3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3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3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3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3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3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3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3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4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4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4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4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4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4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4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4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4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4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4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4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BC9D0-45FC-45B7-AE30-A5C0ED30CD4C}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I9:J15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axis="axisRow"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C99AE-CAF8-49CF-8F63-C870CC67E995}" name="Tabela dinâmica1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27:D40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t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94DC0-F93A-4680-B547-A926C96C65E6}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I23:J29" firstHeaderRow="1" firstDataRow="1" firstDataCol="1"/>
  <pivotFields count="7">
    <pivotField axis="axisRow"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1FE14-67F2-4383-861C-5AF897A9C4C3}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22:M33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axis="axisRow" showAll="0" sortType="descending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1"/>
  </rowFields>
  <rowItems count="11">
    <i>
      <x v="6"/>
    </i>
    <i>
      <x v="2"/>
    </i>
    <i>
      <x/>
    </i>
    <i>
      <x v="3"/>
    </i>
    <i>
      <x v="8"/>
    </i>
    <i>
      <x v="9"/>
    </i>
    <i>
      <x v="5"/>
    </i>
    <i>
      <x v="1"/>
    </i>
    <i>
      <x v="4"/>
    </i>
    <i>
      <x v="7"/>
    </i>
    <i t="grand">
      <x/>
    </i>
  </rowItems>
  <colItems count="1">
    <i/>
  </colItems>
  <dataFields count="1">
    <dataField name="Soma de Qt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E6B0D-90B4-4547-8992-274C14531459}" name="Tabela dinâ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4">
  <location ref="F18:G24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axis="axisRow" showAll="0">
      <items count="6">
        <item x="1"/>
        <item x="0"/>
        <item x="4"/>
        <item x="3"/>
        <item x="2"/>
        <item t="default"/>
      </items>
    </pivotField>
    <pivotField dataField="1"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Comissão" fld="6" baseField="0" baseItem="0" numFmtId="44"/>
  </dataFields>
  <formats count="1">
    <format dxfId="1">
      <pivotArea outline="0" collapsedLevelsAreSubtotals="1" fieldPosition="0"/>
    </format>
  </formats>
  <chartFormats count="7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EEEAF-7FFD-4C88-9D7C-E5A7FCEF08CE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5:G6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dataField="1" numFmtId="44" showAll="0"/>
  </pivotFields>
  <rowItems count="1">
    <i/>
  </rowItems>
  <colItems count="1">
    <i/>
  </colItems>
  <dataFields count="1">
    <dataField name="Soma de Comissão" fld="6" baseField="0" baseItem="0" numFmtId="4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6AF03-9391-4A8F-827F-8BD712227769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9:G15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axis="axisRow"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" fld="4" baseField="0" baseItem="0" numFmtId="4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D29FF-D004-4964-8242-0139F363DCF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5:C6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Items count="1">
    <i/>
  </rowItems>
  <colItems count="1">
    <i/>
  </colItems>
  <dataFields count="1">
    <dataField name="Soma de Valor" fld="4" baseField="0" baseItem="0" numFmtId="4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71EC0-005B-4993-95A3-47FCDBC8ED7F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5:E6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Items count="1">
    <i/>
  </rowItems>
  <colItems count="1">
    <i/>
  </colItems>
  <dataFields count="1">
    <dataField name="Soma de Qt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420554A3-E4D2-4982-B200-6224B6878262}" sourceName="Marca">
  <pivotTables>
    <pivotTable tabId="2" name="Tabela dinâmica5"/>
    <pivotTable tabId="2" name="Tabela dinâmica1"/>
    <pivotTable tabId="2" name="Tabela dinâmica10"/>
    <pivotTable tabId="2" name="Tabela dinâmica2"/>
    <pivotTable tabId="2" name="Tabela dinâmica3"/>
    <pivotTable tabId="2" name="Tabela dinâmica4"/>
    <pivotTable tabId="2" name="Tabela dinâmica6"/>
    <pivotTable tabId="2" name="Tabela dinâmica7"/>
    <pivotTable tabId="2" name="Tabela dinâmica8"/>
    <pivotTable tabId="2" name="Tabela dinâmica9"/>
  </pivotTables>
  <data>
    <tabular pivotCacheId="409931044">
      <items count="5">
        <i x="3" s="1"/>
        <i x="1" s="1"/>
        <i x="2" s="1"/>
        <i x="0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ros" xr10:uid="{F942AE97-4A37-430C-A76B-45A1F4330874}" sourceName="Carros">
  <pivotTables>
    <pivotTable tabId="2" name="Tabela dinâmica5"/>
    <pivotTable tabId="2" name="Tabela dinâmica1"/>
    <pivotTable tabId="2" name="Tabela dinâmica10"/>
    <pivotTable tabId="2" name="Tabela dinâmica2"/>
    <pivotTable tabId="2" name="Tabela dinâmica3"/>
    <pivotTable tabId="2" name="Tabela dinâmica4"/>
    <pivotTable tabId="2" name="Tabela dinâmica6"/>
    <pivotTable tabId="2" name="Tabela dinâmica7"/>
    <pivotTable tabId="2" name="Tabela dinâmica8"/>
    <pivotTable tabId="2" name="Tabela dinâmica9"/>
  </pivotTables>
  <data>
    <tabular pivotCacheId="409931044">
      <items count="10">
        <i x="3" s="1"/>
        <i x="9" s="1"/>
        <i x="4" s="1"/>
        <i x="7" s="1"/>
        <i x="0" s="1"/>
        <i x="1" s="1"/>
        <i x="8" s="1"/>
        <i x="6" s="1"/>
        <i x="5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Venda" xr10:uid="{24083362-A432-4CBC-8573-35F0EE6DC5A5}" sourceName="Mês Venda">
  <pivotTables>
    <pivotTable tabId="2" name="Tabela dinâmica5"/>
    <pivotTable tabId="2" name="Tabela dinâmica1"/>
    <pivotTable tabId="2" name="Tabela dinâmica10"/>
    <pivotTable tabId="2" name="Tabela dinâmica2"/>
    <pivotTable tabId="2" name="Tabela dinâmica3"/>
    <pivotTable tabId="2" name="Tabela dinâmica4"/>
    <pivotTable tabId="2" name="Tabela dinâmica6"/>
    <pivotTable tabId="2" name="Tabela dinâmica7"/>
    <pivotTable tabId="2" name="Tabela dinâmica8"/>
    <pivotTable tabId="2" name="Tabela dinâmica9"/>
  </pivotTables>
  <data>
    <tabular pivotCacheId="409931044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CEC3CA31-B7ED-4473-9162-F691187D72CE}" sourceName="Vendedor">
  <pivotTables>
    <pivotTable tabId="2" name="Tabela dinâmica5"/>
    <pivotTable tabId="2" name="Tabela dinâmica1"/>
    <pivotTable tabId="2" name="Tabela dinâmica10"/>
    <pivotTable tabId="2" name="Tabela dinâmica2"/>
    <pivotTable tabId="2" name="Tabela dinâmica3"/>
    <pivotTable tabId="2" name="Tabela dinâmica4"/>
    <pivotTable tabId="2" name="Tabela dinâmica6"/>
    <pivotTable tabId="2" name="Tabela dinâmica7"/>
    <pivotTable tabId="2" name="Tabela dinâmica8"/>
    <pivotTable tabId="2" name="Tabela dinâmica9"/>
  </pivotTables>
  <data>
    <tabular pivotCacheId="409931044">
      <items count="5">
        <i x="1" s="1"/>
        <i x="0" s="1"/>
        <i x="4" s="1"/>
        <i x="3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" xr10:uid="{9705011E-C92E-4345-9C8C-55371F5972AF}" cache="SegmentaçãodeDados_Marca" caption="Marca" columnCount="2" showCaption="0" rowHeight="234950"/>
  <slicer name="Carros" xr10:uid="{04BE25B0-187A-4357-91A4-63FF896ADDC1}" cache="SegmentaçãodeDados_Carros" caption="Carros" columnCount="2" showCaption="0" rowHeight="234950"/>
  <slicer name="Mês Venda" xr10:uid="{06929000-247C-4E8B-ACB4-51AD8574DA0F}" cache="SegmentaçãodeDados_Mês_Venda" caption="Mês Venda" columnCount="6" showCaption="0" rowHeight="234950"/>
  <slicer name="Vendedor" xr10:uid="{2C5F065C-B49F-49CE-A883-85D1CDF8565E}" cache="SegmentaçãodeDados_Vendedor" caption="Vendedor" columnCount="2" showCaption="0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 1" xr10:uid="{8751AF1E-726B-4259-B84D-20DA0A9058C1}" cache="SegmentaçãodeDados_Marca" caption="Marca" columnCount="2" showCaption="0" style="SlicerStyleLight6 2" rowHeight="234950"/>
  <slicer name="Carros 1" xr10:uid="{F4504543-E7D2-4B67-9C96-91A7BEF5798E}" cache="SegmentaçãodeDados_Carros" caption="Carros" columnCount="2" showCaption="0" style="SlicerStyleLight6 2" rowHeight="234950"/>
  <slicer name="Mês Venda 1" xr10:uid="{B3EC4CB0-E6E1-43D6-A97B-54C9C59E50C5}" cache="SegmentaçãodeDados_Mês_Venda" caption="Mês Venda" columnCount="6" showCaption="0" style="teste2" rowHeight="360000"/>
  <slicer name="Vendedor 1" xr10:uid="{F48384A9-1013-419A-9420-825564514D88}" cache="SegmentaçãodeDados_Vendedor" caption="Vendedor" columnCount="2" showCaption="0" style="SlicerStyleLight6 2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66ED-061D-4F49-95CF-7E7C48CC39C7}">
  <dimension ref="B1:H126"/>
  <sheetViews>
    <sheetView showGridLines="0" workbookViewId="0">
      <selection activeCell="F15" sqref="B6:H126"/>
    </sheetView>
  </sheetViews>
  <sheetFormatPr defaultRowHeight="14.5" x14ac:dyDescent="0.35"/>
  <cols>
    <col min="2" max="2" width="10.54296875" bestFit="1" customWidth="1"/>
    <col min="3" max="3" width="7.36328125" bestFit="1" customWidth="1"/>
    <col min="4" max="4" width="10.08984375" style="3" bestFit="1" customWidth="1"/>
    <col min="5" max="5" width="4" bestFit="1" customWidth="1"/>
    <col min="6" max="6" width="15.36328125" customWidth="1"/>
    <col min="7" max="7" width="9.08984375" bestFit="1" customWidth="1"/>
    <col min="8" max="8" width="16.36328125" customWidth="1"/>
  </cols>
  <sheetData>
    <row r="1" spans="2:8" x14ac:dyDescent="0.35">
      <c r="D1"/>
    </row>
    <row r="2" spans="2:8" x14ac:dyDescent="0.35">
      <c r="B2" s="13" t="s">
        <v>35</v>
      </c>
      <c r="C2" s="13"/>
      <c r="D2" s="13"/>
      <c r="E2" s="13"/>
      <c r="F2" s="13"/>
      <c r="G2" s="13"/>
      <c r="H2" s="13"/>
    </row>
    <row r="3" spans="2:8" ht="12.65" customHeight="1" x14ac:dyDescent="0.35">
      <c r="B3" s="13"/>
      <c r="C3" s="13"/>
      <c r="D3" s="13"/>
      <c r="E3" s="13"/>
      <c r="F3" s="13"/>
      <c r="G3" s="13"/>
      <c r="H3" s="13"/>
    </row>
    <row r="6" spans="2:8" x14ac:dyDescent="0.35">
      <c r="B6" s="4" t="s">
        <v>0</v>
      </c>
      <c r="C6" s="4" t="s">
        <v>1</v>
      </c>
      <c r="D6" s="5" t="s">
        <v>2</v>
      </c>
      <c r="E6" s="4" t="s">
        <v>3</v>
      </c>
      <c r="F6" s="6" t="s">
        <v>4</v>
      </c>
      <c r="G6" s="4" t="s">
        <v>5</v>
      </c>
      <c r="H6" s="6" t="s">
        <v>6</v>
      </c>
    </row>
    <row r="7" spans="2:8" x14ac:dyDescent="0.35">
      <c r="B7" t="s">
        <v>7</v>
      </c>
      <c r="C7" t="s">
        <v>8</v>
      </c>
      <c r="D7" s="3" t="s">
        <v>9</v>
      </c>
      <c r="E7" s="1">
        <v>4</v>
      </c>
      <c r="F7" s="2">
        <v>265770.48</v>
      </c>
      <c r="G7" t="s">
        <v>37</v>
      </c>
      <c r="H7" s="2">
        <v>2657.7048</v>
      </c>
    </row>
    <row r="8" spans="2:8" x14ac:dyDescent="0.35">
      <c r="B8" t="s">
        <v>10</v>
      </c>
      <c r="C8" t="s">
        <v>11</v>
      </c>
      <c r="D8" s="3" t="s">
        <v>9</v>
      </c>
      <c r="E8" s="1">
        <v>4</v>
      </c>
      <c r="F8" s="2">
        <v>275185.272</v>
      </c>
      <c r="G8" t="s">
        <v>12</v>
      </c>
      <c r="H8" s="2">
        <v>2751.8527199999999</v>
      </c>
    </row>
    <row r="9" spans="2:8" x14ac:dyDescent="0.35">
      <c r="B9" t="s">
        <v>10</v>
      </c>
      <c r="C9" t="s">
        <v>13</v>
      </c>
      <c r="D9" s="3" t="s">
        <v>9</v>
      </c>
      <c r="E9" s="1">
        <v>3</v>
      </c>
      <c r="F9" s="2">
        <v>187974.198</v>
      </c>
      <c r="G9" t="s">
        <v>38</v>
      </c>
      <c r="H9" s="2">
        <v>1879.74198</v>
      </c>
    </row>
    <row r="10" spans="2:8" x14ac:dyDescent="0.35">
      <c r="B10" t="s">
        <v>14</v>
      </c>
      <c r="C10" t="s">
        <v>15</v>
      </c>
      <c r="D10" s="3" t="s">
        <v>9</v>
      </c>
      <c r="E10" s="1">
        <v>4</v>
      </c>
      <c r="F10" s="2">
        <v>353581.75199999998</v>
      </c>
      <c r="G10" t="s">
        <v>39</v>
      </c>
      <c r="H10" s="2">
        <v>3535.8175200000001</v>
      </c>
    </row>
    <row r="11" spans="2:8" x14ac:dyDescent="0.35">
      <c r="B11" t="s">
        <v>16</v>
      </c>
      <c r="C11" t="s">
        <v>17</v>
      </c>
      <c r="D11" s="3" t="s">
        <v>9</v>
      </c>
      <c r="E11" s="1">
        <v>7</v>
      </c>
      <c r="F11" s="2">
        <v>565279.30200000003</v>
      </c>
      <c r="G11" t="s">
        <v>18</v>
      </c>
      <c r="H11" s="2">
        <v>5652.7930200000001</v>
      </c>
    </row>
    <row r="12" spans="2:8" x14ac:dyDescent="0.35">
      <c r="B12" t="s">
        <v>19</v>
      </c>
      <c r="C12" t="s">
        <v>36</v>
      </c>
      <c r="D12" s="3" t="s">
        <v>9</v>
      </c>
      <c r="E12" s="1">
        <v>7</v>
      </c>
      <c r="F12" s="2">
        <v>584764.19400000002</v>
      </c>
      <c r="G12" t="s">
        <v>37</v>
      </c>
      <c r="H12" s="2">
        <v>5847.6419400000004</v>
      </c>
    </row>
    <row r="13" spans="2:8" x14ac:dyDescent="0.35">
      <c r="B13" t="s">
        <v>10</v>
      </c>
      <c r="C13" t="s">
        <v>20</v>
      </c>
      <c r="D13" s="3" t="s">
        <v>9</v>
      </c>
      <c r="E13" s="1">
        <v>1</v>
      </c>
      <c r="F13" s="2">
        <v>65527.794000000002</v>
      </c>
      <c r="G13" t="s">
        <v>12</v>
      </c>
      <c r="H13" s="2">
        <v>655.27794000000006</v>
      </c>
    </row>
    <row r="14" spans="2:8" x14ac:dyDescent="0.35">
      <c r="B14" t="s">
        <v>16</v>
      </c>
      <c r="C14" t="s">
        <v>21</v>
      </c>
      <c r="D14" s="3" t="s">
        <v>9</v>
      </c>
      <c r="E14" s="1">
        <v>5</v>
      </c>
      <c r="F14" s="2">
        <v>301346.49</v>
      </c>
      <c r="G14" t="s">
        <v>38</v>
      </c>
      <c r="H14" s="2">
        <v>3013.4648999999999</v>
      </c>
    </row>
    <row r="15" spans="2:8" x14ac:dyDescent="0.35">
      <c r="B15" t="s">
        <v>16</v>
      </c>
      <c r="C15" t="s">
        <v>22</v>
      </c>
      <c r="D15" s="3" t="s">
        <v>9</v>
      </c>
      <c r="E15" s="1">
        <v>8</v>
      </c>
      <c r="F15" s="2">
        <v>539132.11199999996</v>
      </c>
      <c r="G15" t="s">
        <v>39</v>
      </c>
      <c r="H15" s="2">
        <v>5391.3211199999996</v>
      </c>
    </row>
    <row r="16" spans="2:8" x14ac:dyDescent="0.35">
      <c r="B16" t="s">
        <v>14</v>
      </c>
      <c r="C16" t="s">
        <v>23</v>
      </c>
      <c r="D16" s="3" t="s">
        <v>9</v>
      </c>
      <c r="E16" s="1">
        <v>1</v>
      </c>
      <c r="F16" s="2">
        <v>62991.732000000004</v>
      </c>
      <c r="G16" t="s">
        <v>18</v>
      </c>
      <c r="H16" s="2">
        <v>629.91732000000002</v>
      </c>
    </row>
    <row r="17" spans="2:8" x14ac:dyDescent="0.35">
      <c r="B17" t="s">
        <v>7</v>
      </c>
      <c r="C17" t="s">
        <v>8</v>
      </c>
      <c r="D17" s="3" t="s">
        <v>24</v>
      </c>
      <c r="E17" s="1">
        <v>6</v>
      </c>
      <c r="F17" s="2">
        <v>405864.10800000001</v>
      </c>
      <c r="G17" t="s">
        <v>37</v>
      </c>
      <c r="H17" s="2">
        <v>4058.6410800000003</v>
      </c>
    </row>
    <row r="18" spans="2:8" x14ac:dyDescent="0.35">
      <c r="B18" t="s">
        <v>10</v>
      </c>
      <c r="C18" t="s">
        <v>11</v>
      </c>
      <c r="D18" s="3" t="s">
        <v>24</v>
      </c>
      <c r="E18" s="1">
        <v>8</v>
      </c>
      <c r="F18" s="2">
        <v>538234.31999999995</v>
      </c>
      <c r="G18" t="s">
        <v>12</v>
      </c>
      <c r="H18" s="2">
        <v>5382.3431999999993</v>
      </c>
    </row>
    <row r="19" spans="2:8" x14ac:dyDescent="0.35">
      <c r="B19" t="s">
        <v>10</v>
      </c>
      <c r="C19" t="s">
        <v>13</v>
      </c>
      <c r="D19" s="3" t="s">
        <v>24</v>
      </c>
      <c r="E19" s="1">
        <v>6</v>
      </c>
      <c r="F19" s="2">
        <v>507719.41200000001</v>
      </c>
      <c r="G19" t="s">
        <v>38</v>
      </c>
      <c r="H19" s="2">
        <v>5077.1941200000001</v>
      </c>
    </row>
    <row r="20" spans="2:8" x14ac:dyDescent="0.35">
      <c r="B20" t="s">
        <v>14</v>
      </c>
      <c r="C20" t="s">
        <v>15</v>
      </c>
      <c r="D20" s="3" t="s">
        <v>24</v>
      </c>
      <c r="E20" s="1">
        <v>2</v>
      </c>
      <c r="F20" s="2">
        <v>177109.51199999999</v>
      </c>
      <c r="G20" t="s">
        <v>39</v>
      </c>
      <c r="H20" s="2">
        <v>1771.09512</v>
      </c>
    </row>
    <row r="21" spans="2:8" x14ac:dyDescent="0.35">
      <c r="B21" t="s">
        <v>16</v>
      </c>
      <c r="C21" t="s">
        <v>17</v>
      </c>
      <c r="D21" s="3" t="s">
        <v>24</v>
      </c>
      <c r="E21" s="1">
        <v>5</v>
      </c>
      <c r="F21" s="2">
        <v>306471.71999999997</v>
      </c>
      <c r="G21" t="s">
        <v>18</v>
      </c>
      <c r="H21" s="2">
        <v>3064.7171999999996</v>
      </c>
    </row>
    <row r="22" spans="2:8" x14ac:dyDescent="0.35">
      <c r="B22" t="s">
        <v>19</v>
      </c>
      <c r="C22" t="s">
        <v>36</v>
      </c>
      <c r="D22" s="3" t="s">
        <v>24</v>
      </c>
      <c r="E22" s="1">
        <v>9</v>
      </c>
      <c r="F22" s="2">
        <v>570884.49</v>
      </c>
      <c r="G22" t="s">
        <v>37</v>
      </c>
      <c r="H22" s="2">
        <v>5708.8449000000001</v>
      </c>
    </row>
    <row r="23" spans="2:8" x14ac:dyDescent="0.35">
      <c r="B23" t="s">
        <v>10</v>
      </c>
      <c r="C23" t="s">
        <v>20</v>
      </c>
      <c r="D23" s="3" t="s">
        <v>24</v>
      </c>
      <c r="E23" s="1">
        <v>1</v>
      </c>
      <c r="F23" s="2">
        <v>77135.964000000007</v>
      </c>
      <c r="G23" t="s">
        <v>12</v>
      </c>
      <c r="H23" s="2">
        <v>771.35964000000013</v>
      </c>
    </row>
    <row r="24" spans="2:8" x14ac:dyDescent="0.35">
      <c r="B24" t="s">
        <v>16</v>
      </c>
      <c r="C24" t="s">
        <v>21</v>
      </c>
      <c r="D24" s="3" t="s">
        <v>24</v>
      </c>
      <c r="E24" s="1">
        <v>7</v>
      </c>
      <c r="F24" s="2">
        <v>548543.89800000004</v>
      </c>
      <c r="G24" t="s">
        <v>38</v>
      </c>
      <c r="H24" s="2">
        <v>5485.4389800000008</v>
      </c>
    </row>
    <row r="25" spans="2:8" x14ac:dyDescent="0.35">
      <c r="B25" t="s">
        <v>16</v>
      </c>
      <c r="C25" t="s">
        <v>22</v>
      </c>
      <c r="D25" s="3" t="s">
        <v>24</v>
      </c>
      <c r="E25" s="1">
        <v>6</v>
      </c>
      <c r="F25" s="2">
        <v>362030.61600000004</v>
      </c>
      <c r="G25" t="s">
        <v>39</v>
      </c>
      <c r="H25" s="2">
        <v>3620.3061600000005</v>
      </c>
    </row>
    <row r="26" spans="2:8" x14ac:dyDescent="0.35">
      <c r="B26" t="s">
        <v>14</v>
      </c>
      <c r="C26" t="s">
        <v>23</v>
      </c>
      <c r="D26" s="3" t="s">
        <v>24</v>
      </c>
      <c r="E26" s="1">
        <v>6</v>
      </c>
      <c r="F26" s="2">
        <v>446577.37200000003</v>
      </c>
      <c r="G26" t="s">
        <v>18</v>
      </c>
      <c r="H26" s="2">
        <v>4465.7737200000001</v>
      </c>
    </row>
    <row r="27" spans="2:8" x14ac:dyDescent="0.35">
      <c r="B27" t="s">
        <v>7</v>
      </c>
      <c r="C27" t="s">
        <v>8</v>
      </c>
      <c r="D27" s="3" t="s">
        <v>25</v>
      </c>
      <c r="E27" s="1">
        <v>2</v>
      </c>
      <c r="F27" s="2">
        <v>177388.068</v>
      </c>
      <c r="G27" t="s">
        <v>37</v>
      </c>
      <c r="H27" s="2">
        <v>1773.88068</v>
      </c>
    </row>
    <row r="28" spans="2:8" x14ac:dyDescent="0.35">
      <c r="B28" t="s">
        <v>10</v>
      </c>
      <c r="C28" t="s">
        <v>11</v>
      </c>
      <c r="D28" s="3" t="s">
        <v>25</v>
      </c>
      <c r="E28" s="1">
        <v>10</v>
      </c>
      <c r="F28" s="2">
        <v>863854.26</v>
      </c>
      <c r="G28" t="s">
        <v>12</v>
      </c>
      <c r="H28" s="2">
        <v>8638.5426000000007</v>
      </c>
    </row>
    <row r="29" spans="2:8" x14ac:dyDescent="0.35">
      <c r="B29" t="s">
        <v>10</v>
      </c>
      <c r="C29" t="s">
        <v>13</v>
      </c>
      <c r="D29" s="3" t="s">
        <v>25</v>
      </c>
      <c r="E29" s="1">
        <v>5</v>
      </c>
      <c r="F29" s="2">
        <v>365028.6</v>
      </c>
      <c r="G29" t="s">
        <v>38</v>
      </c>
      <c r="H29" s="2">
        <v>3650.2860000000001</v>
      </c>
    </row>
    <row r="30" spans="2:8" x14ac:dyDescent="0.35">
      <c r="B30" t="s">
        <v>14</v>
      </c>
      <c r="C30" t="s">
        <v>15</v>
      </c>
      <c r="D30" s="3" t="s">
        <v>25</v>
      </c>
      <c r="E30" s="1">
        <v>9</v>
      </c>
      <c r="F30" s="2">
        <v>551928.65399999998</v>
      </c>
      <c r="G30" t="s">
        <v>39</v>
      </c>
      <c r="H30" s="2">
        <v>5519.2865400000001</v>
      </c>
    </row>
    <row r="31" spans="2:8" x14ac:dyDescent="0.35">
      <c r="B31" t="s">
        <v>16</v>
      </c>
      <c r="C31" t="s">
        <v>17</v>
      </c>
      <c r="D31" s="3" t="s">
        <v>25</v>
      </c>
      <c r="E31" s="1">
        <v>4</v>
      </c>
      <c r="F31" s="2">
        <v>257089.152</v>
      </c>
      <c r="G31" t="s">
        <v>18</v>
      </c>
      <c r="H31" s="2">
        <v>2570.8915200000001</v>
      </c>
    </row>
    <row r="32" spans="2:8" x14ac:dyDescent="0.35">
      <c r="B32" t="s">
        <v>19</v>
      </c>
      <c r="C32" t="s">
        <v>36</v>
      </c>
      <c r="D32" s="3" t="s">
        <v>25</v>
      </c>
      <c r="E32" s="1">
        <v>7</v>
      </c>
      <c r="F32" s="2">
        <v>457403.98200000002</v>
      </c>
      <c r="G32" t="s">
        <v>37</v>
      </c>
      <c r="H32" s="2">
        <v>4574.03982</v>
      </c>
    </row>
    <row r="33" spans="2:8" x14ac:dyDescent="0.35">
      <c r="B33" t="s">
        <v>10</v>
      </c>
      <c r="C33" t="s">
        <v>20</v>
      </c>
      <c r="D33" s="3" t="s">
        <v>25</v>
      </c>
      <c r="E33" s="1">
        <v>4</v>
      </c>
      <c r="F33" s="2">
        <v>330904.48800000001</v>
      </c>
      <c r="G33" t="s">
        <v>12</v>
      </c>
      <c r="H33" s="2">
        <v>3309.0448800000004</v>
      </c>
    </row>
    <row r="34" spans="2:8" x14ac:dyDescent="0.35">
      <c r="B34" t="s">
        <v>16</v>
      </c>
      <c r="C34" t="s">
        <v>21</v>
      </c>
      <c r="D34" s="3" t="s">
        <v>25</v>
      </c>
      <c r="E34" s="1">
        <v>10</v>
      </c>
      <c r="F34" s="2">
        <v>864816.18</v>
      </c>
      <c r="G34" t="s">
        <v>38</v>
      </c>
      <c r="H34" s="2">
        <v>8648.1617999999999</v>
      </c>
    </row>
    <row r="35" spans="2:8" x14ac:dyDescent="0.35">
      <c r="B35" t="s">
        <v>16</v>
      </c>
      <c r="C35" t="s">
        <v>22</v>
      </c>
      <c r="D35" s="3" t="s">
        <v>25</v>
      </c>
      <c r="E35" s="1">
        <v>10</v>
      </c>
      <c r="F35" s="2">
        <v>842461.56</v>
      </c>
      <c r="G35" t="s">
        <v>39</v>
      </c>
      <c r="H35" s="2">
        <v>8424.615600000001</v>
      </c>
    </row>
    <row r="36" spans="2:8" x14ac:dyDescent="0.35">
      <c r="B36" t="s">
        <v>14</v>
      </c>
      <c r="C36" t="s">
        <v>23</v>
      </c>
      <c r="D36" s="3" t="s">
        <v>25</v>
      </c>
      <c r="E36" s="1">
        <v>5</v>
      </c>
      <c r="F36" s="2">
        <v>448760.73</v>
      </c>
      <c r="G36" t="s">
        <v>18</v>
      </c>
      <c r="H36" s="2">
        <v>4487.6072999999997</v>
      </c>
    </row>
    <row r="37" spans="2:8" x14ac:dyDescent="0.35">
      <c r="B37" t="s">
        <v>7</v>
      </c>
      <c r="C37" t="s">
        <v>8</v>
      </c>
      <c r="D37" s="3" t="s">
        <v>26</v>
      </c>
      <c r="E37" s="1">
        <v>3</v>
      </c>
      <c r="F37" s="2">
        <v>201269.73599999998</v>
      </c>
      <c r="G37" t="s">
        <v>37</v>
      </c>
      <c r="H37" s="2">
        <v>2012.6973599999999</v>
      </c>
    </row>
    <row r="38" spans="2:8" x14ac:dyDescent="0.35">
      <c r="B38" t="s">
        <v>10</v>
      </c>
      <c r="C38" t="s">
        <v>11</v>
      </c>
      <c r="D38" s="3" t="s">
        <v>26</v>
      </c>
      <c r="E38" s="1">
        <v>1</v>
      </c>
      <c r="F38" s="2">
        <v>87067.788</v>
      </c>
      <c r="G38" t="s">
        <v>12</v>
      </c>
      <c r="H38" s="2">
        <v>870.67788000000007</v>
      </c>
    </row>
    <row r="39" spans="2:8" x14ac:dyDescent="0.35">
      <c r="B39" t="s">
        <v>10</v>
      </c>
      <c r="C39" t="s">
        <v>13</v>
      </c>
      <c r="D39" s="3" t="s">
        <v>26</v>
      </c>
      <c r="E39" s="1">
        <v>4</v>
      </c>
      <c r="F39" s="2">
        <v>342166.96799999999</v>
      </c>
      <c r="G39" t="s">
        <v>38</v>
      </c>
      <c r="H39" s="2">
        <v>3421.66968</v>
      </c>
    </row>
    <row r="40" spans="2:8" x14ac:dyDescent="0.35">
      <c r="B40" t="s">
        <v>14</v>
      </c>
      <c r="C40" t="s">
        <v>15</v>
      </c>
      <c r="D40" s="3" t="s">
        <v>26</v>
      </c>
      <c r="E40" s="1">
        <v>9</v>
      </c>
      <c r="F40" s="2">
        <v>602745.08400000003</v>
      </c>
      <c r="G40" t="s">
        <v>39</v>
      </c>
      <c r="H40" s="2">
        <v>6027.4508400000004</v>
      </c>
    </row>
    <row r="41" spans="2:8" x14ac:dyDescent="0.35">
      <c r="B41" t="s">
        <v>16</v>
      </c>
      <c r="C41" t="s">
        <v>17</v>
      </c>
      <c r="D41" s="3" t="s">
        <v>26</v>
      </c>
      <c r="E41" s="1">
        <v>8</v>
      </c>
      <c r="F41" s="2">
        <v>495044.11200000002</v>
      </c>
      <c r="G41" t="s">
        <v>18</v>
      </c>
      <c r="H41" s="2">
        <v>4950.4411200000004</v>
      </c>
    </row>
    <row r="42" spans="2:8" x14ac:dyDescent="0.35">
      <c r="B42" t="s">
        <v>19</v>
      </c>
      <c r="C42" t="s">
        <v>36</v>
      </c>
      <c r="D42" s="3" t="s">
        <v>26</v>
      </c>
      <c r="E42" s="1">
        <v>3</v>
      </c>
      <c r="F42" s="2">
        <v>250459.91999999998</v>
      </c>
      <c r="G42" t="s">
        <v>37</v>
      </c>
      <c r="H42" s="2">
        <v>2504.5992000000001</v>
      </c>
    </row>
    <row r="43" spans="2:8" x14ac:dyDescent="0.35">
      <c r="B43" t="s">
        <v>10</v>
      </c>
      <c r="C43" t="s">
        <v>20</v>
      </c>
      <c r="D43" s="3" t="s">
        <v>26</v>
      </c>
      <c r="E43" s="1">
        <v>8</v>
      </c>
      <c r="F43" s="2">
        <v>683580.43200000003</v>
      </c>
      <c r="G43" t="s">
        <v>12</v>
      </c>
      <c r="H43" s="2">
        <v>6835.8043200000002</v>
      </c>
    </row>
    <row r="44" spans="2:8" x14ac:dyDescent="0.35">
      <c r="B44" t="s">
        <v>16</v>
      </c>
      <c r="C44" t="s">
        <v>21</v>
      </c>
      <c r="D44" s="3" t="s">
        <v>26</v>
      </c>
      <c r="E44" s="1">
        <v>5</v>
      </c>
      <c r="F44" s="2">
        <v>355905.38999999996</v>
      </c>
      <c r="G44" t="s">
        <v>38</v>
      </c>
      <c r="H44" s="2">
        <v>3559.0538999999994</v>
      </c>
    </row>
    <row r="45" spans="2:8" x14ac:dyDescent="0.35">
      <c r="B45" t="s">
        <v>16</v>
      </c>
      <c r="C45" t="s">
        <v>22</v>
      </c>
      <c r="D45" s="3" t="s">
        <v>26</v>
      </c>
      <c r="E45" s="1">
        <v>9</v>
      </c>
      <c r="F45" s="2">
        <v>810853.47</v>
      </c>
      <c r="G45" t="s">
        <v>39</v>
      </c>
      <c r="H45" s="2">
        <v>8108.5347000000002</v>
      </c>
    </row>
    <row r="46" spans="2:8" x14ac:dyDescent="0.35">
      <c r="B46" t="s">
        <v>14</v>
      </c>
      <c r="C46" t="s">
        <v>23</v>
      </c>
      <c r="D46" s="3" t="s">
        <v>26</v>
      </c>
      <c r="E46" s="1">
        <v>8</v>
      </c>
      <c r="F46" s="2">
        <v>627740.97600000002</v>
      </c>
      <c r="G46" t="s">
        <v>18</v>
      </c>
      <c r="H46" s="2">
        <v>6277.4097600000005</v>
      </c>
    </row>
    <row r="47" spans="2:8" x14ac:dyDescent="0.35">
      <c r="B47" t="s">
        <v>7</v>
      </c>
      <c r="C47" t="s">
        <v>8</v>
      </c>
      <c r="D47" s="3" t="s">
        <v>27</v>
      </c>
      <c r="E47" s="1">
        <v>1</v>
      </c>
      <c r="F47" s="2">
        <v>65990.717999999993</v>
      </c>
      <c r="G47" t="s">
        <v>37</v>
      </c>
      <c r="H47" s="2">
        <v>659.90717999999993</v>
      </c>
    </row>
    <row r="48" spans="2:8" x14ac:dyDescent="0.35">
      <c r="B48" t="s">
        <v>10</v>
      </c>
      <c r="C48" t="s">
        <v>11</v>
      </c>
      <c r="D48" s="3" t="s">
        <v>27</v>
      </c>
      <c r="E48" s="1">
        <v>6</v>
      </c>
      <c r="F48" s="2">
        <v>438509.26799999998</v>
      </c>
      <c r="G48" t="s">
        <v>12</v>
      </c>
      <c r="H48" s="2">
        <v>4385.0926799999997</v>
      </c>
    </row>
    <row r="49" spans="2:8" x14ac:dyDescent="0.35">
      <c r="B49" t="s">
        <v>10</v>
      </c>
      <c r="C49" t="s">
        <v>13</v>
      </c>
      <c r="D49" s="3" t="s">
        <v>27</v>
      </c>
      <c r="E49" s="1">
        <v>7</v>
      </c>
      <c r="F49" s="2">
        <v>464284.71600000001</v>
      </c>
      <c r="G49" t="s">
        <v>38</v>
      </c>
      <c r="H49" s="2">
        <v>4642.8471600000003</v>
      </c>
    </row>
    <row r="50" spans="2:8" x14ac:dyDescent="0.35">
      <c r="B50" t="s">
        <v>14</v>
      </c>
      <c r="C50" t="s">
        <v>15</v>
      </c>
      <c r="D50" s="3" t="s">
        <v>27</v>
      </c>
      <c r="E50" s="1">
        <v>2</v>
      </c>
      <c r="F50" s="2">
        <v>163847.04000000001</v>
      </c>
      <c r="G50" t="s">
        <v>39</v>
      </c>
      <c r="H50" s="2">
        <v>1638.4704000000002</v>
      </c>
    </row>
    <row r="51" spans="2:8" x14ac:dyDescent="0.35">
      <c r="B51" t="s">
        <v>16</v>
      </c>
      <c r="C51" t="s">
        <v>17</v>
      </c>
      <c r="D51" s="3" t="s">
        <v>27</v>
      </c>
      <c r="E51" s="1">
        <v>8</v>
      </c>
      <c r="F51" s="2">
        <v>499821.64799999999</v>
      </c>
      <c r="G51" t="s">
        <v>18</v>
      </c>
      <c r="H51" s="2">
        <v>4998.21648</v>
      </c>
    </row>
    <row r="52" spans="2:8" x14ac:dyDescent="0.35">
      <c r="B52" t="s">
        <v>19</v>
      </c>
      <c r="C52" t="s">
        <v>36</v>
      </c>
      <c r="D52" s="3" t="s">
        <v>27</v>
      </c>
      <c r="E52" s="1">
        <v>3</v>
      </c>
      <c r="F52" s="2">
        <v>254265.516</v>
      </c>
      <c r="G52" t="s">
        <v>37</v>
      </c>
      <c r="H52" s="2">
        <v>2542.6551600000003</v>
      </c>
    </row>
    <row r="53" spans="2:8" x14ac:dyDescent="0.35">
      <c r="B53" t="s">
        <v>10</v>
      </c>
      <c r="C53" t="s">
        <v>20</v>
      </c>
      <c r="D53" s="3" t="s">
        <v>27</v>
      </c>
      <c r="E53" s="1">
        <v>5</v>
      </c>
      <c r="F53" s="2">
        <v>347678.97</v>
      </c>
      <c r="G53" t="s">
        <v>12</v>
      </c>
      <c r="H53" s="2">
        <v>3476.7896999999998</v>
      </c>
    </row>
    <row r="54" spans="2:8" x14ac:dyDescent="0.35">
      <c r="B54" t="s">
        <v>16</v>
      </c>
      <c r="C54" t="s">
        <v>21</v>
      </c>
      <c r="D54" s="3" t="s">
        <v>27</v>
      </c>
      <c r="E54" s="1">
        <v>3</v>
      </c>
      <c r="F54" s="2">
        <v>219585.29399999999</v>
      </c>
      <c r="G54" t="s">
        <v>38</v>
      </c>
      <c r="H54" s="2">
        <v>2195.8529400000002</v>
      </c>
    </row>
    <row r="55" spans="2:8" x14ac:dyDescent="0.35">
      <c r="B55" t="s">
        <v>16</v>
      </c>
      <c r="C55" t="s">
        <v>22</v>
      </c>
      <c r="D55" s="3" t="s">
        <v>27</v>
      </c>
      <c r="E55" s="1">
        <v>10</v>
      </c>
      <c r="F55" s="2">
        <v>686079.41999999993</v>
      </c>
      <c r="G55" t="s">
        <v>39</v>
      </c>
      <c r="H55" s="2">
        <v>6860.7941999999994</v>
      </c>
    </row>
    <row r="56" spans="2:8" x14ac:dyDescent="0.35">
      <c r="B56" t="s">
        <v>14</v>
      </c>
      <c r="C56" t="s">
        <v>23</v>
      </c>
      <c r="D56" s="3" t="s">
        <v>27</v>
      </c>
      <c r="E56" s="1">
        <v>4</v>
      </c>
      <c r="F56" s="2">
        <v>262083.12</v>
      </c>
      <c r="G56" t="s">
        <v>18</v>
      </c>
      <c r="H56" s="2">
        <v>2620.8312000000001</v>
      </c>
    </row>
    <row r="57" spans="2:8" x14ac:dyDescent="0.35">
      <c r="B57" t="s">
        <v>7</v>
      </c>
      <c r="C57" t="s">
        <v>8</v>
      </c>
      <c r="D57" s="3" t="s">
        <v>28</v>
      </c>
      <c r="E57" s="1">
        <v>3</v>
      </c>
      <c r="F57" s="2">
        <v>210597.35399999999</v>
      </c>
      <c r="G57" t="s">
        <v>37</v>
      </c>
      <c r="H57" s="2">
        <v>2105.97354</v>
      </c>
    </row>
    <row r="58" spans="2:8" x14ac:dyDescent="0.35">
      <c r="B58" t="s">
        <v>10</v>
      </c>
      <c r="C58" t="s">
        <v>11</v>
      </c>
      <c r="D58" s="3" t="s">
        <v>28</v>
      </c>
      <c r="E58" s="1">
        <v>3</v>
      </c>
      <c r="F58" s="2">
        <v>232369.81200000003</v>
      </c>
      <c r="G58" t="s">
        <v>12</v>
      </c>
      <c r="H58" s="2">
        <v>2323.6981200000005</v>
      </c>
    </row>
    <row r="59" spans="2:8" x14ac:dyDescent="0.35">
      <c r="B59" t="s">
        <v>10</v>
      </c>
      <c r="C59" t="s">
        <v>13</v>
      </c>
      <c r="D59" s="3" t="s">
        <v>28</v>
      </c>
      <c r="E59" s="1">
        <v>10</v>
      </c>
      <c r="F59" s="2">
        <v>793804.44000000006</v>
      </c>
      <c r="G59" t="s">
        <v>38</v>
      </c>
      <c r="H59" s="2">
        <v>7938.0444000000007</v>
      </c>
    </row>
    <row r="60" spans="2:8" x14ac:dyDescent="0.35">
      <c r="B60" t="s">
        <v>14</v>
      </c>
      <c r="C60" t="s">
        <v>15</v>
      </c>
      <c r="D60" s="3" t="s">
        <v>28</v>
      </c>
      <c r="E60" s="1">
        <v>9</v>
      </c>
      <c r="F60" s="2">
        <v>667034.40599999996</v>
      </c>
      <c r="G60" t="s">
        <v>39</v>
      </c>
      <c r="H60" s="2">
        <v>6670.3440599999994</v>
      </c>
    </row>
    <row r="61" spans="2:8" x14ac:dyDescent="0.35">
      <c r="B61" t="s">
        <v>16</v>
      </c>
      <c r="C61" t="s">
        <v>17</v>
      </c>
      <c r="D61" s="3" t="s">
        <v>28</v>
      </c>
      <c r="E61" s="1">
        <v>5</v>
      </c>
      <c r="F61" s="2">
        <v>340940.52</v>
      </c>
      <c r="G61" t="s">
        <v>18</v>
      </c>
      <c r="H61" s="2">
        <v>3409.4052000000001</v>
      </c>
    </row>
    <row r="62" spans="2:8" x14ac:dyDescent="0.35">
      <c r="B62" t="s">
        <v>19</v>
      </c>
      <c r="C62" t="s">
        <v>36</v>
      </c>
      <c r="D62" s="3" t="s">
        <v>28</v>
      </c>
      <c r="E62" s="1">
        <v>9</v>
      </c>
      <c r="F62" s="2">
        <v>698227.66799999995</v>
      </c>
      <c r="G62" t="s">
        <v>37</v>
      </c>
      <c r="H62" s="2">
        <v>6982.2766799999999</v>
      </c>
    </row>
    <row r="63" spans="2:8" x14ac:dyDescent="0.35">
      <c r="B63" t="s">
        <v>10</v>
      </c>
      <c r="C63" t="s">
        <v>20</v>
      </c>
      <c r="D63" s="3" t="s">
        <v>28</v>
      </c>
      <c r="E63" s="1">
        <v>3</v>
      </c>
      <c r="F63" s="2">
        <v>199847.89799999999</v>
      </c>
      <c r="G63" t="s">
        <v>12</v>
      </c>
      <c r="H63" s="2">
        <v>1998.4789799999999</v>
      </c>
    </row>
    <row r="64" spans="2:8" x14ac:dyDescent="0.35">
      <c r="B64" t="s">
        <v>16</v>
      </c>
      <c r="C64" t="s">
        <v>21</v>
      </c>
      <c r="D64" s="3" t="s">
        <v>28</v>
      </c>
      <c r="E64" s="1">
        <v>3</v>
      </c>
      <c r="F64" s="2">
        <v>228086.26199999999</v>
      </c>
      <c r="G64" t="s">
        <v>38</v>
      </c>
      <c r="H64" s="2">
        <v>2280.8626199999999</v>
      </c>
    </row>
    <row r="65" spans="2:8" x14ac:dyDescent="0.35">
      <c r="B65" t="s">
        <v>16</v>
      </c>
      <c r="C65" t="s">
        <v>22</v>
      </c>
      <c r="D65" s="3" t="s">
        <v>28</v>
      </c>
      <c r="E65" s="1">
        <v>8</v>
      </c>
      <c r="F65" s="2">
        <v>602514.62399999995</v>
      </c>
      <c r="G65" t="s">
        <v>39</v>
      </c>
      <c r="H65" s="2">
        <v>6025.14624</v>
      </c>
    </row>
    <row r="66" spans="2:8" x14ac:dyDescent="0.35">
      <c r="B66" t="s">
        <v>14</v>
      </c>
      <c r="C66" t="s">
        <v>23</v>
      </c>
      <c r="D66" s="3" t="s">
        <v>28</v>
      </c>
      <c r="E66" s="1">
        <v>2</v>
      </c>
      <c r="F66" s="2">
        <v>149640.68400000001</v>
      </c>
      <c r="G66" t="s">
        <v>18</v>
      </c>
      <c r="H66" s="2">
        <v>1496.4068400000001</v>
      </c>
    </row>
    <row r="67" spans="2:8" x14ac:dyDescent="0.35">
      <c r="B67" t="s">
        <v>7</v>
      </c>
      <c r="C67" t="s">
        <v>8</v>
      </c>
      <c r="D67" s="3" t="s">
        <v>29</v>
      </c>
      <c r="E67" s="1">
        <v>5</v>
      </c>
      <c r="F67" s="2">
        <v>369437.39999999997</v>
      </c>
      <c r="G67" t="s">
        <v>37</v>
      </c>
      <c r="H67" s="2">
        <v>3694.3739999999998</v>
      </c>
    </row>
    <row r="68" spans="2:8" x14ac:dyDescent="0.35">
      <c r="B68" t="s">
        <v>10</v>
      </c>
      <c r="C68" t="s">
        <v>11</v>
      </c>
      <c r="D68" s="3" t="s">
        <v>29</v>
      </c>
      <c r="E68" s="1">
        <v>4</v>
      </c>
      <c r="F68" s="2">
        <v>301730.25599999999</v>
      </c>
      <c r="G68" t="s">
        <v>12</v>
      </c>
      <c r="H68" s="2">
        <v>3017.3025600000001</v>
      </c>
    </row>
    <row r="69" spans="2:8" x14ac:dyDescent="0.35">
      <c r="B69" t="s">
        <v>10</v>
      </c>
      <c r="C69" t="s">
        <v>13</v>
      </c>
      <c r="D69" s="3" t="s">
        <v>29</v>
      </c>
      <c r="E69" s="1">
        <v>8</v>
      </c>
      <c r="F69" s="2">
        <v>675404.11199999996</v>
      </c>
      <c r="G69" t="s">
        <v>38</v>
      </c>
      <c r="H69" s="2">
        <v>6754.0411199999999</v>
      </c>
    </row>
    <row r="70" spans="2:8" x14ac:dyDescent="0.35">
      <c r="B70" t="s">
        <v>14</v>
      </c>
      <c r="C70" t="s">
        <v>15</v>
      </c>
      <c r="D70" s="3" t="s">
        <v>29</v>
      </c>
      <c r="E70" s="1">
        <v>5</v>
      </c>
      <c r="F70" s="2">
        <v>390719.88</v>
      </c>
      <c r="G70" t="s">
        <v>39</v>
      </c>
      <c r="H70" s="2">
        <v>3907.1988000000001</v>
      </c>
    </row>
    <row r="71" spans="2:8" x14ac:dyDescent="0.35">
      <c r="B71" t="s">
        <v>16</v>
      </c>
      <c r="C71" t="s">
        <v>17</v>
      </c>
      <c r="D71" s="3" t="s">
        <v>29</v>
      </c>
      <c r="E71" s="1">
        <v>10</v>
      </c>
      <c r="F71" s="2">
        <v>683514.29999999993</v>
      </c>
      <c r="G71" t="s">
        <v>18</v>
      </c>
      <c r="H71" s="2">
        <v>6835.1429999999991</v>
      </c>
    </row>
    <row r="72" spans="2:8" x14ac:dyDescent="0.35">
      <c r="B72" t="s">
        <v>19</v>
      </c>
      <c r="C72" t="s">
        <v>36</v>
      </c>
      <c r="D72" s="3" t="s">
        <v>29</v>
      </c>
      <c r="E72" s="1">
        <v>7</v>
      </c>
      <c r="F72" s="2">
        <v>580604.89199999999</v>
      </c>
      <c r="G72" t="s">
        <v>37</v>
      </c>
      <c r="H72" s="2">
        <v>5806.0489200000002</v>
      </c>
    </row>
    <row r="73" spans="2:8" x14ac:dyDescent="0.35">
      <c r="B73" t="s">
        <v>10</v>
      </c>
      <c r="C73" t="s">
        <v>20</v>
      </c>
      <c r="D73" s="3" t="s">
        <v>29</v>
      </c>
      <c r="E73" s="1">
        <v>6</v>
      </c>
      <c r="F73" s="2">
        <v>467944.02</v>
      </c>
      <c r="G73" t="s">
        <v>12</v>
      </c>
      <c r="H73" s="2">
        <v>4679.4402</v>
      </c>
    </row>
    <row r="74" spans="2:8" x14ac:dyDescent="0.35">
      <c r="B74" t="s">
        <v>16</v>
      </c>
      <c r="C74" t="s">
        <v>21</v>
      </c>
      <c r="D74" s="3" t="s">
        <v>29</v>
      </c>
      <c r="E74" s="1">
        <v>4</v>
      </c>
      <c r="F74" s="2">
        <v>349192.99200000003</v>
      </c>
      <c r="G74" t="s">
        <v>38</v>
      </c>
      <c r="H74" s="2">
        <v>3491.9299200000005</v>
      </c>
    </row>
    <row r="75" spans="2:8" x14ac:dyDescent="0.35">
      <c r="B75" t="s">
        <v>16</v>
      </c>
      <c r="C75" t="s">
        <v>22</v>
      </c>
      <c r="D75" s="3" t="s">
        <v>29</v>
      </c>
      <c r="E75" s="1">
        <v>9</v>
      </c>
      <c r="F75" s="2">
        <v>720934.99200000009</v>
      </c>
      <c r="G75" t="s">
        <v>39</v>
      </c>
      <c r="H75" s="2">
        <v>7209.3499200000006</v>
      </c>
    </row>
    <row r="76" spans="2:8" x14ac:dyDescent="0.35">
      <c r="B76" t="s">
        <v>14</v>
      </c>
      <c r="C76" t="s">
        <v>23</v>
      </c>
      <c r="D76" s="3" t="s">
        <v>29</v>
      </c>
      <c r="E76" s="1">
        <v>5</v>
      </c>
      <c r="F76" s="2">
        <v>381240.95999999996</v>
      </c>
      <c r="G76" t="s">
        <v>18</v>
      </c>
      <c r="H76" s="2">
        <v>3812.4095999999995</v>
      </c>
    </row>
    <row r="77" spans="2:8" x14ac:dyDescent="0.35">
      <c r="B77" t="s">
        <v>7</v>
      </c>
      <c r="C77" t="s">
        <v>8</v>
      </c>
      <c r="D77" s="3" t="s">
        <v>30</v>
      </c>
      <c r="E77" s="1">
        <v>4</v>
      </c>
      <c r="F77" s="2">
        <v>290163.16800000001</v>
      </c>
      <c r="G77" t="s">
        <v>37</v>
      </c>
      <c r="H77" s="2">
        <v>2901.63168</v>
      </c>
    </row>
    <row r="78" spans="2:8" x14ac:dyDescent="0.35">
      <c r="B78" t="s">
        <v>10</v>
      </c>
      <c r="C78" t="s">
        <v>11</v>
      </c>
      <c r="D78" s="3" t="s">
        <v>30</v>
      </c>
      <c r="E78" s="1">
        <v>8</v>
      </c>
      <c r="F78" s="2">
        <v>641768.97600000002</v>
      </c>
      <c r="G78" t="s">
        <v>12</v>
      </c>
      <c r="H78" s="2">
        <v>6417.6897600000002</v>
      </c>
    </row>
    <row r="79" spans="2:8" x14ac:dyDescent="0.35">
      <c r="B79" t="s">
        <v>10</v>
      </c>
      <c r="C79" t="s">
        <v>13</v>
      </c>
      <c r="D79" s="3" t="s">
        <v>30</v>
      </c>
      <c r="E79" s="1">
        <v>8</v>
      </c>
      <c r="F79" s="2">
        <v>641079.6</v>
      </c>
      <c r="G79" t="s">
        <v>38</v>
      </c>
      <c r="H79" s="2">
        <v>6410.7960000000003</v>
      </c>
    </row>
    <row r="80" spans="2:8" x14ac:dyDescent="0.35">
      <c r="B80" t="s">
        <v>14</v>
      </c>
      <c r="C80" t="s">
        <v>15</v>
      </c>
      <c r="D80" s="3" t="s">
        <v>30</v>
      </c>
      <c r="E80" s="1">
        <v>9</v>
      </c>
      <c r="F80" s="2">
        <v>710952.06599999999</v>
      </c>
      <c r="G80" t="s">
        <v>39</v>
      </c>
      <c r="H80" s="2">
        <v>7109.5206600000001</v>
      </c>
    </row>
    <row r="81" spans="2:8" x14ac:dyDescent="0.35">
      <c r="B81" t="s">
        <v>16</v>
      </c>
      <c r="C81" t="s">
        <v>17</v>
      </c>
      <c r="D81" s="3" t="s">
        <v>30</v>
      </c>
      <c r="E81" s="1">
        <v>1</v>
      </c>
      <c r="F81" s="2">
        <v>86193.042000000001</v>
      </c>
      <c r="G81" t="s">
        <v>18</v>
      </c>
      <c r="H81" s="2">
        <v>861.93042000000003</v>
      </c>
    </row>
    <row r="82" spans="2:8" x14ac:dyDescent="0.35">
      <c r="B82" t="s">
        <v>19</v>
      </c>
      <c r="C82" t="s">
        <v>36</v>
      </c>
      <c r="D82" s="3" t="s">
        <v>30</v>
      </c>
      <c r="E82" s="1">
        <v>1</v>
      </c>
      <c r="F82" s="2">
        <v>75129.960000000006</v>
      </c>
      <c r="G82" t="s">
        <v>37</v>
      </c>
      <c r="H82" s="2">
        <v>751.29960000000005</v>
      </c>
    </row>
    <row r="83" spans="2:8" x14ac:dyDescent="0.35">
      <c r="B83" t="s">
        <v>10</v>
      </c>
      <c r="C83" t="s">
        <v>20</v>
      </c>
      <c r="D83" s="3" t="s">
        <v>30</v>
      </c>
      <c r="E83" s="1">
        <v>2</v>
      </c>
      <c r="F83" s="2">
        <v>156957.288</v>
      </c>
      <c r="G83" t="s">
        <v>12</v>
      </c>
      <c r="H83" s="2">
        <v>1569.5728799999999</v>
      </c>
    </row>
    <row r="84" spans="2:8" x14ac:dyDescent="0.35">
      <c r="B84" t="s">
        <v>16</v>
      </c>
      <c r="C84" t="s">
        <v>21</v>
      </c>
      <c r="D84" s="3" t="s">
        <v>30</v>
      </c>
      <c r="E84" s="1">
        <v>9</v>
      </c>
      <c r="F84" s="2">
        <v>648376.16399999999</v>
      </c>
      <c r="G84" t="s">
        <v>38</v>
      </c>
      <c r="H84" s="2">
        <v>6483.7616399999997</v>
      </c>
    </row>
    <row r="85" spans="2:8" x14ac:dyDescent="0.35">
      <c r="B85" t="s">
        <v>16</v>
      </c>
      <c r="C85" t="s">
        <v>22</v>
      </c>
      <c r="D85" s="3" t="s">
        <v>30</v>
      </c>
      <c r="E85" s="1">
        <v>8</v>
      </c>
      <c r="F85" s="2">
        <v>646562.54399999999</v>
      </c>
      <c r="G85" t="s">
        <v>39</v>
      </c>
      <c r="H85" s="2">
        <v>6465.6254399999998</v>
      </c>
    </row>
    <row r="86" spans="2:8" x14ac:dyDescent="0.35">
      <c r="B86" t="s">
        <v>14</v>
      </c>
      <c r="C86" t="s">
        <v>23</v>
      </c>
      <c r="D86" s="3" t="s">
        <v>30</v>
      </c>
      <c r="E86" s="1">
        <v>9</v>
      </c>
      <c r="F86" s="2">
        <v>546490.79999999993</v>
      </c>
      <c r="G86" t="s">
        <v>18</v>
      </c>
      <c r="H86" s="2">
        <v>5464.9079999999994</v>
      </c>
    </row>
    <row r="87" spans="2:8" x14ac:dyDescent="0.35">
      <c r="B87" t="s">
        <v>7</v>
      </c>
      <c r="C87" t="s">
        <v>8</v>
      </c>
      <c r="D87" s="3" t="s">
        <v>31</v>
      </c>
      <c r="E87" s="1">
        <v>5</v>
      </c>
      <c r="F87" s="2">
        <v>318390.51</v>
      </c>
      <c r="G87" t="s">
        <v>37</v>
      </c>
      <c r="H87" s="2">
        <v>3183.9050999999999</v>
      </c>
    </row>
    <row r="88" spans="2:8" x14ac:dyDescent="0.35">
      <c r="B88" t="s">
        <v>10</v>
      </c>
      <c r="C88" t="s">
        <v>11</v>
      </c>
      <c r="D88" s="3" t="s">
        <v>31</v>
      </c>
      <c r="E88" s="1">
        <v>2</v>
      </c>
      <c r="F88" s="2">
        <v>138592.63200000001</v>
      </c>
      <c r="G88" t="s">
        <v>12</v>
      </c>
      <c r="H88" s="2">
        <v>1385.9263200000003</v>
      </c>
    </row>
    <row r="89" spans="2:8" x14ac:dyDescent="0.35">
      <c r="B89" t="s">
        <v>10</v>
      </c>
      <c r="C89" t="s">
        <v>13</v>
      </c>
      <c r="D89" s="3" t="s">
        <v>31</v>
      </c>
      <c r="E89" s="1">
        <v>3</v>
      </c>
      <c r="F89" s="2">
        <v>220469.05800000002</v>
      </c>
      <c r="G89" t="s">
        <v>38</v>
      </c>
      <c r="H89" s="2">
        <v>2204.6905800000004</v>
      </c>
    </row>
    <row r="90" spans="2:8" x14ac:dyDescent="0.35">
      <c r="B90" t="s">
        <v>14</v>
      </c>
      <c r="C90" t="s">
        <v>15</v>
      </c>
      <c r="D90" s="3" t="s">
        <v>31</v>
      </c>
      <c r="E90" s="1">
        <v>7</v>
      </c>
      <c r="F90" s="2">
        <v>439714.674</v>
      </c>
      <c r="G90" t="s">
        <v>39</v>
      </c>
      <c r="H90" s="2">
        <v>4397.1467400000001</v>
      </c>
    </row>
    <row r="91" spans="2:8" x14ac:dyDescent="0.35">
      <c r="B91" t="s">
        <v>16</v>
      </c>
      <c r="C91" t="s">
        <v>17</v>
      </c>
      <c r="D91" s="3" t="s">
        <v>31</v>
      </c>
      <c r="E91" s="1">
        <v>6</v>
      </c>
      <c r="F91" s="2">
        <v>455950.07999999996</v>
      </c>
      <c r="G91" t="s">
        <v>18</v>
      </c>
      <c r="H91" s="2">
        <v>4559.5007999999998</v>
      </c>
    </row>
    <row r="92" spans="2:8" x14ac:dyDescent="0.35">
      <c r="B92" t="s">
        <v>19</v>
      </c>
      <c r="C92" t="s">
        <v>36</v>
      </c>
      <c r="D92" s="3" t="s">
        <v>31</v>
      </c>
      <c r="E92" s="1">
        <v>10</v>
      </c>
      <c r="F92" s="2">
        <v>649756.92000000004</v>
      </c>
      <c r="G92" t="s">
        <v>37</v>
      </c>
      <c r="H92" s="2">
        <v>6497.5692000000008</v>
      </c>
    </row>
    <row r="93" spans="2:8" x14ac:dyDescent="0.35">
      <c r="B93" t="s">
        <v>10</v>
      </c>
      <c r="C93" t="s">
        <v>20</v>
      </c>
      <c r="D93" s="3" t="s">
        <v>31</v>
      </c>
      <c r="E93" s="1">
        <v>1</v>
      </c>
      <c r="F93" s="2">
        <v>65393.525999999998</v>
      </c>
      <c r="G93" t="s">
        <v>12</v>
      </c>
      <c r="H93" s="2">
        <v>653.93525999999997</v>
      </c>
    </row>
    <row r="94" spans="2:8" x14ac:dyDescent="0.35">
      <c r="B94" t="s">
        <v>16</v>
      </c>
      <c r="C94" t="s">
        <v>21</v>
      </c>
      <c r="D94" s="3" t="s">
        <v>31</v>
      </c>
      <c r="E94" s="1">
        <v>9</v>
      </c>
      <c r="F94" s="2">
        <v>578739.16799999995</v>
      </c>
      <c r="G94" t="s">
        <v>38</v>
      </c>
      <c r="H94" s="2">
        <v>5787.3916799999997</v>
      </c>
    </row>
    <row r="95" spans="2:8" x14ac:dyDescent="0.35">
      <c r="B95" t="s">
        <v>16</v>
      </c>
      <c r="C95" t="s">
        <v>22</v>
      </c>
      <c r="D95" s="3" t="s">
        <v>31</v>
      </c>
      <c r="E95" s="1">
        <v>2</v>
      </c>
      <c r="F95" s="2">
        <v>144999.42000000001</v>
      </c>
      <c r="G95" t="s">
        <v>39</v>
      </c>
      <c r="H95" s="2">
        <v>1449.9942000000001</v>
      </c>
    </row>
    <row r="96" spans="2:8" x14ac:dyDescent="0.35">
      <c r="B96" t="s">
        <v>14</v>
      </c>
      <c r="C96" t="s">
        <v>23</v>
      </c>
      <c r="D96" s="3" t="s">
        <v>31</v>
      </c>
      <c r="E96" s="1">
        <v>3</v>
      </c>
      <c r="F96" s="2">
        <v>180561.402</v>
      </c>
      <c r="G96" t="s">
        <v>18</v>
      </c>
      <c r="H96" s="2">
        <v>1805.61402</v>
      </c>
    </row>
    <row r="97" spans="2:8" x14ac:dyDescent="0.35">
      <c r="B97" t="s">
        <v>7</v>
      </c>
      <c r="C97" t="s">
        <v>8</v>
      </c>
      <c r="D97" s="3" t="s">
        <v>32</v>
      </c>
      <c r="E97" s="1">
        <v>8</v>
      </c>
      <c r="F97" s="2">
        <v>715043.23199999996</v>
      </c>
      <c r="G97" t="s">
        <v>37</v>
      </c>
      <c r="H97" s="2">
        <v>7150.4323199999999</v>
      </c>
    </row>
    <row r="98" spans="2:8" x14ac:dyDescent="0.35">
      <c r="B98" t="s">
        <v>10</v>
      </c>
      <c r="C98" t="s">
        <v>11</v>
      </c>
      <c r="D98" s="3" t="s">
        <v>32</v>
      </c>
      <c r="E98" s="1">
        <v>9</v>
      </c>
      <c r="F98" s="2">
        <v>634163.79599999997</v>
      </c>
      <c r="G98" t="s">
        <v>12</v>
      </c>
      <c r="H98" s="2">
        <v>6341.63796</v>
      </c>
    </row>
    <row r="99" spans="2:8" x14ac:dyDescent="0.35">
      <c r="B99" t="s">
        <v>10</v>
      </c>
      <c r="C99" t="s">
        <v>13</v>
      </c>
      <c r="D99" s="3" t="s">
        <v>32</v>
      </c>
      <c r="E99" s="1">
        <v>1</v>
      </c>
      <c r="F99" s="2">
        <v>89322.288</v>
      </c>
      <c r="G99" t="s">
        <v>38</v>
      </c>
      <c r="H99" s="2">
        <v>893.22288000000003</v>
      </c>
    </row>
    <row r="100" spans="2:8" x14ac:dyDescent="0.35">
      <c r="B100" t="s">
        <v>14</v>
      </c>
      <c r="C100" t="s">
        <v>15</v>
      </c>
      <c r="D100" s="3" t="s">
        <v>32</v>
      </c>
      <c r="E100" s="1">
        <v>6</v>
      </c>
      <c r="F100" s="2">
        <v>523128.16800000006</v>
      </c>
      <c r="G100" t="s">
        <v>39</v>
      </c>
      <c r="H100" s="2">
        <v>5231.281680000001</v>
      </c>
    </row>
    <row r="101" spans="2:8" x14ac:dyDescent="0.35">
      <c r="B101" t="s">
        <v>16</v>
      </c>
      <c r="C101" t="s">
        <v>17</v>
      </c>
      <c r="D101" s="3" t="s">
        <v>32</v>
      </c>
      <c r="E101" s="1">
        <v>8</v>
      </c>
      <c r="F101" s="2">
        <v>608406.38399999996</v>
      </c>
      <c r="G101" t="s">
        <v>18</v>
      </c>
      <c r="H101" s="2">
        <v>6084.0638399999998</v>
      </c>
    </row>
    <row r="102" spans="2:8" x14ac:dyDescent="0.35">
      <c r="B102" t="s">
        <v>19</v>
      </c>
      <c r="C102" t="s">
        <v>36</v>
      </c>
      <c r="D102" s="3" t="s">
        <v>32</v>
      </c>
      <c r="E102" s="1">
        <v>8</v>
      </c>
      <c r="F102" s="2">
        <v>532294.46400000004</v>
      </c>
      <c r="G102" t="s">
        <v>37</v>
      </c>
      <c r="H102" s="2">
        <v>5322.9446400000006</v>
      </c>
    </row>
    <row r="103" spans="2:8" x14ac:dyDescent="0.35">
      <c r="B103" t="s">
        <v>10</v>
      </c>
      <c r="C103" t="s">
        <v>20</v>
      </c>
      <c r="D103" s="3" t="s">
        <v>32</v>
      </c>
      <c r="E103" s="1">
        <v>6</v>
      </c>
      <c r="F103" s="2">
        <v>372425.364</v>
      </c>
      <c r="G103" t="s">
        <v>12</v>
      </c>
      <c r="H103" s="2">
        <v>3724.2536399999999</v>
      </c>
    </row>
    <row r="104" spans="2:8" x14ac:dyDescent="0.35">
      <c r="B104" t="s">
        <v>16</v>
      </c>
      <c r="C104" t="s">
        <v>21</v>
      </c>
      <c r="D104" s="3" t="s">
        <v>32</v>
      </c>
      <c r="E104" s="1">
        <v>8</v>
      </c>
      <c r="F104" s="2">
        <v>709993.152</v>
      </c>
      <c r="G104" t="s">
        <v>38</v>
      </c>
      <c r="H104" s="2">
        <v>7099.9315200000001</v>
      </c>
    </row>
    <row r="105" spans="2:8" x14ac:dyDescent="0.35">
      <c r="B105" t="s">
        <v>16</v>
      </c>
      <c r="C105" t="s">
        <v>22</v>
      </c>
      <c r="D105" s="3" t="s">
        <v>32</v>
      </c>
      <c r="E105" s="1">
        <v>7</v>
      </c>
      <c r="F105" s="2">
        <v>570771.26399999997</v>
      </c>
      <c r="G105" t="s">
        <v>39</v>
      </c>
      <c r="H105" s="2">
        <v>5707.7126399999997</v>
      </c>
    </row>
    <row r="106" spans="2:8" x14ac:dyDescent="0.35">
      <c r="B106" t="s">
        <v>14</v>
      </c>
      <c r="C106" t="s">
        <v>23</v>
      </c>
      <c r="D106" s="3" t="s">
        <v>33</v>
      </c>
      <c r="E106" s="1">
        <v>2</v>
      </c>
      <c r="F106" s="2">
        <v>137560.57200000001</v>
      </c>
      <c r="G106" t="s">
        <v>18</v>
      </c>
      <c r="H106" s="2">
        <v>1375.6057200000002</v>
      </c>
    </row>
    <row r="107" spans="2:8" x14ac:dyDescent="0.35">
      <c r="B107" t="s">
        <v>7</v>
      </c>
      <c r="C107" t="s">
        <v>8</v>
      </c>
      <c r="D107" s="3" t="s">
        <v>33</v>
      </c>
      <c r="E107" s="1">
        <v>6</v>
      </c>
      <c r="F107" s="2">
        <v>537887.62800000003</v>
      </c>
      <c r="G107" t="s">
        <v>37</v>
      </c>
      <c r="H107" s="2">
        <v>5378.8762800000004</v>
      </c>
    </row>
    <row r="108" spans="2:8" x14ac:dyDescent="0.35">
      <c r="B108" t="s">
        <v>10</v>
      </c>
      <c r="C108" t="s">
        <v>11</v>
      </c>
      <c r="D108" s="3" t="s">
        <v>33</v>
      </c>
      <c r="E108" s="1">
        <v>6</v>
      </c>
      <c r="F108" s="2">
        <v>366497.53200000001</v>
      </c>
      <c r="G108" t="s">
        <v>12</v>
      </c>
      <c r="H108" s="2">
        <v>3664.97532</v>
      </c>
    </row>
    <row r="109" spans="2:8" x14ac:dyDescent="0.35">
      <c r="B109" t="s">
        <v>10</v>
      </c>
      <c r="C109" t="s">
        <v>13</v>
      </c>
      <c r="D109" s="3" t="s">
        <v>33</v>
      </c>
      <c r="E109" s="1">
        <v>3</v>
      </c>
      <c r="F109" s="2">
        <v>187366.98599999998</v>
      </c>
      <c r="G109" t="s">
        <v>38</v>
      </c>
      <c r="H109" s="2">
        <v>1873.6698599999997</v>
      </c>
    </row>
    <row r="110" spans="2:8" x14ac:dyDescent="0.35">
      <c r="B110" t="s">
        <v>14</v>
      </c>
      <c r="C110" t="s">
        <v>15</v>
      </c>
      <c r="D110" s="3" t="s">
        <v>33</v>
      </c>
      <c r="E110" s="1">
        <v>7</v>
      </c>
      <c r="F110" s="2">
        <v>603526.64400000009</v>
      </c>
      <c r="G110" t="s">
        <v>39</v>
      </c>
      <c r="H110" s="2">
        <v>6035.2664400000012</v>
      </c>
    </row>
    <row r="111" spans="2:8" x14ac:dyDescent="0.35">
      <c r="B111" t="s">
        <v>16</v>
      </c>
      <c r="C111" t="s">
        <v>17</v>
      </c>
      <c r="D111" s="3" t="s">
        <v>33</v>
      </c>
      <c r="E111" s="1">
        <v>10</v>
      </c>
      <c r="F111" s="2">
        <v>635498.46</v>
      </c>
      <c r="G111" t="s">
        <v>18</v>
      </c>
      <c r="H111" s="2">
        <v>6354.9845999999998</v>
      </c>
    </row>
    <row r="112" spans="2:8" x14ac:dyDescent="0.35">
      <c r="B112" t="s">
        <v>19</v>
      </c>
      <c r="C112" t="s">
        <v>36</v>
      </c>
      <c r="D112" s="3" t="s">
        <v>33</v>
      </c>
      <c r="E112" s="1">
        <v>1</v>
      </c>
      <c r="F112" s="2">
        <v>60844.446000000004</v>
      </c>
      <c r="G112" t="s">
        <v>37</v>
      </c>
      <c r="H112" s="2">
        <v>608.44446000000005</v>
      </c>
    </row>
    <row r="113" spans="2:8" x14ac:dyDescent="0.35">
      <c r="B113" t="s">
        <v>10</v>
      </c>
      <c r="C113" t="s">
        <v>20</v>
      </c>
      <c r="D113" s="3" t="s">
        <v>33</v>
      </c>
      <c r="E113" s="1">
        <v>4</v>
      </c>
      <c r="F113" s="2">
        <v>253942.872</v>
      </c>
      <c r="G113" t="s">
        <v>12</v>
      </c>
      <c r="H113" s="2">
        <v>2539.4287199999999</v>
      </c>
    </row>
    <row r="114" spans="2:8" x14ac:dyDescent="0.35">
      <c r="B114" t="s">
        <v>16</v>
      </c>
      <c r="C114" t="s">
        <v>21</v>
      </c>
      <c r="D114" s="3" t="s">
        <v>33</v>
      </c>
      <c r="E114" s="1">
        <v>4</v>
      </c>
      <c r="F114" s="2">
        <v>353553.696</v>
      </c>
      <c r="G114" t="s">
        <v>38</v>
      </c>
      <c r="H114" s="2">
        <v>3535.5369599999999</v>
      </c>
    </row>
    <row r="115" spans="2:8" x14ac:dyDescent="0.35">
      <c r="B115" t="s">
        <v>16</v>
      </c>
      <c r="C115" t="s">
        <v>22</v>
      </c>
      <c r="D115" s="3" t="s">
        <v>33</v>
      </c>
      <c r="E115" s="1">
        <v>9</v>
      </c>
      <c r="F115" s="2">
        <v>568278.28799999994</v>
      </c>
      <c r="G115" t="s">
        <v>39</v>
      </c>
      <c r="H115" s="2">
        <v>5682.7828799999997</v>
      </c>
    </row>
    <row r="116" spans="2:8" x14ac:dyDescent="0.35">
      <c r="B116" t="s">
        <v>14</v>
      </c>
      <c r="C116" t="s">
        <v>23</v>
      </c>
      <c r="D116" s="3" t="s">
        <v>33</v>
      </c>
      <c r="E116" s="1">
        <v>9</v>
      </c>
      <c r="F116" s="2">
        <v>694972.17</v>
      </c>
      <c r="G116" t="s">
        <v>18</v>
      </c>
      <c r="H116" s="2">
        <v>6949.721700000001</v>
      </c>
    </row>
    <row r="117" spans="2:8" x14ac:dyDescent="0.35">
      <c r="B117" t="s">
        <v>7</v>
      </c>
      <c r="C117" t="s">
        <v>8</v>
      </c>
      <c r="D117" s="3" t="s">
        <v>34</v>
      </c>
      <c r="E117" s="1">
        <v>10</v>
      </c>
      <c r="F117" s="2">
        <v>894465.3600000001</v>
      </c>
      <c r="G117" t="s">
        <v>37</v>
      </c>
      <c r="H117" s="2">
        <v>8944.6536000000015</v>
      </c>
    </row>
    <row r="118" spans="2:8" x14ac:dyDescent="0.35">
      <c r="B118" t="s">
        <v>10</v>
      </c>
      <c r="C118" t="s">
        <v>11</v>
      </c>
      <c r="D118" s="3" t="s">
        <v>34</v>
      </c>
      <c r="E118" s="1">
        <v>3</v>
      </c>
      <c r="F118" s="2">
        <v>181869.01199999999</v>
      </c>
      <c r="G118" t="s">
        <v>12</v>
      </c>
      <c r="H118" s="2">
        <v>1818.69012</v>
      </c>
    </row>
    <row r="119" spans="2:8" x14ac:dyDescent="0.35">
      <c r="B119" t="s">
        <v>10</v>
      </c>
      <c r="C119" t="s">
        <v>13</v>
      </c>
      <c r="D119" s="3" t="s">
        <v>34</v>
      </c>
      <c r="E119" s="1">
        <v>8</v>
      </c>
      <c r="F119" s="2">
        <v>583524.72</v>
      </c>
      <c r="G119" t="s">
        <v>38</v>
      </c>
      <c r="H119" s="2">
        <v>5835.2471999999998</v>
      </c>
    </row>
    <row r="120" spans="2:8" x14ac:dyDescent="0.35">
      <c r="B120" t="s">
        <v>14</v>
      </c>
      <c r="C120" t="s">
        <v>15</v>
      </c>
      <c r="D120" s="3" t="s">
        <v>34</v>
      </c>
      <c r="E120" s="1">
        <v>6</v>
      </c>
      <c r="F120" s="2">
        <v>519749.424</v>
      </c>
      <c r="G120" t="s">
        <v>39</v>
      </c>
      <c r="H120" s="2">
        <v>5197.49424</v>
      </c>
    </row>
    <row r="121" spans="2:8" x14ac:dyDescent="0.35">
      <c r="B121" t="s">
        <v>16</v>
      </c>
      <c r="C121" t="s">
        <v>17</v>
      </c>
      <c r="D121" s="3" t="s">
        <v>34</v>
      </c>
      <c r="E121" s="1">
        <v>4</v>
      </c>
      <c r="F121" s="2">
        <v>292812.45600000001</v>
      </c>
      <c r="G121" t="s">
        <v>18</v>
      </c>
      <c r="H121" s="2">
        <v>2928.1245600000002</v>
      </c>
    </row>
    <row r="122" spans="2:8" x14ac:dyDescent="0.35">
      <c r="B122" t="s">
        <v>19</v>
      </c>
      <c r="C122" t="s">
        <v>36</v>
      </c>
      <c r="D122" s="3" t="s">
        <v>34</v>
      </c>
      <c r="E122" s="1">
        <v>2</v>
      </c>
      <c r="F122" s="2">
        <v>132664.79999999999</v>
      </c>
      <c r="G122" t="s">
        <v>37</v>
      </c>
      <c r="H122" s="2">
        <v>1326.6479999999999</v>
      </c>
    </row>
    <row r="123" spans="2:8" x14ac:dyDescent="0.35">
      <c r="B123" t="s">
        <v>10</v>
      </c>
      <c r="C123" t="s">
        <v>20</v>
      </c>
      <c r="D123" s="3" t="s">
        <v>34</v>
      </c>
      <c r="E123" s="1">
        <v>6</v>
      </c>
      <c r="F123" s="2">
        <v>391868.17200000002</v>
      </c>
      <c r="G123" t="s">
        <v>12</v>
      </c>
      <c r="H123" s="2">
        <v>3918.6817200000005</v>
      </c>
    </row>
    <row r="124" spans="2:8" x14ac:dyDescent="0.35">
      <c r="B124" t="s">
        <v>16</v>
      </c>
      <c r="C124" t="s">
        <v>21</v>
      </c>
      <c r="D124" s="3" t="s">
        <v>34</v>
      </c>
      <c r="E124" s="1">
        <v>2</v>
      </c>
      <c r="F124" s="2">
        <v>147889.18799999999</v>
      </c>
      <c r="G124" t="s">
        <v>38</v>
      </c>
      <c r="H124" s="2">
        <v>1478.8918799999999</v>
      </c>
    </row>
    <row r="125" spans="2:8" x14ac:dyDescent="0.35">
      <c r="B125" t="s">
        <v>16</v>
      </c>
      <c r="C125" t="s">
        <v>22</v>
      </c>
      <c r="D125" s="3" t="s">
        <v>34</v>
      </c>
      <c r="E125" s="1">
        <v>10</v>
      </c>
      <c r="F125" s="2">
        <v>762722.4</v>
      </c>
      <c r="G125" t="s">
        <v>39</v>
      </c>
      <c r="H125" s="2">
        <v>7627.2240000000002</v>
      </c>
    </row>
    <row r="126" spans="2:8" x14ac:dyDescent="0.35">
      <c r="B126" t="s">
        <v>14</v>
      </c>
      <c r="C126" t="s">
        <v>23</v>
      </c>
      <c r="D126" s="3" t="s">
        <v>34</v>
      </c>
      <c r="E126" s="1">
        <v>4</v>
      </c>
      <c r="F126" s="2">
        <v>254656.296</v>
      </c>
      <c r="G126" t="s">
        <v>18</v>
      </c>
      <c r="H126" s="2">
        <v>2546.5629600000002</v>
      </c>
    </row>
  </sheetData>
  <mergeCells count="1">
    <mergeCell ref="B2:H3"/>
  </mergeCells>
  <conditionalFormatting sqref="B7:H126">
    <cfRule type="expression" dxfId="5" priority="1">
      <formula>ODD(ROW())=ROW()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E74B-78B3-42CA-953D-222C7A4E2FA9}">
  <dimension ref="C5:O40"/>
  <sheetViews>
    <sheetView zoomScale="40" zoomScaleNormal="40" workbookViewId="0">
      <selection activeCell="M10" sqref="M10:O14"/>
    </sheetView>
  </sheetViews>
  <sheetFormatPr defaultRowHeight="14.5" x14ac:dyDescent="0.35"/>
  <cols>
    <col min="3" max="3" width="17.1796875" bestFit="1" customWidth="1"/>
    <col min="4" max="4" width="16.6328125" bestFit="1" customWidth="1"/>
    <col min="5" max="5" width="11.90625" bestFit="1" customWidth="1"/>
    <col min="6" max="6" width="17.1796875" bestFit="1" customWidth="1"/>
    <col min="7" max="7" width="16.90625" bestFit="1" customWidth="1"/>
    <col min="9" max="9" width="17.1796875" bestFit="1" customWidth="1"/>
    <col min="10" max="10" width="11.90625" bestFit="1" customWidth="1"/>
    <col min="12" max="12" width="17.1796875" bestFit="1" customWidth="1"/>
    <col min="13" max="13" width="11.90625" bestFit="1" customWidth="1"/>
  </cols>
  <sheetData>
    <row r="5" spans="3:15" x14ac:dyDescent="0.35">
      <c r="C5" t="s">
        <v>40</v>
      </c>
      <c r="E5" t="s">
        <v>41</v>
      </c>
      <c r="G5" t="s">
        <v>42</v>
      </c>
    </row>
    <row r="6" spans="3:15" x14ac:dyDescent="0.35">
      <c r="C6" s="9">
        <v>50158467.702</v>
      </c>
      <c r="E6" s="7">
        <v>675</v>
      </c>
      <c r="G6" s="9">
        <v>501584.67702000018</v>
      </c>
    </row>
    <row r="7" spans="3:15" x14ac:dyDescent="0.35">
      <c r="C7" s="2">
        <f>GETPIVOTDATA("Valor",$C$5)</f>
        <v>50158467.702</v>
      </c>
      <c r="E7">
        <f>GETPIVOTDATA("Qtd",$E$5)</f>
        <v>675</v>
      </c>
      <c r="G7" s="2">
        <f>GETPIVOTDATA("Comissão",$G$5)</f>
        <v>501584.67702000018</v>
      </c>
    </row>
    <row r="9" spans="3:15" x14ac:dyDescent="0.35">
      <c r="C9" s="8" t="s">
        <v>43</v>
      </c>
      <c r="D9" t="s">
        <v>40</v>
      </c>
      <c r="F9" s="8" t="s">
        <v>43</v>
      </c>
      <c r="G9" t="s">
        <v>40</v>
      </c>
      <c r="I9" s="8" t="s">
        <v>43</v>
      </c>
      <c r="J9" t="s">
        <v>41</v>
      </c>
    </row>
    <row r="10" spans="3:15" x14ac:dyDescent="0.35">
      <c r="C10" s="10" t="s">
        <v>9</v>
      </c>
      <c r="D10" s="9">
        <v>3201553.3260000004</v>
      </c>
      <c r="F10" s="10" t="s">
        <v>12</v>
      </c>
      <c r="G10" s="9">
        <v>8113049.7119999994</v>
      </c>
      <c r="I10" s="10" t="s">
        <v>12</v>
      </c>
      <c r="J10" s="7">
        <v>111</v>
      </c>
      <c r="L10" t="b">
        <f>AND(I10&lt;&gt;"Total Geral",I10&lt;&gt;"")</f>
        <v>1</v>
      </c>
      <c r="M10" t="str">
        <f>IF(L10,I10,"")</f>
        <v>Aline</v>
      </c>
      <c r="N10">
        <f>IF(L10,J10,"")</f>
        <v>111</v>
      </c>
      <c r="O10">
        <f>MAX(N$10:$N$14)</f>
        <v>171</v>
      </c>
    </row>
    <row r="11" spans="3:15" x14ac:dyDescent="0.35">
      <c r="C11" s="10" t="s">
        <v>24</v>
      </c>
      <c r="D11" s="9">
        <v>3940571.412</v>
      </c>
      <c r="F11" s="10" t="s">
        <v>37</v>
      </c>
      <c r="G11" s="9">
        <v>9299569.0139999986</v>
      </c>
      <c r="I11" s="10" t="s">
        <v>37</v>
      </c>
      <c r="J11" s="7">
        <v>124</v>
      </c>
      <c r="L11" t="b">
        <f t="shared" ref="L11:L14" si="0">AND(I11&lt;&gt;"Total Geral",I11&lt;&gt;"")</f>
        <v>1</v>
      </c>
      <c r="M11" t="str">
        <f t="shared" ref="M11:M14" si="1">IF(L11,I11,"")</f>
        <v>André</v>
      </c>
      <c r="N11">
        <f t="shared" ref="N11:N14" si="2">IF(L11,J11,"")</f>
        <v>124</v>
      </c>
      <c r="O11">
        <f t="shared" ref="O11:O14" si="3">MAX($N$10:$N$14)</f>
        <v>171</v>
      </c>
    </row>
    <row r="12" spans="3:15" x14ac:dyDescent="0.35">
      <c r="C12" s="10" t="s">
        <v>25</v>
      </c>
      <c r="D12" s="9">
        <v>5159635.6740000006</v>
      </c>
      <c r="F12" s="10" t="s">
        <v>18</v>
      </c>
      <c r="G12" s="9">
        <v>9420297.9900000002</v>
      </c>
      <c r="I12" s="10" t="s">
        <v>18</v>
      </c>
      <c r="J12" s="7">
        <v>134</v>
      </c>
      <c r="L12" t="b">
        <f t="shared" si="0"/>
        <v>1</v>
      </c>
      <c r="M12" t="str">
        <f t="shared" si="1"/>
        <v>Fernanda</v>
      </c>
      <c r="N12">
        <f t="shared" si="2"/>
        <v>134</v>
      </c>
      <c r="O12">
        <f t="shared" si="3"/>
        <v>171</v>
      </c>
    </row>
    <row r="13" spans="3:15" x14ac:dyDescent="0.35">
      <c r="C13" s="10" t="s">
        <v>26</v>
      </c>
      <c r="D13" s="9">
        <v>4456833.8760000002</v>
      </c>
      <c r="F13" s="10" t="s">
        <v>39</v>
      </c>
      <c r="G13" s="9">
        <v>12961378.014</v>
      </c>
      <c r="I13" s="10" t="s">
        <v>39</v>
      </c>
      <c r="J13" s="7">
        <v>171</v>
      </c>
      <c r="L13" t="b">
        <f t="shared" si="0"/>
        <v>1</v>
      </c>
      <c r="M13" t="str">
        <f t="shared" si="1"/>
        <v>Rosângela</v>
      </c>
      <c r="N13">
        <f t="shared" si="2"/>
        <v>171</v>
      </c>
      <c r="O13">
        <f t="shared" si="3"/>
        <v>171</v>
      </c>
    </row>
    <row r="14" spans="3:15" x14ac:dyDescent="0.35">
      <c r="C14" s="10" t="s">
        <v>27</v>
      </c>
      <c r="D14" s="9">
        <v>3402145.71</v>
      </c>
      <c r="F14" s="10" t="s">
        <v>38</v>
      </c>
      <c r="G14" s="9">
        <v>10364172.971999999</v>
      </c>
      <c r="I14" s="10" t="s">
        <v>38</v>
      </c>
      <c r="J14" s="7">
        <v>135</v>
      </c>
      <c r="L14" t="b">
        <f t="shared" si="0"/>
        <v>1</v>
      </c>
      <c r="M14" t="str">
        <f t="shared" si="1"/>
        <v>Thales</v>
      </c>
      <c r="N14">
        <f t="shared" si="2"/>
        <v>135</v>
      </c>
      <c r="O14">
        <f t="shared" si="3"/>
        <v>171</v>
      </c>
    </row>
    <row r="15" spans="3:15" x14ac:dyDescent="0.35">
      <c r="C15" s="10" t="s">
        <v>28</v>
      </c>
      <c r="D15" s="9">
        <v>4123063.6680000001</v>
      </c>
      <c r="F15" s="10" t="s">
        <v>44</v>
      </c>
      <c r="G15" s="9">
        <v>50158467.701999992</v>
      </c>
      <c r="I15" s="10" t="s">
        <v>44</v>
      </c>
      <c r="J15" s="7">
        <v>675</v>
      </c>
    </row>
    <row r="16" spans="3:15" x14ac:dyDescent="0.35">
      <c r="C16" s="10" t="s">
        <v>29</v>
      </c>
      <c r="D16" s="9">
        <v>4920723.8040000005</v>
      </c>
    </row>
    <row r="17" spans="3:13" x14ac:dyDescent="0.35">
      <c r="C17" s="10" t="s">
        <v>30</v>
      </c>
      <c r="D17" s="9">
        <v>4443673.608</v>
      </c>
    </row>
    <row r="18" spans="3:13" x14ac:dyDescent="0.35">
      <c r="C18" s="10" t="s">
        <v>31</v>
      </c>
      <c r="D18" s="9">
        <v>3192567.3899999997</v>
      </c>
      <c r="F18" s="8" t="s">
        <v>43</v>
      </c>
      <c r="G18" t="s">
        <v>42</v>
      </c>
    </row>
    <row r="19" spans="3:13" x14ac:dyDescent="0.35">
      <c r="C19" s="10" t="s">
        <v>32</v>
      </c>
      <c r="D19" s="9">
        <v>4755548.1119999997</v>
      </c>
      <c r="F19" s="10" t="s">
        <v>12</v>
      </c>
      <c r="G19" s="9">
        <v>81130.497119999985</v>
      </c>
    </row>
    <row r="20" spans="3:13" x14ac:dyDescent="0.35">
      <c r="C20" s="10" t="s">
        <v>33</v>
      </c>
      <c r="D20" s="9">
        <v>4399929.2939999998</v>
      </c>
      <c r="F20" s="10" t="s">
        <v>37</v>
      </c>
      <c r="G20" s="9">
        <v>92995.690139999992</v>
      </c>
    </row>
    <row r="21" spans="3:13" x14ac:dyDescent="0.35">
      <c r="C21" s="10" t="s">
        <v>34</v>
      </c>
      <c r="D21" s="9">
        <v>4162221.8280000002</v>
      </c>
      <c r="F21" s="10" t="s">
        <v>18</v>
      </c>
      <c r="G21" s="9">
        <v>94202.979899999977</v>
      </c>
    </row>
    <row r="22" spans="3:13" x14ac:dyDescent="0.35">
      <c r="C22" s="10" t="s">
        <v>44</v>
      </c>
      <c r="D22" s="9">
        <v>50158467.702</v>
      </c>
      <c r="F22" s="10" t="s">
        <v>39</v>
      </c>
      <c r="G22" s="9">
        <v>129613.78013999999</v>
      </c>
      <c r="L22" s="8" t="s">
        <v>43</v>
      </c>
      <c r="M22" t="s">
        <v>41</v>
      </c>
    </row>
    <row r="23" spans="3:13" x14ac:dyDescent="0.35">
      <c r="F23" s="10" t="s">
        <v>38</v>
      </c>
      <c r="G23" s="9">
        <v>103641.72971999997</v>
      </c>
      <c r="I23" s="8" t="s">
        <v>43</v>
      </c>
      <c r="J23" t="s">
        <v>41</v>
      </c>
      <c r="L23" s="10" t="s">
        <v>22</v>
      </c>
      <c r="M23" s="7">
        <v>96</v>
      </c>
    </row>
    <row r="24" spans="3:13" x14ac:dyDescent="0.35">
      <c r="F24" s="10" t="s">
        <v>44</v>
      </c>
      <c r="G24" s="9">
        <v>501584.67701999994</v>
      </c>
      <c r="I24" s="10" t="s">
        <v>16</v>
      </c>
      <c r="J24" s="7">
        <v>241</v>
      </c>
      <c r="L24" s="10" t="s">
        <v>17</v>
      </c>
      <c r="M24" s="7">
        <v>76</v>
      </c>
    </row>
    <row r="25" spans="3:13" x14ac:dyDescent="0.35">
      <c r="I25" s="10" t="s">
        <v>10</v>
      </c>
      <c r="J25" s="7">
        <v>177</v>
      </c>
      <c r="L25" s="10" t="s">
        <v>15</v>
      </c>
      <c r="M25" s="7">
        <v>75</v>
      </c>
    </row>
    <row r="26" spans="3:13" x14ac:dyDescent="0.35">
      <c r="I26" s="10" t="s">
        <v>14</v>
      </c>
      <c r="J26" s="7">
        <v>133</v>
      </c>
      <c r="L26" s="10" t="s">
        <v>21</v>
      </c>
      <c r="M26" s="7">
        <v>69</v>
      </c>
    </row>
    <row r="27" spans="3:13" x14ac:dyDescent="0.35">
      <c r="C27" s="8" t="s">
        <v>43</v>
      </c>
      <c r="D27" t="s">
        <v>41</v>
      </c>
      <c r="E27" s="8"/>
      <c r="F27" s="8"/>
      <c r="G27" s="8"/>
      <c r="H27" s="8"/>
      <c r="I27" s="10" t="s">
        <v>7</v>
      </c>
      <c r="J27" s="7">
        <v>57</v>
      </c>
      <c r="K27" s="8"/>
      <c r="L27" s="10" t="s">
        <v>36</v>
      </c>
      <c r="M27" s="7">
        <v>67</v>
      </c>
    </row>
    <row r="28" spans="3:13" x14ac:dyDescent="0.35">
      <c r="C28" s="10" t="s">
        <v>9</v>
      </c>
      <c r="D28" s="7">
        <v>44</v>
      </c>
      <c r="I28" s="10" t="s">
        <v>19</v>
      </c>
      <c r="J28" s="7">
        <v>67</v>
      </c>
      <c r="L28" s="10" t="s">
        <v>13</v>
      </c>
      <c r="M28" s="7">
        <v>66</v>
      </c>
    </row>
    <row r="29" spans="3:13" x14ac:dyDescent="0.35">
      <c r="C29" s="10" t="s">
        <v>24</v>
      </c>
      <c r="D29" s="7">
        <v>56</v>
      </c>
      <c r="I29" s="10" t="s">
        <v>44</v>
      </c>
      <c r="J29" s="7">
        <v>675</v>
      </c>
      <c r="L29" s="10" t="s">
        <v>11</v>
      </c>
      <c r="M29" s="7">
        <v>64</v>
      </c>
    </row>
    <row r="30" spans="3:13" x14ac:dyDescent="0.35">
      <c r="C30" s="10" t="s">
        <v>25</v>
      </c>
      <c r="D30" s="7">
        <v>66</v>
      </c>
      <c r="L30" s="10" t="s">
        <v>23</v>
      </c>
      <c r="M30" s="7">
        <v>58</v>
      </c>
    </row>
    <row r="31" spans="3:13" x14ac:dyDescent="0.35">
      <c r="C31" s="10" t="s">
        <v>26</v>
      </c>
      <c r="D31" s="7">
        <v>58</v>
      </c>
      <c r="L31" s="10" t="s">
        <v>8</v>
      </c>
      <c r="M31" s="7">
        <v>57</v>
      </c>
    </row>
    <row r="32" spans="3:13" x14ac:dyDescent="0.35">
      <c r="C32" s="10" t="s">
        <v>27</v>
      </c>
      <c r="D32" s="7">
        <v>49</v>
      </c>
      <c r="L32" s="10" t="s">
        <v>20</v>
      </c>
      <c r="M32" s="7">
        <v>47</v>
      </c>
    </row>
    <row r="33" spans="3:13" x14ac:dyDescent="0.35">
      <c r="C33" s="10" t="s">
        <v>28</v>
      </c>
      <c r="D33" s="7">
        <v>55</v>
      </c>
      <c r="L33" s="10" t="s">
        <v>44</v>
      </c>
      <c r="M33" s="7">
        <v>675</v>
      </c>
    </row>
    <row r="34" spans="3:13" x14ac:dyDescent="0.35">
      <c r="C34" s="10" t="s">
        <v>29</v>
      </c>
      <c r="D34" s="7">
        <v>63</v>
      </c>
    </row>
    <row r="35" spans="3:13" x14ac:dyDescent="0.35">
      <c r="C35" s="10" t="s">
        <v>30</v>
      </c>
      <c r="D35" s="7">
        <v>59</v>
      </c>
    </row>
    <row r="36" spans="3:13" x14ac:dyDescent="0.35">
      <c r="C36" s="10" t="s">
        <v>31</v>
      </c>
      <c r="D36" s="7">
        <v>48</v>
      </c>
    </row>
    <row r="37" spans="3:13" x14ac:dyDescent="0.35">
      <c r="C37" s="10" t="s">
        <v>32</v>
      </c>
      <c r="D37" s="7">
        <v>61</v>
      </c>
    </row>
    <row r="38" spans="3:13" x14ac:dyDescent="0.35">
      <c r="C38" s="10" t="s">
        <v>33</v>
      </c>
      <c r="D38" s="7">
        <v>61</v>
      </c>
    </row>
    <row r="39" spans="3:13" x14ac:dyDescent="0.35">
      <c r="C39" s="10" t="s">
        <v>34</v>
      </c>
      <c r="D39" s="7">
        <v>55</v>
      </c>
    </row>
    <row r="40" spans="3:13" x14ac:dyDescent="0.35">
      <c r="C40" s="10" t="s">
        <v>44</v>
      </c>
      <c r="D40" s="7">
        <v>675</v>
      </c>
    </row>
  </sheetData>
  <pageMargins left="0.511811024" right="0.511811024" top="0.78740157499999996" bottom="0.78740157499999996" header="0.31496062000000002" footer="0.31496062000000002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4684-3889-43F6-99CD-A1F7CFE7C8CE}">
  <dimension ref="A1"/>
  <sheetViews>
    <sheetView workbookViewId="0">
      <selection activeCell="F7" sqref="F7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9EFF-7F2A-47F1-B249-491B57531F10}">
  <dimension ref="A1"/>
  <sheetViews>
    <sheetView topLeftCell="E19" workbookViewId="0">
      <selection activeCell="B21" sqref="B21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FABE0-31FC-4CE2-96CC-E1F87A1B8544}">
  <dimension ref="A1:X63"/>
  <sheetViews>
    <sheetView showGridLines="0" tabSelected="1" topLeftCell="A8" zoomScale="55" zoomScaleNormal="55" workbookViewId="0">
      <selection activeCell="Z19" sqref="Z19:AA19"/>
    </sheetView>
  </sheetViews>
  <sheetFormatPr defaultRowHeight="14.5" x14ac:dyDescent="0.35"/>
  <sheetData>
    <row r="1" spans="1:24" x14ac:dyDescent="0.35">
      <c r="D1" s="12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x14ac:dyDescent="0.35">
      <c r="D2" s="12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x14ac:dyDescent="0.35"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 x14ac:dyDescent="0.35"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 x14ac:dyDescent="0.35">
      <c r="D5" s="12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4" x14ac:dyDescent="0.35">
      <c r="D6" s="12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4" x14ac:dyDescent="0.35">
      <c r="D7" s="12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x14ac:dyDescent="0.35">
      <c r="D8" s="12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x14ac:dyDescent="0.35">
      <c r="D9" s="1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x14ac:dyDescent="0.35"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spans="1:24" ht="14.4" customHeight="1" x14ac:dyDescent="0.35">
      <c r="A11" s="14" t="s">
        <v>45</v>
      </c>
      <c r="B11" s="14"/>
      <c r="C11" s="14"/>
      <c r="D11" s="14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pans="1:24" ht="14.4" customHeight="1" x14ac:dyDescent="0.35">
      <c r="A12" s="14"/>
      <c r="B12" s="14"/>
      <c r="C12" s="14"/>
      <c r="D12" s="14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1:24" x14ac:dyDescent="0.35">
      <c r="D13" s="1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1:24" x14ac:dyDescent="0.35">
      <c r="D14" s="12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spans="1:24" x14ac:dyDescent="0.35">
      <c r="D15" s="12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x14ac:dyDescent="0.35">
      <c r="D16" s="12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4:24" x14ac:dyDescent="0.35">
      <c r="D17" s="12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4:24" x14ac:dyDescent="0.35">
      <c r="D18" s="12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4:24" x14ac:dyDescent="0.35">
      <c r="D19" s="12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4:24" x14ac:dyDescent="0.35">
      <c r="D20" s="12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spans="4:24" x14ac:dyDescent="0.35">
      <c r="D21" s="12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4:24" x14ac:dyDescent="0.35">
      <c r="D22" s="1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4:24" x14ac:dyDescent="0.35">
      <c r="D23" s="1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4:24" x14ac:dyDescent="0.35">
      <c r="D24" s="12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4:24" x14ac:dyDescent="0.35">
      <c r="D25" s="12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4:24" x14ac:dyDescent="0.35"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4:24" x14ac:dyDescent="0.35">
      <c r="D27" s="12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4:24" x14ac:dyDescent="0.35">
      <c r="D28" s="12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4:24" x14ac:dyDescent="0.35">
      <c r="D29" s="12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4:24" x14ac:dyDescent="0.35">
      <c r="D30" s="12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4:24" x14ac:dyDescent="0.35"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4:24" x14ac:dyDescent="0.35">
      <c r="D32" s="12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4:24" x14ac:dyDescent="0.35">
      <c r="D33" s="12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4:24" x14ac:dyDescent="0.35"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4:24" x14ac:dyDescent="0.35">
      <c r="D35" s="12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4:24" x14ac:dyDescent="0.35">
      <c r="D36" s="12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4:24" x14ac:dyDescent="0.35"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4:24" x14ac:dyDescent="0.35"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4:24" x14ac:dyDescent="0.35">
      <c r="D39" s="12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4:24" x14ac:dyDescent="0.35"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4:24" x14ac:dyDescent="0.35">
      <c r="D41" s="12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4:24" x14ac:dyDescent="0.35"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4:24" x14ac:dyDescent="0.35"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4:24" x14ac:dyDescent="0.35"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4:24" x14ac:dyDescent="0.35"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4:24" x14ac:dyDescent="0.35"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4:24" x14ac:dyDescent="0.35"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4:24" x14ac:dyDescent="0.35"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4:24" x14ac:dyDescent="0.35"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4:24" x14ac:dyDescent="0.35"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4:24" x14ac:dyDescent="0.35"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4:24" x14ac:dyDescent="0.35"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4:24" x14ac:dyDescent="0.35"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4:24" x14ac:dyDescent="0.35"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4:24" x14ac:dyDescent="0.35"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4:24" x14ac:dyDescent="0.35"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4:24" x14ac:dyDescent="0.35"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4:24" x14ac:dyDescent="0.35"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4:24" x14ac:dyDescent="0.35"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4:24" x14ac:dyDescent="0.35"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4:24" x14ac:dyDescent="0.35"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4:24" x14ac:dyDescent="0.35"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4:24" x14ac:dyDescent="0.35"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</sheetData>
  <mergeCells count="1">
    <mergeCell ref="A11:D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de dados</vt:lpstr>
      <vt:lpstr>Tabelas dinâmicas</vt:lpstr>
      <vt:lpstr>Segmentações</vt:lpstr>
      <vt:lpstr>Gráficos</vt:lpstr>
      <vt:lpstr>Painel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PEREIRA DA SILVA</dc:creator>
  <cp:lastModifiedBy>Aluno</cp:lastModifiedBy>
  <dcterms:created xsi:type="dcterms:W3CDTF">2022-07-13T03:28:49Z</dcterms:created>
  <dcterms:modified xsi:type="dcterms:W3CDTF">2025-09-12T14:03:29Z</dcterms:modified>
</cp:coreProperties>
</file>