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30"/>
  </bookViews>
  <sheets>
    <sheet name="Лист1" sheetId="1" r:id="rId1"/>
  </sheets>
  <definedNames>
    <definedName name="_Toc527495659" localSheetId="0">Лист1!$I$80</definedName>
    <definedName name="_Toc527495660" localSheetId="0">Лист1!$B$125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1" i="1" l="1"/>
  <c r="I130" i="1"/>
  <c r="H138" i="1" s="1"/>
  <c r="H139" i="1"/>
  <c r="D161" i="1" s="1"/>
  <c r="H128" i="1"/>
  <c r="E150" i="1" s="1"/>
  <c r="H129" i="1"/>
  <c r="D151" i="1" s="1"/>
  <c r="I129" i="1"/>
  <c r="H144" i="1" s="1"/>
  <c r="E161" i="1"/>
  <c r="I135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01" i="1"/>
  <c r="C166" i="1" l="1"/>
  <c r="F166" i="1"/>
  <c r="D166" i="1"/>
  <c r="E166" i="1"/>
  <c r="H141" i="1"/>
  <c r="H132" i="1"/>
  <c r="F154" i="1" s="1"/>
  <c r="H142" i="1"/>
  <c r="H140" i="1"/>
  <c r="H127" i="1"/>
  <c r="C149" i="1" s="1"/>
  <c r="H131" i="1"/>
  <c r="H143" i="1"/>
  <c r="H130" i="1"/>
  <c r="H133" i="1"/>
  <c r="C155" i="1" s="1"/>
  <c r="H134" i="1"/>
  <c r="F156" i="1" s="1"/>
  <c r="H137" i="1"/>
  <c r="D159" i="1" s="1"/>
  <c r="H136" i="1"/>
  <c r="D158" i="1" s="1"/>
  <c r="H135" i="1"/>
  <c r="D157" i="1" s="1"/>
  <c r="G161" i="1"/>
  <c r="C161" i="1"/>
  <c r="F161" i="1"/>
  <c r="G150" i="1"/>
  <c r="C154" i="1"/>
  <c r="C150" i="1"/>
  <c r="D154" i="1"/>
  <c r="D149" i="1"/>
  <c r="F160" i="1"/>
  <c r="F150" i="1"/>
  <c r="D150" i="1"/>
  <c r="C152" i="1"/>
  <c r="F163" i="1"/>
  <c r="G151" i="1"/>
  <c r="G149" i="1"/>
  <c r="C151" i="1"/>
  <c r="F151" i="1"/>
  <c r="F149" i="1"/>
  <c r="E151" i="1"/>
  <c r="G166" i="1"/>
  <c r="E160" i="1"/>
  <c r="D160" i="1"/>
  <c r="G160" i="1"/>
  <c r="C160" i="1"/>
  <c r="E153" i="1"/>
  <c r="E154" i="1"/>
  <c r="E149" i="1"/>
  <c r="D162" i="1" l="1"/>
  <c r="G162" i="1"/>
  <c r="C162" i="1"/>
  <c r="E162" i="1"/>
  <c r="G164" i="1"/>
  <c r="C164" i="1"/>
  <c r="F164" i="1"/>
  <c r="D164" i="1"/>
  <c r="E164" i="1"/>
  <c r="D163" i="1"/>
  <c r="E163" i="1"/>
  <c r="G163" i="1"/>
  <c r="D152" i="1"/>
  <c r="F152" i="1"/>
  <c r="G152" i="1"/>
  <c r="F162" i="1"/>
  <c r="F153" i="1"/>
  <c r="D153" i="1"/>
  <c r="G153" i="1"/>
  <c r="C153" i="1"/>
  <c r="C163" i="1"/>
  <c r="E165" i="1"/>
  <c r="C165" i="1"/>
  <c r="F165" i="1"/>
  <c r="D165" i="1"/>
  <c r="G165" i="1"/>
  <c r="E152" i="1"/>
  <c r="G154" i="1"/>
  <c r="C156" i="1"/>
  <c r="D156" i="1"/>
  <c r="E156" i="1"/>
  <c r="G156" i="1"/>
  <c r="D155" i="1"/>
  <c r="G155" i="1"/>
  <c r="E159" i="1"/>
  <c r="F155" i="1"/>
  <c r="F159" i="1"/>
  <c r="E155" i="1"/>
  <c r="C159" i="1"/>
  <c r="G159" i="1"/>
  <c r="F158" i="1"/>
  <c r="G158" i="1"/>
  <c r="C158" i="1"/>
  <c r="E158" i="1"/>
  <c r="C157" i="1"/>
  <c r="E157" i="1"/>
  <c r="F157" i="1"/>
  <c r="G157" i="1"/>
</calcChain>
</file>

<file path=xl/sharedStrings.xml><?xml version="1.0" encoding="utf-8"?>
<sst xmlns="http://schemas.openxmlformats.org/spreadsheetml/2006/main" count="50" uniqueCount="19">
  <si>
    <t>time</t>
  </si>
  <si>
    <t>Gflopls ~</t>
  </si>
  <si>
    <t>SpeedUp</t>
  </si>
  <si>
    <t>Dot</t>
  </si>
  <si>
    <t>Axpby</t>
  </si>
  <si>
    <t>SpMV</t>
  </si>
  <si>
    <t>op</t>
  </si>
  <si>
    <t>Nt</t>
  </si>
  <si>
    <t>(10, 10, 10) Gflops</t>
  </si>
  <si>
    <t>(10, 10, 100) Gflops</t>
  </si>
  <si>
    <t>(10, 100, 100) Gflops</t>
  </si>
  <si>
    <t>(100, 100, 100) Gflops</t>
  </si>
  <si>
    <t>(100, 100, 1000) Gflops</t>
  </si>
  <si>
    <t>Процент от пика</t>
  </si>
  <si>
    <t>Процент от достижимой производительности</t>
  </si>
  <si>
    <t>N, P</t>
  </si>
  <si>
    <t>10^8, 4</t>
  </si>
  <si>
    <t>2 * 10^8, 8</t>
  </si>
  <si>
    <t>4 * 10^8,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</si>
</sst>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164" fontId="1" fillId="0" borderId="5" xfId="0" applyNumberFormat="1" applyFont="1" applyBorder="1" applyAlignment="1">
      <alignment horizontal="justify" vertical="center" wrapText="1"/>
    </xf>
    <xf numFmtId="164" fontId="1" fillId="0" borderId="6" xfId="0" applyNumberFormat="1" applyFont="1" applyBorder="1" applyAlignment="1">
      <alignment horizontal="justify" vertical="center" wrapText="1"/>
    </xf>
    <xf numFmtId="164" fontId="1" fillId="0" borderId="8" xfId="0" applyNumberFormat="1" applyFont="1" applyBorder="1" applyAlignment="1">
      <alignment horizontal="justify" vertical="center" wrapText="1"/>
    </xf>
    <xf numFmtId="164" fontId="1" fillId="0" borderId="9" xfId="0" applyNumberFormat="1" applyFont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7" fontId="1" fillId="0" borderId="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 wrapText="1"/>
    </xf>
    <xf numFmtId="0" fontId="0" fillId="0" borderId="10" xfId="0" applyBorder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2" fillId="0" borderId="0" xfId="0" applyFont="1" applyAlignment="1">
      <alignment horizontal="justify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70" fontId="1" fillId="0" borderId="5" xfId="0" applyNumberFormat="1" applyFont="1" applyBorder="1" applyAlignment="1">
      <alignment horizontal="center" vertical="center" wrapText="1"/>
    </xf>
    <xf numFmtId="170" fontId="1" fillId="0" borderId="6" xfId="0" applyNumberFormat="1" applyFont="1" applyBorder="1" applyAlignment="1">
      <alignment horizontal="center" vertical="center" wrapText="1"/>
    </xf>
    <xf numFmtId="170" fontId="1" fillId="0" borderId="8" xfId="0" applyNumberFormat="1" applyFont="1" applyBorder="1" applyAlignment="1">
      <alignment horizontal="center" vertical="center" wrapText="1"/>
    </xf>
    <xf numFmtId="170" fontId="1" fillId="0" borderId="9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Измение</a:t>
            </a:r>
            <a:r>
              <a:rPr lang="ru-RU" baseline="0"/>
              <a:t> времени, </a:t>
            </a:r>
            <a:r>
              <a:rPr lang="en-US" baseline="0"/>
              <a:t>flops </a:t>
            </a:r>
            <a:r>
              <a:rPr lang="ru-RU" baseline="0"/>
              <a:t>и ускорения солвера для </a:t>
            </a:r>
            <a:r>
              <a:rPr lang="ru-RU" sz="1400" b="0" i="0" u="none" strike="noStrike" baseline="0">
                <a:effectLst/>
              </a:rPr>
              <a:t>размера системы (100, 100, 1000)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Лист1!$B$2:$G$2</c:f>
              <c:numCache>
                <c:formatCode>0.000000</c:formatCode>
                <c:ptCount val="6"/>
                <c:pt idx="0">
                  <c:v>9.6621799999999993</c:v>
                </c:pt>
                <c:pt idx="1">
                  <c:v>5.0778299999999996</c:v>
                </c:pt>
                <c:pt idx="2">
                  <c:v>2.8244899999999999</c:v>
                </c:pt>
                <c:pt idx="3">
                  <c:v>1.9922800000000001</c:v>
                </c:pt>
                <c:pt idx="4">
                  <c:v>2.0483799999999999</c:v>
                </c:pt>
                <c:pt idx="5">
                  <c:v>1.81236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4-4258-B835-B64FEFB74BC2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Gflopls ~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Лист1!$B$3:$G$3</c:f>
              <c:numCache>
                <c:formatCode>0.000000</c:formatCode>
                <c:ptCount val="6"/>
                <c:pt idx="0">
                  <c:v>8.7971900000000006E-2</c:v>
                </c:pt>
                <c:pt idx="1">
                  <c:v>0.16739399999999999</c:v>
                </c:pt>
                <c:pt idx="2">
                  <c:v>0.30093900000000001</c:v>
                </c:pt>
                <c:pt idx="3">
                  <c:v>0.42664600000000003</c:v>
                </c:pt>
                <c:pt idx="4">
                  <c:v>0.414962</c:v>
                </c:pt>
                <c:pt idx="5">
                  <c:v>0.46900199999999997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4-4258-B835-B64FEFB74BC2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Лист1!$B$4:$G$4</c:f>
              <c:numCache>
                <c:formatCode>0.000000</c:formatCode>
                <c:ptCount val="6"/>
                <c:pt idx="0">
                  <c:v>1</c:v>
                </c:pt>
                <c:pt idx="1">
                  <c:v>1.90282</c:v>
                </c:pt>
                <c:pt idx="2">
                  <c:v>3.4208500000000002</c:v>
                </c:pt>
                <c:pt idx="3">
                  <c:v>4.8498000000000001</c:v>
                </c:pt>
                <c:pt idx="4">
                  <c:v>4.71699</c:v>
                </c:pt>
                <c:pt idx="5">
                  <c:v>5.33127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4-4258-B835-B64FEFB7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310367"/>
        <c:axId val="637311615"/>
      </c:lineChart>
      <c:catAx>
        <c:axId val="6373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11615"/>
        <c:crosses val="autoZero"/>
        <c:auto val="1"/>
        <c:lblAlgn val="ctr"/>
        <c:lblOffset val="100"/>
        <c:noMultiLvlLbl val="0"/>
      </c:catAx>
      <c:valAx>
        <c:axId val="63731161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103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Flops</a:t>
            </a:r>
            <a:r>
              <a:rPr lang="en-US" baseline="0"/>
              <a:t> </a:t>
            </a:r>
            <a:r>
              <a:rPr lang="ru-RU" sz="1400" b="0" i="0" u="none" strike="noStrike" baseline="0">
                <a:effectLst/>
              </a:rPr>
              <a:t>базовых операций для размера системы (100, 100, 1000)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Лист1!$A$26</c:f>
              <c:strCache>
                <c:ptCount val="1"/>
                <c:pt idx="0">
                  <c:v>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Лист1!$B$26:$G$26</c:f>
              <c:numCache>
                <c:formatCode>0.000000</c:formatCode>
                <c:ptCount val="6"/>
                <c:pt idx="0">
                  <c:v>1.3051999999999999</c:v>
                </c:pt>
                <c:pt idx="1">
                  <c:v>2.1134300000000001</c:v>
                </c:pt>
                <c:pt idx="2">
                  <c:v>4.2588299999999997</c:v>
                </c:pt>
                <c:pt idx="3">
                  <c:v>7.2864699999999996</c:v>
                </c:pt>
                <c:pt idx="4">
                  <c:v>6.50556</c:v>
                </c:pt>
                <c:pt idx="5">
                  <c:v>7.15212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5-414C-8199-24A7AA8657B6}"/>
            </c:ext>
          </c:extLst>
        </c:ser>
        <c:ser>
          <c:idx val="1"/>
          <c:order val="1"/>
          <c:tx>
            <c:strRef>
              <c:f>Лист1!$A$27</c:f>
              <c:strCache>
                <c:ptCount val="1"/>
                <c:pt idx="0">
                  <c:v>Axpby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Лист1!$B$27:$G$27</c:f>
              <c:numCache>
                <c:formatCode>0.000000</c:formatCode>
                <c:ptCount val="6"/>
                <c:pt idx="0">
                  <c:v>2.7118899999999999</c:v>
                </c:pt>
                <c:pt idx="1">
                  <c:v>3.2193800000000001</c:v>
                </c:pt>
                <c:pt idx="2">
                  <c:v>9.4203399999999995</c:v>
                </c:pt>
                <c:pt idx="3">
                  <c:v>10.780099999999999</c:v>
                </c:pt>
                <c:pt idx="4">
                  <c:v>10.4717</c:v>
                </c:pt>
                <c:pt idx="5">
                  <c:v>11.686400000000001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5-414C-8199-24A7AA8657B6}"/>
            </c:ext>
          </c:extLst>
        </c:ser>
        <c:ser>
          <c:idx val="2"/>
          <c:order val="2"/>
          <c:tx>
            <c:strRef>
              <c:f>Лист1!$A$28</c:f>
              <c:strCache>
                <c:ptCount val="1"/>
                <c:pt idx="0">
                  <c:v>SpMV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Лист1!$B$28:$G$28</c:f>
              <c:numCache>
                <c:formatCode>0.000000</c:formatCode>
                <c:ptCount val="6"/>
                <c:pt idx="0">
                  <c:v>1.0495699999999999</c:v>
                </c:pt>
                <c:pt idx="1">
                  <c:v>1.62066</c:v>
                </c:pt>
                <c:pt idx="2">
                  <c:v>3.9350499999999999</c:v>
                </c:pt>
                <c:pt idx="3">
                  <c:v>5.1117100000000004</c:v>
                </c:pt>
                <c:pt idx="4">
                  <c:v>5.8517700000000001</c:v>
                </c:pt>
                <c:pt idx="5">
                  <c:v>5.97079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5-414C-8199-24A7AA86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11583"/>
        <c:axId val="644183647"/>
      </c:lineChart>
      <c:catAx>
        <c:axId val="56581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183647"/>
        <c:crosses val="autoZero"/>
        <c:auto val="1"/>
        <c:lblAlgn val="ctr"/>
        <c:lblOffset val="100"/>
        <c:noMultiLvlLbl val="0"/>
      </c:catAx>
      <c:valAx>
        <c:axId val="644183647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8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базовых операций для размера системы (100, 100, 1000)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Лист1!$A$53</c:f>
              <c:strCache>
                <c:ptCount val="1"/>
                <c:pt idx="0">
                  <c:v>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Лист1!$B$53:$G$53</c:f>
              <c:numCache>
                <c:formatCode>General</c:formatCode>
                <c:ptCount val="6"/>
                <c:pt idx="0">
                  <c:v>1.5323399999999999E-2</c:v>
                </c:pt>
                <c:pt idx="1">
                  <c:v>9.4632799999999993E-3</c:v>
                </c:pt>
                <c:pt idx="2">
                  <c:v>4.6961299999999997E-3</c:v>
                </c:pt>
                <c:pt idx="3">
                  <c:v>2.7448099999999999E-3</c:v>
                </c:pt>
                <c:pt idx="4">
                  <c:v>3.0742899999999999E-3</c:v>
                </c:pt>
                <c:pt idx="5">
                  <c:v>2.7963699999999998E-3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1-4211-80B9-53698929745A}"/>
            </c:ext>
          </c:extLst>
        </c:ser>
        <c:ser>
          <c:idx val="1"/>
          <c:order val="1"/>
          <c:tx>
            <c:strRef>
              <c:f>Лист1!$A$54</c:f>
              <c:strCache>
                <c:ptCount val="1"/>
                <c:pt idx="0">
                  <c:v>Axpby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Лист1!$B$54:$G$54</c:f>
              <c:numCache>
                <c:formatCode>General</c:formatCode>
                <c:ptCount val="6"/>
                <c:pt idx="0">
                  <c:v>1.10624E-2</c:v>
                </c:pt>
                <c:pt idx="1">
                  <c:v>9.3185500000000001E-3</c:v>
                </c:pt>
                <c:pt idx="2">
                  <c:v>3.1846000000000001E-3</c:v>
                </c:pt>
                <c:pt idx="3">
                  <c:v>2.78291E-3</c:v>
                </c:pt>
                <c:pt idx="4">
                  <c:v>2.8648499999999999E-3</c:v>
                </c:pt>
                <c:pt idx="5">
                  <c:v>2.5670900000000002E-3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1-4211-80B9-53698929745A}"/>
            </c:ext>
          </c:extLst>
        </c:ser>
        <c:ser>
          <c:idx val="2"/>
          <c:order val="2"/>
          <c:tx>
            <c:strRef>
              <c:f>Лист1!$A$55</c:f>
              <c:strCache>
                <c:ptCount val="1"/>
                <c:pt idx="0">
                  <c:v>SpMV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Лист1!$B$55:$G$55</c:f>
              <c:numCache>
                <c:formatCode>General</c:formatCode>
                <c:ptCount val="6"/>
                <c:pt idx="0">
                  <c:v>0.13338800000000001</c:v>
                </c:pt>
                <c:pt idx="1">
                  <c:v>8.6384500000000003E-2</c:v>
                </c:pt>
                <c:pt idx="2">
                  <c:v>3.5577699999999997E-2</c:v>
                </c:pt>
                <c:pt idx="3">
                  <c:v>2.7388099999999999E-2</c:v>
                </c:pt>
                <c:pt idx="4">
                  <c:v>2.3924399999999998E-2</c:v>
                </c:pt>
                <c:pt idx="5">
                  <c:v>2.34475E-2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1-4211-80B9-53698929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64575"/>
        <c:axId val="650966239"/>
      </c:lineChart>
      <c:catAx>
        <c:axId val="6509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966239"/>
        <c:crosses val="autoZero"/>
        <c:auto val="1"/>
        <c:lblAlgn val="ctr"/>
        <c:lblOffset val="100"/>
        <c:noMultiLvlLbl val="0"/>
      </c:catAx>
      <c:valAx>
        <c:axId val="650966239"/>
        <c:scaling>
          <c:orientation val="minMax"/>
          <c:max val="0.14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96457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Лист1!$A$173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Лист1!$B$172:$F$172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</c:numCache>
            </c:numRef>
          </c:cat>
          <c:val>
            <c:numRef>
              <c:f>Лист1!$B$173:$F$173</c:f>
              <c:numCache>
                <c:formatCode>0.000</c:formatCode>
                <c:ptCount val="5"/>
                <c:pt idx="0">
                  <c:v>213.131</c:v>
                </c:pt>
                <c:pt idx="1">
                  <c:v>34.063299999999998</c:v>
                </c:pt>
                <c:pt idx="2">
                  <c:v>13.4663</c:v>
                </c:pt>
                <c:pt idx="3">
                  <c:v>11.296099999999999</c:v>
                </c:pt>
                <c:pt idx="4">
                  <c:v>7.0724400000000003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1CB-8BF7-F33651E8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60207"/>
        <c:axId val="401564783"/>
      </c:lineChart>
      <c:catAx>
        <c:axId val="4015602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564783"/>
        <c:crosses val="autoZero"/>
        <c:auto val="1"/>
        <c:lblAlgn val="ctr"/>
        <c:lblOffset val="100"/>
        <c:noMultiLvlLbl val="0"/>
      </c:catAx>
      <c:valAx>
        <c:axId val="401564783"/>
        <c:scaling>
          <c:orientation val="minMax"/>
          <c:max val="2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56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Лист1!$A$180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Лист1!$B$179:$F$179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</c:numCache>
            </c:numRef>
          </c:cat>
          <c:val>
            <c:numRef>
              <c:f>Лист1!$B$180:$F$180</c:f>
              <c:numCache>
                <c:formatCode>0.000</c:formatCode>
                <c:ptCount val="5"/>
                <c:pt idx="0">
                  <c:v>1</c:v>
                </c:pt>
                <c:pt idx="1">
                  <c:v>6.2568999999999999</c:v>
                </c:pt>
                <c:pt idx="2">
                  <c:v>15.827</c:v>
                </c:pt>
                <c:pt idx="3">
                  <c:v>18.867699999999999</c:v>
                </c:pt>
                <c:pt idx="4">
                  <c:v>30.135400000000001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CD4-B3D3-1CC48E0D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62367"/>
        <c:axId val="415754463"/>
      </c:lineChart>
      <c:catAx>
        <c:axId val="41576236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754463"/>
        <c:crosses val="autoZero"/>
        <c:auto val="1"/>
        <c:lblAlgn val="ctr"/>
        <c:lblOffset val="100"/>
        <c:noMultiLvlLbl val="0"/>
      </c:catAx>
      <c:valAx>
        <c:axId val="415754463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7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Лист1!$B$207:$D$207</c:f>
              <c:strCache>
                <c:ptCount val="3"/>
                <c:pt idx="0">
                  <c:v>10^8, 4</c:v>
                </c:pt>
                <c:pt idx="1">
                  <c:v>2 * 10^8, 8</c:v>
                </c:pt>
                <c:pt idx="2">
                  <c:v>4 * 10^8, 16</c:v>
                </c:pt>
              </c:strCache>
            </c:strRef>
          </c:cat>
          <c:val>
            <c:numRef>
              <c:f>Лист1!$B$208:$D$208</c:f>
              <c:numCache>
                <c:formatCode>General</c:formatCode>
                <c:ptCount val="3"/>
                <c:pt idx="0">
                  <c:v>34.063299999999998</c:v>
                </c:pt>
                <c:pt idx="1">
                  <c:v>32.3123</c:v>
                </c:pt>
                <c:pt idx="2">
                  <c:v>35.644399999999997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27A-8B0F-D30C752D36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1986815"/>
        <c:axId val="751987231"/>
      </c:barChart>
      <c:catAx>
        <c:axId val="75198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</a:t>
                </a:r>
                <a:r>
                  <a:rPr lang="en-US" baseline="0"/>
                  <a:t> Nproc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987231"/>
        <c:crosses val="autoZero"/>
        <c:auto val="1"/>
        <c:lblAlgn val="ctr"/>
        <c:lblOffset val="100"/>
        <c:noMultiLvlLbl val="0"/>
      </c:catAx>
      <c:valAx>
        <c:axId val="7519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time(sec)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9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4</xdr:row>
      <xdr:rowOff>171450</xdr:rowOff>
    </xdr:from>
    <xdr:to>
      <xdr:col>5</xdr:col>
      <xdr:colOff>28575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30</xdr:row>
      <xdr:rowOff>161925</xdr:rowOff>
    </xdr:from>
    <xdr:to>
      <xdr:col>5</xdr:col>
      <xdr:colOff>276225</xdr:colOff>
      <xdr:row>44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1495425</xdr:colOff>
      <xdr:row>58</xdr:row>
      <xdr:rowOff>38100</xdr:rowOff>
    </xdr:from>
    <xdr:to>
      <xdr:col>5</xdr:col>
      <xdr:colOff>47625</xdr:colOff>
      <xdr:row>72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185</xdr:row>
      <xdr:rowOff>142875</xdr:rowOff>
    </xdr:from>
    <xdr:to>
      <xdr:col>3</xdr:col>
      <xdr:colOff>342900</xdr:colOff>
      <xdr:row>200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1228725</xdr:colOff>
      <xdr:row>186</xdr:row>
      <xdr:rowOff>152400</xdr:rowOff>
    </xdr:from>
    <xdr:to>
      <xdr:col>6</xdr:col>
      <xdr:colOff>1285875</xdr:colOff>
      <xdr:row>201</xdr:row>
      <xdr:rowOff>38100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714375</xdr:colOff>
      <xdr:row>214</xdr:row>
      <xdr:rowOff>47625</xdr:rowOff>
    </xdr:from>
    <xdr:to>
      <xdr:col>5</xdr:col>
      <xdr:colOff>771525</xdr:colOff>
      <xdr:row>228</xdr:row>
      <xdr:rowOff>123825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tabSelected="1" topLeftCell="A205" workbookViewId="0">
      <selection activeCell="G211" sqref="G211"/>
    </sheetView>
  </sheetViews>
  <sheetFormatPr defaultRowHeight="15" x14ac:dyDescent="0.25"/>
  <cols>
    <col min="1" max="7" width="22.5703125" customWidth="1"/>
    <col min="8" max="8" width="9.5703125" bestFit="1" customWidth="1"/>
    <col min="9" max="9" width="11.85546875" bestFit="1" customWidth="1"/>
    <col min="10" max="12" width="10.7109375" bestFit="1" customWidth="1"/>
  </cols>
  <sheetData>
    <row r="1" spans="1:7" ht="17.25" thickTop="1" thickBot="1" x14ac:dyDescent="0.3">
      <c r="A1" s="1"/>
      <c r="B1" s="2">
        <v>1</v>
      </c>
      <c r="C1" s="2">
        <v>2</v>
      </c>
      <c r="D1" s="2">
        <v>4</v>
      </c>
      <c r="E1" s="2">
        <v>8</v>
      </c>
      <c r="F1" s="2">
        <v>10</v>
      </c>
      <c r="G1" s="3">
        <v>16</v>
      </c>
    </row>
    <row r="2" spans="1:7" ht="16.5" thickBot="1" x14ac:dyDescent="0.3">
      <c r="A2" s="4" t="s">
        <v>0</v>
      </c>
      <c r="B2" s="6">
        <v>9.6621799999999993</v>
      </c>
      <c r="C2" s="6">
        <v>5.0778299999999996</v>
      </c>
      <c r="D2" s="6">
        <v>2.8244899999999999</v>
      </c>
      <c r="E2" s="6">
        <v>1.9922800000000001</v>
      </c>
      <c r="F2" s="6">
        <v>2.0483799999999999</v>
      </c>
      <c r="G2" s="7">
        <v>1.81236</v>
      </c>
    </row>
    <row r="3" spans="1:7" ht="16.5" thickBot="1" x14ac:dyDescent="0.3">
      <c r="A3" s="4" t="s">
        <v>1</v>
      </c>
      <c r="B3" s="6">
        <v>8.7971900000000006E-2</v>
      </c>
      <c r="C3" s="6">
        <v>0.16739399999999999</v>
      </c>
      <c r="D3" s="6">
        <v>0.30093900000000001</v>
      </c>
      <c r="E3" s="6">
        <v>0.42664600000000003</v>
      </c>
      <c r="F3" s="6">
        <v>0.414962</v>
      </c>
      <c r="G3" s="7">
        <v>0.46900199999999997</v>
      </c>
    </row>
    <row r="4" spans="1:7" ht="16.5" thickBot="1" x14ac:dyDescent="0.3">
      <c r="A4" s="5" t="s">
        <v>2</v>
      </c>
      <c r="B4" s="8">
        <v>1</v>
      </c>
      <c r="C4" s="8">
        <v>1.90282</v>
      </c>
      <c r="D4" s="8">
        <v>3.4208500000000002</v>
      </c>
      <c r="E4" s="8">
        <v>4.8498000000000001</v>
      </c>
      <c r="F4" s="8">
        <v>4.71699</v>
      </c>
      <c r="G4" s="9">
        <v>5.33127</v>
      </c>
    </row>
    <row r="5" spans="1:7" ht="15.75" thickTop="1" x14ac:dyDescent="0.25"/>
    <row r="24" spans="1:7" x14ac:dyDescent="0.25">
      <c r="A24" s="10"/>
      <c r="B24" s="10"/>
      <c r="C24" s="10"/>
      <c r="D24" s="10"/>
      <c r="E24" s="10"/>
    </row>
    <row r="25" spans="1:7" ht="15.75" x14ac:dyDescent="0.25">
      <c r="B25" s="14">
        <v>1</v>
      </c>
      <c r="C25" s="14">
        <v>2</v>
      </c>
      <c r="D25" s="14">
        <v>4</v>
      </c>
      <c r="E25" s="14">
        <v>8</v>
      </c>
      <c r="F25" s="14">
        <v>10</v>
      </c>
      <c r="G25" s="14">
        <v>16</v>
      </c>
    </row>
    <row r="26" spans="1:7" ht="15.75" x14ac:dyDescent="0.25">
      <c r="A26" t="s">
        <v>3</v>
      </c>
      <c r="B26" s="15">
        <v>1.3051999999999999</v>
      </c>
      <c r="C26" s="16">
        <v>2.1134300000000001</v>
      </c>
      <c r="D26" s="16">
        <v>4.2588299999999997</v>
      </c>
      <c r="E26" s="16">
        <v>7.2864699999999996</v>
      </c>
      <c r="F26" s="16">
        <v>6.50556</v>
      </c>
      <c r="G26" s="16">
        <v>7.15212</v>
      </c>
    </row>
    <row r="27" spans="1:7" ht="15.75" x14ac:dyDescent="0.25">
      <c r="A27" t="s">
        <v>4</v>
      </c>
      <c r="B27" s="16">
        <v>2.7118899999999999</v>
      </c>
      <c r="C27" s="16">
        <v>3.2193800000000001</v>
      </c>
      <c r="D27" s="16">
        <v>9.4203399999999995</v>
      </c>
      <c r="E27" s="16">
        <v>10.780099999999999</v>
      </c>
      <c r="F27" s="16">
        <v>10.4717</v>
      </c>
      <c r="G27" s="16">
        <v>11.686400000000001</v>
      </c>
    </row>
    <row r="28" spans="1:7" ht="15.75" x14ac:dyDescent="0.25">
      <c r="A28" t="s">
        <v>5</v>
      </c>
      <c r="B28" s="16">
        <v>1.0495699999999999</v>
      </c>
      <c r="C28" s="16">
        <v>1.62066</v>
      </c>
      <c r="D28" s="16">
        <v>3.9350499999999999</v>
      </c>
      <c r="E28" s="16">
        <v>5.1117100000000004</v>
      </c>
      <c r="F28" s="16">
        <v>5.8517700000000001</v>
      </c>
      <c r="G28" s="16">
        <v>5.97079</v>
      </c>
    </row>
    <row r="29" spans="1:7" ht="15.75" x14ac:dyDescent="0.25">
      <c r="A29" s="10"/>
      <c r="B29" s="11"/>
      <c r="C29" s="12"/>
      <c r="D29" s="12"/>
      <c r="E29" s="12"/>
    </row>
    <row r="30" spans="1:7" ht="15.75" x14ac:dyDescent="0.25">
      <c r="A30" s="10"/>
      <c r="B30" s="11"/>
      <c r="C30" s="12"/>
      <c r="D30" s="12"/>
      <c r="E30" s="12"/>
    </row>
    <row r="31" spans="1:7" ht="15.75" x14ac:dyDescent="0.25">
      <c r="A31" s="10"/>
      <c r="B31" s="10"/>
      <c r="C31" s="11"/>
      <c r="D31" s="10"/>
      <c r="E31" s="10"/>
    </row>
    <row r="32" spans="1:7" ht="15.75" x14ac:dyDescent="0.25">
      <c r="A32" s="10"/>
      <c r="B32" s="10"/>
      <c r="C32" s="11"/>
      <c r="D32" s="10"/>
      <c r="E32" s="10"/>
    </row>
    <row r="33" spans="1:5" ht="15.75" x14ac:dyDescent="0.25">
      <c r="A33" s="10"/>
      <c r="B33" s="10"/>
      <c r="C33" s="11"/>
      <c r="D33" s="10"/>
      <c r="E33" s="10"/>
    </row>
    <row r="34" spans="1:5" ht="15.75" x14ac:dyDescent="0.25">
      <c r="A34" s="10"/>
      <c r="B34" s="10"/>
      <c r="C34" s="13"/>
      <c r="D34" s="10"/>
      <c r="E34" s="10"/>
    </row>
    <row r="35" spans="1:5" ht="15.75" x14ac:dyDescent="0.25">
      <c r="A35" s="10"/>
      <c r="B35" s="10"/>
      <c r="C35" s="13"/>
      <c r="D35" s="10"/>
      <c r="E35" s="10"/>
    </row>
    <row r="36" spans="1:5" ht="15.75" x14ac:dyDescent="0.25">
      <c r="A36" s="10"/>
      <c r="B36" s="10"/>
      <c r="C36" s="13"/>
      <c r="D36" s="10"/>
      <c r="E36" s="10"/>
    </row>
    <row r="37" spans="1:5" ht="15.75" x14ac:dyDescent="0.25">
      <c r="A37" s="10"/>
      <c r="B37" s="10"/>
      <c r="C37" s="11"/>
      <c r="D37" s="10"/>
      <c r="E37" s="10"/>
    </row>
    <row r="38" spans="1:5" ht="15.75" x14ac:dyDescent="0.25">
      <c r="A38" s="10"/>
      <c r="B38" s="10"/>
      <c r="C38" s="11"/>
      <c r="D38" s="10"/>
      <c r="E38" s="10"/>
    </row>
    <row r="39" spans="1:5" ht="15.75" x14ac:dyDescent="0.25">
      <c r="A39" s="10"/>
      <c r="B39" s="10"/>
      <c r="C39" s="11"/>
      <c r="D39" s="10"/>
      <c r="E39" s="10"/>
    </row>
    <row r="40" spans="1:5" ht="15.75" x14ac:dyDescent="0.25">
      <c r="A40" s="10"/>
      <c r="B40" s="10"/>
      <c r="C40" s="11"/>
      <c r="D40" s="10"/>
      <c r="E40" s="10"/>
    </row>
    <row r="41" spans="1:5" ht="15.75" x14ac:dyDescent="0.25">
      <c r="A41" s="10"/>
      <c r="B41" s="10"/>
      <c r="C41" s="11"/>
      <c r="D41" s="10"/>
      <c r="E41" s="10"/>
    </row>
    <row r="42" spans="1:5" ht="15.75" x14ac:dyDescent="0.25">
      <c r="A42" s="10"/>
      <c r="B42" s="10"/>
      <c r="C42" s="11"/>
      <c r="D42" s="10"/>
      <c r="E42" s="10"/>
    </row>
    <row r="43" spans="1:5" x14ac:dyDescent="0.25">
      <c r="A43" s="10"/>
      <c r="B43" s="10"/>
      <c r="C43" s="10"/>
      <c r="D43" s="10"/>
      <c r="E43" s="10"/>
    </row>
    <row r="44" spans="1:5" x14ac:dyDescent="0.25">
      <c r="A44" s="10"/>
      <c r="B44" s="10"/>
      <c r="C44" s="10"/>
      <c r="D44" s="10"/>
      <c r="E44" s="10"/>
    </row>
    <row r="45" spans="1:5" x14ac:dyDescent="0.25">
      <c r="A45" s="10"/>
      <c r="B45" s="10"/>
      <c r="C45" s="10"/>
      <c r="D45" s="10"/>
      <c r="E45" s="10"/>
    </row>
    <row r="46" spans="1:5" x14ac:dyDescent="0.25">
      <c r="A46" s="10"/>
      <c r="B46" s="10"/>
      <c r="C46" s="10"/>
      <c r="D46" s="10"/>
      <c r="E46" s="10"/>
    </row>
    <row r="47" spans="1:5" x14ac:dyDescent="0.25">
      <c r="A47" s="10"/>
      <c r="B47" s="10"/>
      <c r="C47" s="10"/>
      <c r="D47" s="10"/>
      <c r="E47" s="10"/>
    </row>
    <row r="48" spans="1:5" x14ac:dyDescent="0.25">
      <c r="A48" s="10"/>
      <c r="B48" s="10"/>
      <c r="C48" s="10"/>
      <c r="D48" s="10"/>
      <c r="E48" s="10"/>
    </row>
    <row r="49" spans="1:7" x14ac:dyDescent="0.25">
      <c r="A49" s="10"/>
      <c r="B49" s="10"/>
      <c r="C49" s="10"/>
      <c r="D49" s="10"/>
      <c r="E49" s="10"/>
    </row>
    <row r="51" spans="1:7" ht="15.75" x14ac:dyDescent="0.25">
      <c r="B51" s="11"/>
      <c r="C51" s="10"/>
      <c r="D51" s="10"/>
      <c r="E51" s="10"/>
    </row>
    <row r="52" spans="1:7" ht="15.75" x14ac:dyDescent="0.25">
      <c r="A52" s="17"/>
      <c r="B52" s="14">
        <v>1</v>
      </c>
      <c r="C52" s="14">
        <v>2</v>
      </c>
      <c r="D52" s="14">
        <v>4</v>
      </c>
      <c r="E52" s="14">
        <v>8</v>
      </c>
      <c r="F52" s="14">
        <v>10</v>
      </c>
      <c r="G52" s="14">
        <v>16</v>
      </c>
    </row>
    <row r="53" spans="1:7" x14ac:dyDescent="0.25">
      <c r="A53" s="17" t="s">
        <v>3</v>
      </c>
      <c r="B53" s="17">
        <v>1.5323399999999999E-2</v>
      </c>
      <c r="C53" s="17">
        <v>9.4632799999999993E-3</v>
      </c>
      <c r="D53" s="17">
        <v>4.6961299999999997E-3</v>
      </c>
      <c r="E53" s="17">
        <v>2.7448099999999999E-3</v>
      </c>
      <c r="F53" s="17">
        <v>3.0742899999999999E-3</v>
      </c>
      <c r="G53" s="17">
        <v>2.7963699999999998E-3</v>
      </c>
    </row>
    <row r="54" spans="1:7" x14ac:dyDescent="0.25">
      <c r="A54" s="17" t="s">
        <v>4</v>
      </c>
      <c r="B54" s="17">
        <v>1.10624E-2</v>
      </c>
      <c r="C54" s="17">
        <v>9.3185500000000001E-3</v>
      </c>
      <c r="D54" s="17">
        <v>3.1846000000000001E-3</v>
      </c>
      <c r="E54" s="17">
        <v>2.78291E-3</v>
      </c>
      <c r="F54" s="17">
        <v>2.8648499999999999E-3</v>
      </c>
      <c r="G54" s="17">
        <v>2.5670900000000002E-3</v>
      </c>
    </row>
    <row r="55" spans="1:7" x14ac:dyDescent="0.25">
      <c r="A55" s="17" t="s">
        <v>5</v>
      </c>
      <c r="B55" s="17">
        <v>0.13338800000000001</v>
      </c>
      <c r="C55" s="17">
        <v>8.6384500000000003E-2</v>
      </c>
      <c r="D55" s="17">
        <v>3.5577699999999997E-2</v>
      </c>
      <c r="E55" s="17">
        <v>2.7388099999999999E-2</v>
      </c>
      <c r="F55" s="17">
        <v>2.3924399999999998E-2</v>
      </c>
      <c r="G55" s="17">
        <v>2.34475E-2</v>
      </c>
    </row>
    <row r="56" spans="1:7" ht="15.75" x14ac:dyDescent="0.25">
      <c r="B56" s="11"/>
      <c r="C56" s="10"/>
      <c r="D56" s="10"/>
      <c r="E56" s="10"/>
    </row>
    <row r="76" spans="1:7" ht="41.25" thickBot="1" x14ac:dyDescent="0.3">
      <c r="B76" s="30" t="s">
        <v>13</v>
      </c>
    </row>
    <row r="77" spans="1:7" ht="33" thickTop="1" thickBot="1" x14ac:dyDescent="0.3">
      <c r="A77" s="18" t="s">
        <v>6</v>
      </c>
      <c r="B77" s="19" t="s">
        <v>7</v>
      </c>
      <c r="C77" s="19" t="s">
        <v>8</v>
      </c>
      <c r="D77" s="19" t="s">
        <v>9</v>
      </c>
      <c r="E77" s="19" t="s">
        <v>10</v>
      </c>
      <c r="F77" s="19" t="s">
        <v>11</v>
      </c>
      <c r="G77" s="20" t="s">
        <v>12</v>
      </c>
    </row>
    <row r="78" spans="1:7" ht="17.25" thickTop="1" thickBot="1" x14ac:dyDescent="0.3">
      <c r="A78" s="31" t="s">
        <v>3</v>
      </c>
      <c r="B78" s="21">
        <v>1</v>
      </c>
      <c r="C78" s="24">
        <v>0.117285</v>
      </c>
      <c r="D78" s="24">
        <v>1.0152600000000001</v>
      </c>
      <c r="E78" s="24">
        <v>1.2239199999999999</v>
      </c>
      <c r="F78" s="24">
        <v>1.22346</v>
      </c>
      <c r="G78" s="25">
        <v>1.3051999999999999</v>
      </c>
    </row>
    <row r="79" spans="1:7" ht="16.5" thickBot="1" x14ac:dyDescent="0.3">
      <c r="A79" s="32"/>
      <c r="B79" s="21">
        <v>2</v>
      </c>
      <c r="C79" s="24">
        <v>0.13803099999999999</v>
      </c>
      <c r="D79" s="24">
        <v>0.53390800000000005</v>
      </c>
      <c r="E79" s="24">
        <v>1.5988100000000001</v>
      </c>
      <c r="F79" s="24">
        <v>2.4448699999999999</v>
      </c>
      <c r="G79" s="25">
        <v>2.1134300000000001</v>
      </c>
    </row>
    <row r="80" spans="1:7" ht="16.5" thickBot="1" x14ac:dyDescent="0.3">
      <c r="A80" s="32"/>
      <c r="B80" s="21">
        <v>4</v>
      </c>
      <c r="C80" s="24">
        <v>5.0552800000000002E-2</v>
      </c>
      <c r="D80" s="24">
        <v>0.50823200000000002</v>
      </c>
      <c r="E80" s="24">
        <v>2.0821900000000002</v>
      </c>
      <c r="F80" s="24">
        <v>4.1936999999999998</v>
      </c>
      <c r="G80" s="25">
        <v>4.2588299999999997</v>
      </c>
    </row>
    <row r="81" spans="1:7" ht="16.5" thickBot="1" x14ac:dyDescent="0.3">
      <c r="A81" s="32"/>
      <c r="B81" s="21">
        <v>8</v>
      </c>
      <c r="C81" s="24">
        <v>4.0982499999999998E-2</v>
      </c>
      <c r="D81" s="24">
        <v>0.37384000000000001</v>
      </c>
      <c r="E81" s="24">
        <v>2.1013799999999998</v>
      </c>
      <c r="F81" s="24">
        <v>6.2388399999999997</v>
      </c>
      <c r="G81" s="25">
        <v>7.2864699999999996</v>
      </c>
    </row>
    <row r="82" spans="1:7" ht="16.5" thickBot="1" x14ac:dyDescent="0.3">
      <c r="A82" s="32"/>
      <c r="B82" s="21">
        <v>10</v>
      </c>
      <c r="C82" s="24">
        <v>3.7536899999999998E-2</v>
      </c>
      <c r="D82" s="24">
        <v>0.44701999999999997</v>
      </c>
      <c r="E82" s="24">
        <v>2.40625</v>
      </c>
      <c r="F82" s="24">
        <v>5.9834199999999997</v>
      </c>
      <c r="G82" s="25">
        <v>6.50556</v>
      </c>
    </row>
    <row r="83" spans="1:7" ht="16.5" thickBot="1" x14ac:dyDescent="0.3">
      <c r="A83" s="33"/>
      <c r="B83" s="22">
        <v>16</v>
      </c>
      <c r="C83" s="26">
        <v>1.7347499999999998E-2</v>
      </c>
      <c r="D83" s="26">
        <v>2.8064599999999999E-2</v>
      </c>
      <c r="E83" s="26">
        <v>0.51692000000000005</v>
      </c>
      <c r="F83" s="26">
        <v>5.5456099999999999</v>
      </c>
      <c r="G83" s="27">
        <v>7.15212</v>
      </c>
    </row>
    <row r="84" spans="1:7" ht="17.25" thickTop="1" thickBot="1" x14ac:dyDescent="0.3">
      <c r="A84" s="31" t="s">
        <v>4</v>
      </c>
      <c r="B84" s="21">
        <v>1</v>
      </c>
      <c r="C84" s="24">
        <v>1.3848800000000001</v>
      </c>
      <c r="D84" s="24">
        <v>2.70146</v>
      </c>
      <c r="E84" s="24">
        <v>2.89934</v>
      </c>
      <c r="F84" s="24">
        <v>1.8375699999999999</v>
      </c>
      <c r="G84" s="25">
        <v>2.7118899999999999</v>
      </c>
    </row>
    <row r="85" spans="1:7" ht="16.5" thickBot="1" x14ac:dyDescent="0.3">
      <c r="A85" s="32"/>
      <c r="B85" s="21">
        <v>2</v>
      </c>
      <c r="C85" s="24">
        <v>1.4005300000000001</v>
      </c>
      <c r="D85" s="24">
        <v>1.6383000000000001</v>
      </c>
      <c r="E85" s="24">
        <v>4.2565999999999997</v>
      </c>
      <c r="F85" s="24">
        <v>5.1111399999999998</v>
      </c>
      <c r="G85" s="25">
        <v>3.2193800000000001</v>
      </c>
    </row>
    <row r="86" spans="1:7" ht="16.5" thickBot="1" x14ac:dyDescent="0.3">
      <c r="A86" s="32"/>
      <c r="B86" s="21">
        <v>4</v>
      </c>
      <c r="C86" s="24">
        <v>1.0941700000000001</v>
      </c>
      <c r="D86" s="24">
        <v>4.6616900000000001</v>
      </c>
      <c r="E86" s="24">
        <v>6.2618600000000004</v>
      </c>
      <c r="F86" s="24">
        <v>11.054</v>
      </c>
      <c r="G86" s="25">
        <v>9.4203399999999995</v>
      </c>
    </row>
    <row r="87" spans="1:7" ht="16.5" thickBot="1" x14ac:dyDescent="0.3">
      <c r="A87" s="32"/>
      <c r="B87" s="21">
        <v>8</v>
      </c>
      <c r="C87" s="24">
        <v>0.62354299999999996</v>
      </c>
      <c r="D87" s="24">
        <v>4.5704099999999999</v>
      </c>
      <c r="E87" s="24">
        <v>7.1049100000000003</v>
      </c>
      <c r="F87" s="24">
        <v>12.931900000000001</v>
      </c>
      <c r="G87" s="25">
        <v>10.780099999999999</v>
      </c>
    </row>
    <row r="88" spans="1:7" ht="16.5" thickBot="1" x14ac:dyDescent="0.3">
      <c r="A88" s="32"/>
      <c r="B88" s="21">
        <v>10</v>
      </c>
      <c r="C88" s="24">
        <v>0.60232300000000005</v>
      </c>
      <c r="D88" s="24">
        <v>3.87446</v>
      </c>
      <c r="E88" s="24">
        <v>7.9990699999999997</v>
      </c>
      <c r="F88" s="24">
        <v>9.2840299999999996</v>
      </c>
      <c r="G88" s="25">
        <v>10.4717</v>
      </c>
    </row>
    <row r="89" spans="1:7" ht="16.5" thickBot="1" x14ac:dyDescent="0.3">
      <c r="A89" s="33"/>
      <c r="B89" s="22">
        <v>16</v>
      </c>
      <c r="C89" s="26">
        <v>0.75403200000000004</v>
      </c>
      <c r="D89" s="26">
        <v>2.2169500000000002</v>
      </c>
      <c r="E89" s="26">
        <v>2.89934</v>
      </c>
      <c r="F89" s="26">
        <v>14.2317</v>
      </c>
      <c r="G89" s="27">
        <v>11.686400000000001</v>
      </c>
    </row>
    <row r="90" spans="1:7" ht="17.25" thickTop="1" thickBot="1" x14ac:dyDescent="0.3">
      <c r="A90" s="31" t="s">
        <v>5</v>
      </c>
      <c r="B90" s="21">
        <v>1</v>
      </c>
      <c r="C90" s="24">
        <v>0.82941900000000002</v>
      </c>
      <c r="D90" s="24">
        <v>1.0023599999999999</v>
      </c>
      <c r="E90" s="24">
        <v>1.0656699999999999</v>
      </c>
      <c r="F90" s="24">
        <v>1.07443</v>
      </c>
      <c r="G90" s="25">
        <v>1.0495699999999999</v>
      </c>
    </row>
    <row r="91" spans="1:7" ht="16.5" thickBot="1" x14ac:dyDescent="0.3">
      <c r="A91" s="32"/>
      <c r="B91" s="21">
        <v>2</v>
      </c>
      <c r="C91" s="24">
        <v>1.34771</v>
      </c>
      <c r="D91" s="24">
        <v>1.20357</v>
      </c>
      <c r="E91" s="24">
        <v>2.06568</v>
      </c>
      <c r="F91" s="24">
        <v>2.0727199999999999</v>
      </c>
      <c r="G91" s="25">
        <v>1.62066</v>
      </c>
    </row>
    <row r="92" spans="1:7" ht="16.5" thickBot="1" x14ac:dyDescent="0.3">
      <c r="A92" s="32"/>
      <c r="B92" s="21">
        <v>4</v>
      </c>
      <c r="C92" s="24">
        <v>1.1970400000000001</v>
      </c>
      <c r="D92" s="24">
        <v>2.6794699999999998</v>
      </c>
      <c r="E92" s="24">
        <v>2.9403700000000002</v>
      </c>
      <c r="F92" s="24">
        <v>4.2672400000000001</v>
      </c>
      <c r="G92" s="25">
        <v>3.9350499999999999</v>
      </c>
    </row>
    <row r="93" spans="1:7" ht="16.5" thickBot="1" x14ac:dyDescent="0.3">
      <c r="A93" s="32"/>
      <c r="B93" s="21">
        <v>8</v>
      </c>
      <c r="C93" s="24">
        <v>0.74270700000000001</v>
      </c>
      <c r="D93" s="24">
        <v>2.7589399999999999</v>
      </c>
      <c r="E93" s="24">
        <v>3.3019599999999998</v>
      </c>
      <c r="F93" s="24">
        <v>5.1990299999999996</v>
      </c>
      <c r="G93" s="25">
        <v>5.1117100000000004</v>
      </c>
    </row>
    <row r="94" spans="1:7" ht="16.5" thickBot="1" x14ac:dyDescent="0.3">
      <c r="A94" s="32"/>
      <c r="B94" s="21">
        <v>10</v>
      </c>
      <c r="C94" s="24">
        <v>0.70647499999999996</v>
      </c>
      <c r="D94" s="24">
        <v>2.7422399999999998</v>
      </c>
      <c r="E94" s="24">
        <v>3.7055699999999998</v>
      </c>
      <c r="F94" s="24">
        <v>4.43682</v>
      </c>
      <c r="G94" s="25">
        <v>5.8517700000000001</v>
      </c>
    </row>
    <row r="95" spans="1:7" ht="16.5" thickBot="1" x14ac:dyDescent="0.3">
      <c r="A95" s="33"/>
      <c r="B95" s="22">
        <v>16</v>
      </c>
      <c r="C95" s="26">
        <v>0.585009</v>
      </c>
      <c r="D95" s="26">
        <v>2.4961600000000002</v>
      </c>
      <c r="E95" s="26">
        <v>3.9525199999999998</v>
      </c>
      <c r="F95" s="26">
        <v>7.1849400000000001</v>
      </c>
      <c r="G95" s="27">
        <v>5.97079</v>
      </c>
    </row>
    <row r="96" spans="1:7" ht="15.75" thickTop="1" x14ac:dyDescent="0.25"/>
    <row r="99" spans="1:11" ht="15.75" thickBot="1" x14ac:dyDescent="0.3"/>
    <row r="100" spans="1:11" ht="33" thickTop="1" thickBot="1" x14ac:dyDescent="0.3">
      <c r="A100" s="18" t="s">
        <v>6</v>
      </c>
      <c r="B100" s="19" t="s">
        <v>7</v>
      </c>
      <c r="C100" s="19" t="s">
        <v>8</v>
      </c>
      <c r="D100" s="19" t="s">
        <v>9</v>
      </c>
      <c r="E100" s="19" t="s">
        <v>10</v>
      </c>
      <c r="F100" s="19" t="s">
        <v>11</v>
      </c>
      <c r="G100" s="20" t="s">
        <v>12</v>
      </c>
    </row>
    <row r="101" spans="1:11" ht="17.25" thickTop="1" thickBot="1" x14ac:dyDescent="0.3">
      <c r="A101" s="31" t="s">
        <v>3</v>
      </c>
      <c r="B101" s="21">
        <v>1</v>
      </c>
      <c r="C101" s="24">
        <f>C78  / ($I$101 * $B101)</f>
        <v>3.2354482758620691</v>
      </c>
      <c r="D101" s="24">
        <f t="shared" ref="D101:G101" si="0">D78  / ($I$101 * $B101)</f>
        <v>28.007172413793107</v>
      </c>
      <c r="E101" s="24">
        <f t="shared" si="0"/>
        <v>33.763310344827588</v>
      </c>
      <c r="F101" s="24">
        <f t="shared" si="0"/>
        <v>33.750620689655172</v>
      </c>
      <c r="G101" s="24">
        <f t="shared" si="0"/>
        <v>36.005517241379309</v>
      </c>
      <c r="I101" s="28">
        <v>3.6249999999999998E-2</v>
      </c>
      <c r="K101" s="28"/>
    </row>
    <row r="102" spans="1:11" ht="16.5" thickBot="1" x14ac:dyDescent="0.3">
      <c r="A102" s="32"/>
      <c r="B102" s="21">
        <v>2</v>
      </c>
      <c r="C102" s="24">
        <f t="shared" ref="C102:G118" si="1">C79  / ($I$101 * $B102)</f>
        <v>1.9038758620689655</v>
      </c>
      <c r="D102" s="24">
        <f t="shared" si="1"/>
        <v>7.36424827586207</v>
      </c>
      <c r="E102" s="24">
        <f t="shared" si="1"/>
        <v>22.052551724137935</v>
      </c>
      <c r="F102" s="24">
        <f t="shared" si="1"/>
        <v>33.722344827586205</v>
      </c>
      <c r="G102" s="24">
        <f t="shared" si="1"/>
        <v>29.150758620689658</v>
      </c>
    </row>
    <row r="103" spans="1:11" ht="16.5" thickBot="1" x14ac:dyDescent="0.3">
      <c r="A103" s="32"/>
      <c r="B103" s="21">
        <v>4</v>
      </c>
      <c r="C103" s="24">
        <f t="shared" si="1"/>
        <v>0.34864000000000006</v>
      </c>
      <c r="D103" s="24">
        <f t="shared" si="1"/>
        <v>3.5050482758620691</v>
      </c>
      <c r="E103" s="24">
        <f t="shared" si="1"/>
        <v>14.359931034482761</v>
      </c>
      <c r="F103" s="24">
        <f t="shared" si="1"/>
        <v>28.922068965517241</v>
      </c>
      <c r="G103" s="24">
        <f t="shared" si="1"/>
        <v>29.371241379310344</v>
      </c>
      <c r="I103" s="28">
        <v>290</v>
      </c>
    </row>
    <row r="104" spans="1:11" ht="16.5" thickBot="1" x14ac:dyDescent="0.3">
      <c r="A104" s="32"/>
      <c r="B104" s="21">
        <v>8</v>
      </c>
      <c r="C104" s="24">
        <f t="shared" si="1"/>
        <v>0.14131896551724138</v>
      </c>
      <c r="D104" s="24">
        <f t="shared" si="1"/>
        <v>1.2891034482758621</v>
      </c>
      <c r="E104" s="24">
        <f t="shared" si="1"/>
        <v>7.2461379310344824</v>
      </c>
      <c r="F104" s="24">
        <f t="shared" si="1"/>
        <v>21.513241379310344</v>
      </c>
      <c r="G104" s="24">
        <f t="shared" si="1"/>
        <v>25.125758620689655</v>
      </c>
    </row>
    <row r="105" spans="1:11" ht="16.5" thickBot="1" x14ac:dyDescent="0.3">
      <c r="A105" s="32"/>
      <c r="B105" s="21">
        <v>10</v>
      </c>
      <c r="C105" s="24">
        <f t="shared" si="1"/>
        <v>0.10355006896551724</v>
      </c>
      <c r="D105" s="24">
        <f t="shared" si="1"/>
        <v>1.2331586206896552</v>
      </c>
      <c r="E105" s="24">
        <f t="shared" si="1"/>
        <v>6.6379310344827589</v>
      </c>
      <c r="F105" s="24">
        <f t="shared" si="1"/>
        <v>16.505986206896551</v>
      </c>
      <c r="G105" s="24">
        <f t="shared" si="1"/>
        <v>17.946372413793103</v>
      </c>
    </row>
    <row r="106" spans="1:11" ht="16.5" thickBot="1" x14ac:dyDescent="0.3">
      <c r="A106" s="33"/>
      <c r="B106" s="22">
        <v>16</v>
      </c>
      <c r="C106" s="24">
        <f t="shared" si="1"/>
        <v>2.9909482758620688E-2</v>
      </c>
      <c r="D106" s="24">
        <f t="shared" si="1"/>
        <v>4.8387241379310345E-2</v>
      </c>
      <c r="E106" s="24">
        <f t="shared" si="1"/>
        <v>0.89124137931034497</v>
      </c>
      <c r="F106" s="24">
        <f t="shared" si="1"/>
        <v>9.5613965517241386</v>
      </c>
      <c r="G106" s="24">
        <f t="shared" si="1"/>
        <v>12.331241379310345</v>
      </c>
    </row>
    <row r="107" spans="1:11" ht="17.25" thickTop="1" thickBot="1" x14ac:dyDescent="0.3">
      <c r="A107" s="31" t="s">
        <v>4</v>
      </c>
      <c r="B107" s="21">
        <v>1</v>
      </c>
      <c r="C107" s="24">
        <f t="shared" si="1"/>
        <v>38.20358620689656</v>
      </c>
      <c r="D107" s="24">
        <f t="shared" si="1"/>
        <v>74.523034482758618</v>
      </c>
      <c r="E107" s="24">
        <f t="shared" si="1"/>
        <v>79.981793103448283</v>
      </c>
      <c r="F107" s="24">
        <f t="shared" si="1"/>
        <v>50.691586206896552</v>
      </c>
      <c r="G107" s="24">
        <f t="shared" si="1"/>
        <v>74.810758620689654</v>
      </c>
    </row>
    <row r="108" spans="1:11" ht="16.5" thickBot="1" x14ac:dyDescent="0.3">
      <c r="A108" s="32"/>
      <c r="B108" s="21">
        <v>2</v>
      </c>
      <c r="C108" s="24">
        <f t="shared" si="1"/>
        <v>19.317655172413794</v>
      </c>
      <c r="D108" s="24">
        <f t="shared" si="1"/>
        <v>22.597241379310347</v>
      </c>
      <c r="E108" s="24">
        <f t="shared" si="1"/>
        <v>58.711724137931036</v>
      </c>
      <c r="F108" s="24">
        <f t="shared" si="1"/>
        <v>70.498482758620696</v>
      </c>
      <c r="G108" s="24">
        <f t="shared" si="1"/>
        <v>44.405241379310347</v>
      </c>
    </row>
    <row r="109" spans="1:11" ht="16.5" thickBot="1" x14ac:dyDescent="0.3">
      <c r="A109" s="32"/>
      <c r="B109" s="21">
        <v>4</v>
      </c>
      <c r="C109" s="24">
        <f t="shared" si="1"/>
        <v>7.5460000000000012</v>
      </c>
      <c r="D109" s="24">
        <f t="shared" si="1"/>
        <v>32.149586206896558</v>
      </c>
      <c r="E109" s="24">
        <f t="shared" si="1"/>
        <v>43.185241379310348</v>
      </c>
      <c r="F109" s="24">
        <f t="shared" si="1"/>
        <v>76.2344827586207</v>
      </c>
      <c r="G109" s="24">
        <f t="shared" si="1"/>
        <v>64.967862068965516</v>
      </c>
    </row>
    <row r="110" spans="1:11" ht="16.5" thickBot="1" x14ac:dyDescent="0.3">
      <c r="A110" s="32"/>
      <c r="B110" s="21">
        <v>8</v>
      </c>
      <c r="C110" s="24">
        <f t="shared" si="1"/>
        <v>2.1501482758620689</v>
      </c>
      <c r="D110" s="24">
        <f t="shared" si="1"/>
        <v>15.760034482758622</v>
      </c>
      <c r="E110" s="24">
        <f t="shared" si="1"/>
        <v>24.499689655172418</v>
      </c>
      <c r="F110" s="24">
        <f t="shared" si="1"/>
        <v>44.592758620689658</v>
      </c>
      <c r="G110" s="24">
        <f t="shared" si="1"/>
        <v>37.172758620689656</v>
      </c>
    </row>
    <row r="111" spans="1:11" ht="16.5" thickBot="1" x14ac:dyDescent="0.3">
      <c r="A111" s="32"/>
      <c r="B111" s="21">
        <v>10</v>
      </c>
      <c r="C111" s="24">
        <f t="shared" si="1"/>
        <v>1.6615806896551726</v>
      </c>
      <c r="D111" s="24">
        <f t="shared" si="1"/>
        <v>10.68816551724138</v>
      </c>
      <c r="E111" s="24">
        <f t="shared" si="1"/>
        <v>22.066400000000002</v>
      </c>
      <c r="F111" s="24">
        <f t="shared" si="1"/>
        <v>25.611117241379311</v>
      </c>
      <c r="G111" s="24">
        <f t="shared" si="1"/>
        <v>28.88744827586207</v>
      </c>
    </row>
    <row r="112" spans="1:11" ht="16.5" thickBot="1" x14ac:dyDescent="0.3">
      <c r="A112" s="33"/>
      <c r="B112" s="22">
        <v>16</v>
      </c>
      <c r="C112" s="24">
        <f t="shared" si="1"/>
        <v>1.3000551724137932</v>
      </c>
      <c r="D112" s="24">
        <f t="shared" si="1"/>
        <v>3.8223275862068973</v>
      </c>
      <c r="E112" s="24">
        <f t="shared" si="1"/>
        <v>4.9988620689655177</v>
      </c>
      <c r="F112" s="24">
        <f t="shared" si="1"/>
        <v>24.53741379310345</v>
      </c>
      <c r="G112" s="24">
        <f t="shared" si="1"/>
        <v>20.148965517241383</v>
      </c>
    </row>
    <row r="113" spans="1:9" ht="17.25" thickTop="1" thickBot="1" x14ac:dyDescent="0.3">
      <c r="A113" s="31" t="s">
        <v>5</v>
      </c>
      <c r="B113" s="21">
        <v>1</v>
      </c>
      <c r="C113" s="24">
        <f t="shared" si="1"/>
        <v>22.880524137931037</v>
      </c>
      <c r="D113" s="24">
        <f t="shared" si="1"/>
        <v>27.651310344827586</v>
      </c>
      <c r="E113" s="24">
        <f t="shared" si="1"/>
        <v>29.397793103448276</v>
      </c>
      <c r="F113" s="24">
        <f t="shared" si="1"/>
        <v>29.639448275862073</v>
      </c>
      <c r="G113" s="24">
        <f t="shared" si="1"/>
        <v>28.953655172413793</v>
      </c>
    </row>
    <row r="114" spans="1:9" ht="16.5" thickBot="1" x14ac:dyDescent="0.3">
      <c r="A114" s="32"/>
      <c r="B114" s="21">
        <v>2</v>
      </c>
      <c r="C114" s="24">
        <f t="shared" si="1"/>
        <v>18.589103448275864</v>
      </c>
      <c r="D114" s="24">
        <f t="shared" si="1"/>
        <v>16.600965517241381</v>
      </c>
      <c r="E114" s="24">
        <f t="shared" si="1"/>
        <v>28.492137931034485</v>
      </c>
      <c r="F114" s="24">
        <f t="shared" si="1"/>
        <v>28.589241379310344</v>
      </c>
      <c r="G114" s="24">
        <f t="shared" si="1"/>
        <v>22.353931034482759</v>
      </c>
    </row>
    <row r="115" spans="1:9" ht="16.5" thickBot="1" x14ac:dyDescent="0.3">
      <c r="A115" s="32"/>
      <c r="B115" s="21">
        <v>4</v>
      </c>
      <c r="C115" s="24">
        <f t="shared" si="1"/>
        <v>8.2554482758620704</v>
      </c>
      <c r="D115" s="24">
        <f t="shared" si="1"/>
        <v>18.479103448275861</v>
      </c>
      <c r="E115" s="24">
        <f t="shared" si="1"/>
        <v>20.27841379310345</v>
      </c>
      <c r="F115" s="24">
        <f t="shared" si="1"/>
        <v>29.429241379310348</v>
      </c>
      <c r="G115" s="24">
        <f t="shared" si="1"/>
        <v>27.138275862068966</v>
      </c>
    </row>
    <row r="116" spans="1:9" ht="16.5" thickBot="1" x14ac:dyDescent="0.3">
      <c r="A116" s="32"/>
      <c r="B116" s="21">
        <v>8</v>
      </c>
      <c r="C116" s="24">
        <f t="shared" si="1"/>
        <v>2.5610586206896553</v>
      </c>
      <c r="D116" s="24">
        <f t="shared" si="1"/>
        <v>9.5135862068965515</v>
      </c>
      <c r="E116" s="24">
        <f t="shared" si="1"/>
        <v>11.386068965517241</v>
      </c>
      <c r="F116" s="24">
        <f t="shared" si="1"/>
        <v>17.927689655172415</v>
      </c>
      <c r="G116" s="24">
        <f t="shared" si="1"/>
        <v>17.626586206896555</v>
      </c>
    </row>
    <row r="117" spans="1:9" ht="16.5" thickBot="1" x14ac:dyDescent="0.3">
      <c r="A117" s="32"/>
      <c r="B117" s="21">
        <v>10</v>
      </c>
      <c r="C117" s="24">
        <f t="shared" si="1"/>
        <v>1.9488965517241379</v>
      </c>
      <c r="D117" s="24">
        <f t="shared" si="1"/>
        <v>7.5648</v>
      </c>
      <c r="E117" s="24">
        <f t="shared" si="1"/>
        <v>10.222262068965517</v>
      </c>
      <c r="F117" s="24">
        <f t="shared" si="1"/>
        <v>12.239503448275862</v>
      </c>
      <c r="G117" s="24">
        <f t="shared" si="1"/>
        <v>16.14281379310345</v>
      </c>
    </row>
    <row r="118" spans="1:9" ht="16.5" thickBot="1" x14ac:dyDescent="0.3">
      <c r="A118" s="33"/>
      <c r="B118" s="22">
        <v>16</v>
      </c>
      <c r="C118" s="24">
        <f t="shared" si="1"/>
        <v>1.0086362068965518</v>
      </c>
      <c r="D118" s="24">
        <f t="shared" si="1"/>
        <v>4.3037241379310354</v>
      </c>
      <c r="E118" s="24">
        <f t="shared" si="1"/>
        <v>6.8146896551724137</v>
      </c>
      <c r="F118" s="24">
        <f t="shared" si="1"/>
        <v>12.387827586206898</v>
      </c>
      <c r="G118" s="24">
        <f t="shared" si="1"/>
        <v>10.294465517241379</v>
      </c>
    </row>
    <row r="119" spans="1:9" ht="15.75" thickTop="1" x14ac:dyDescent="0.25"/>
    <row r="125" spans="1:9" ht="81.75" thickBot="1" x14ac:dyDescent="0.3">
      <c r="B125" s="30" t="s">
        <v>14</v>
      </c>
    </row>
    <row r="126" spans="1:9" ht="17.25" thickTop="1" thickBot="1" x14ac:dyDescent="0.3">
      <c r="A126" s="18" t="s">
        <v>6</v>
      </c>
      <c r="B126" s="19" t="s">
        <v>7</v>
      </c>
      <c r="C126" s="19">
        <v>1000</v>
      </c>
      <c r="D126" s="19">
        <v>10000</v>
      </c>
      <c r="E126" s="19">
        <v>100000</v>
      </c>
      <c r="F126" s="19">
        <v>100000</v>
      </c>
      <c r="G126" s="20">
        <v>10000000</v>
      </c>
    </row>
    <row r="127" spans="1:9" ht="17.25" thickTop="1" thickBot="1" x14ac:dyDescent="0.3">
      <c r="A127" s="31" t="s">
        <v>3</v>
      </c>
      <c r="B127" s="21">
        <v>1</v>
      </c>
      <c r="C127" s="24">
        <v>0.117285</v>
      </c>
      <c r="D127" s="24">
        <v>1.0152600000000001</v>
      </c>
      <c r="E127" s="24">
        <v>1.2239199999999999</v>
      </c>
      <c r="F127" s="24">
        <v>1.22346</v>
      </c>
      <c r="G127" s="25">
        <v>1.3051999999999999</v>
      </c>
      <c r="H127" s="29">
        <f xml:space="preserve"> MIN($I$127 * $B127, $I$134 * $I$129)</f>
        <v>3.625</v>
      </c>
      <c r="I127" s="28">
        <v>3.625</v>
      </c>
    </row>
    <row r="128" spans="1:9" ht="16.5" thickBot="1" x14ac:dyDescent="0.3">
      <c r="A128" s="32"/>
      <c r="B128" s="21">
        <v>2</v>
      </c>
      <c r="C128" s="24">
        <v>0.13803099999999999</v>
      </c>
      <c r="D128" s="24">
        <v>0.53390800000000005</v>
      </c>
      <c r="E128" s="24">
        <v>1.5988100000000001</v>
      </c>
      <c r="F128" s="24">
        <v>2.4448699999999999</v>
      </c>
      <c r="G128" s="25">
        <v>2.1134300000000001</v>
      </c>
      <c r="H128" s="29">
        <f t="shared" ref="H128:H132" si="2" xml:space="preserve"> MIN($I$127 * $B128, $I$134 * $I$129)</f>
        <v>7.25</v>
      </c>
    </row>
    <row r="129" spans="1:9" ht="16.5" thickBot="1" x14ac:dyDescent="0.3">
      <c r="A129" s="32"/>
      <c r="B129" s="21">
        <v>4</v>
      </c>
      <c r="C129" s="24">
        <v>5.0552800000000002E-2</v>
      </c>
      <c r="D129" s="24">
        <v>0.50823200000000002</v>
      </c>
      <c r="E129" s="24">
        <v>2.0821900000000002</v>
      </c>
      <c r="F129" s="24">
        <v>4.1936999999999998</v>
      </c>
      <c r="G129" s="25">
        <v>4.2588299999999997</v>
      </c>
      <c r="H129" s="29">
        <f t="shared" si="2"/>
        <v>14.5</v>
      </c>
      <c r="I129" s="28">
        <f xml:space="preserve"> 1 / 12</f>
        <v>8.3333333333333329E-2</v>
      </c>
    </row>
    <row r="130" spans="1:9" ht="16.5" thickBot="1" x14ac:dyDescent="0.3">
      <c r="A130" s="32"/>
      <c r="B130" s="21">
        <v>8</v>
      </c>
      <c r="C130" s="24">
        <v>4.0982499999999998E-2</v>
      </c>
      <c r="D130" s="24">
        <v>0.37384000000000001</v>
      </c>
      <c r="E130" s="24">
        <v>2.1013799999999998</v>
      </c>
      <c r="F130" s="24">
        <v>6.2388399999999997</v>
      </c>
      <c r="G130" s="25">
        <v>7.2864699999999996</v>
      </c>
      <c r="H130" s="29">
        <f t="shared" si="2"/>
        <v>19.166666666666664</v>
      </c>
      <c r="I130" s="28">
        <f xml:space="preserve"> 3 / 40</f>
        <v>7.4999999999999997E-2</v>
      </c>
    </row>
    <row r="131" spans="1:9" ht="16.5" thickBot="1" x14ac:dyDescent="0.3">
      <c r="A131" s="32"/>
      <c r="B131" s="21">
        <v>10</v>
      </c>
      <c r="C131" s="24">
        <v>3.7536899999999998E-2</v>
      </c>
      <c r="D131" s="24">
        <v>0.44701999999999997</v>
      </c>
      <c r="E131" s="24">
        <v>2.40625</v>
      </c>
      <c r="F131" s="24">
        <v>5.9834199999999997</v>
      </c>
      <c r="G131" s="25">
        <v>6.50556</v>
      </c>
      <c r="H131" s="29">
        <f t="shared" si="2"/>
        <v>19.166666666666664</v>
      </c>
      <c r="I131" s="28">
        <f xml:space="preserve"> 1 / 12</f>
        <v>8.3333333333333329E-2</v>
      </c>
    </row>
    <row r="132" spans="1:9" ht="16.5" thickBot="1" x14ac:dyDescent="0.3">
      <c r="A132" s="33"/>
      <c r="B132" s="22">
        <v>16</v>
      </c>
      <c r="C132" s="26">
        <v>1.7347499999999998E-2</v>
      </c>
      <c r="D132" s="26">
        <v>2.8064599999999999E-2</v>
      </c>
      <c r="E132" s="26">
        <v>0.51692000000000005</v>
      </c>
      <c r="F132" s="26">
        <v>5.5456099999999999</v>
      </c>
      <c r="G132" s="27">
        <v>7.15212</v>
      </c>
      <c r="H132" s="29">
        <f t="shared" si="2"/>
        <v>19.166666666666664</v>
      </c>
    </row>
    <row r="133" spans="1:9" ht="17.25" thickTop="1" thickBot="1" x14ac:dyDescent="0.3">
      <c r="A133" s="31" t="s">
        <v>4</v>
      </c>
      <c r="B133" s="21">
        <v>1</v>
      </c>
      <c r="C133" s="24">
        <v>1.3848800000000001</v>
      </c>
      <c r="D133" s="24">
        <v>2.70146</v>
      </c>
      <c r="E133" s="24">
        <v>2.89934</v>
      </c>
      <c r="F133" s="24">
        <v>1.8375699999999999</v>
      </c>
      <c r="G133" s="25">
        <v>2.7118899999999999</v>
      </c>
      <c r="H133" s="29">
        <f xml:space="preserve"> MIN($I$127 * $B133, $I$134 * $I$130)</f>
        <v>3.625</v>
      </c>
    </row>
    <row r="134" spans="1:9" ht="16.5" thickBot="1" x14ac:dyDescent="0.3">
      <c r="A134" s="32"/>
      <c r="B134" s="21">
        <v>2</v>
      </c>
      <c r="C134" s="24">
        <v>1.4005300000000001</v>
      </c>
      <c r="D134" s="24">
        <v>1.6383000000000001</v>
      </c>
      <c r="E134" s="24">
        <v>4.2565999999999997</v>
      </c>
      <c r="F134" s="24">
        <v>5.1111399999999998</v>
      </c>
      <c r="G134" s="25">
        <v>3.2193800000000001</v>
      </c>
      <c r="H134" s="29">
        <f t="shared" ref="H134:H138" si="3" xml:space="preserve"> MIN($I$127 * $B134, $I$134 * $I$130)</f>
        <v>7.25</v>
      </c>
      <c r="I134" s="28">
        <v>230</v>
      </c>
    </row>
    <row r="135" spans="1:9" ht="16.5" thickBot="1" x14ac:dyDescent="0.3">
      <c r="A135" s="32"/>
      <c r="B135" s="21">
        <v>4</v>
      </c>
      <c r="C135" s="24">
        <v>1.0941700000000001</v>
      </c>
      <c r="D135" s="24">
        <v>4.6616900000000001</v>
      </c>
      <c r="E135" s="24">
        <v>6.2618600000000004</v>
      </c>
      <c r="F135" s="24">
        <v>11.054</v>
      </c>
      <c r="G135" s="25">
        <v>9.4203399999999995</v>
      </c>
      <c r="H135" s="29">
        <f t="shared" si="3"/>
        <v>14.5</v>
      </c>
      <c r="I135">
        <f xml:space="preserve"> 230 / 80</f>
        <v>2.875</v>
      </c>
    </row>
    <row r="136" spans="1:9" ht="16.5" thickBot="1" x14ac:dyDescent="0.3">
      <c r="A136" s="32"/>
      <c r="B136" s="21">
        <v>8</v>
      </c>
      <c r="C136" s="24">
        <v>0.62354299999999996</v>
      </c>
      <c r="D136" s="24">
        <v>4.5704099999999999</v>
      </c>
      <c r="E136" s="24">
        <v>7.1049100000000003</v>
      </c>
      <c r="F136" s="24">
        <v>12.931900000000001</v>
      </c>
      <c r="G136" s="25">
        <v>10.780099999999999</v>
      </c>
      <c r="H136" s="29">
        <f t="shared" si="3"/>
        <v>17.25</v>
      </c>
    </row>
    <row r="137" spans="1:9" ht="16.5" thickBot="1" x14ac:dyDescent="0.3">
      <c r="A137" s="32"/>
      <c r="B137" s="21">
        <v>10</v>
      </c>
      <c r="C137" s="24">
        <v>0.60232300000000005</v>
      </c>
      <c r="D137" s="24">
        <v>3.87446</v>
      </c>
      <c r="E137" s="24">
        <v>7.9990699999999997</v>
      </c>
      <c r="F137" s="24">
        <v>9.2840299999999996</v>
      </c>
      <c r="G137" s="25">
        <v>10.4717</v>
      </c>
      <c r="H137" s="29">
        <f t="shared" si="3"/>
        <v>17.25</v>
      </c>
    </row>
    <row r="138" spans="1:9" ht="16.5" thickBot="1" x14ac:dyDescent="0.3">
      <c r="A138" s="33"/>
      <c r="B138" s="22">
        <v>16</v>
      </c>
      <c r="C138" s="26">
        <v>0.75403200000000004</v>
      </c>
      <c r="D138" s="26">
        <v>2.2169500000000002</v>
      </c>
      <c r="E138" s="26">
        <v>2.89934</v>
      </c>
      <c r="F138" s="26">
        <v>14.2317</v>
      </c>
      <c r="G138" s="27">
        <v>11.686400000000001</v>
      </c>
      <c r="H138" s="29">
        <f t="shared" si="3"/>
        <v>17.25</v>
      </c>
    </row>
    <row r="139" spans="1:9" ht="17.25" thickTop="1" thickBot="1" x14ac:dyDescent="0.3">
      <c r="A139" s="31" t="s">
        <v>5</v>
      </c>
      <c r="B139" s="21">
        <v>1</v>
      </c>
      <c r="C139" s="24">
        <v>0.82941900000000002</v>
      </c>
      <c r="D139" s="24">
        <v>1.0023599999999999</v>
      </c>
      <c r="E139" s="24">
        <v>1.0656699999999999</v>
      </c>
      <c r="F139" s="24">
        <v>1.07443</v>
      </c>
      <c r="G139" s="25">
        <v>1.0495699999999999</v>
      </c>
      <c r="H139" s="29">
        <f xml:space="preserve"> MIN($I$127 * $B139, $I$134 * $I$129)</f>
        <v>3.625</v>
      </c>
    </row>
    <row r="140" spans="1:9" ht="16.5" thickBot="1" x14ac:dyDescent="0.3">
      <c r="A140" s="32"/>
      <c r="B140" s="21">
        <v>2</v>
      </c>
      <c r="C140" s="24">
        <v>1.34771</v>
      </c>
      <c r="D140" s="24">
        <v>1.20357</v>
      </c>
      <c r="E140" s="24">
        <v>2.06568</v>
      </c>
      <c r="F140" s="24">
        <v>2.0727199999999999</v>
      </c>
      <c r="G140" s="25">
        <v>1.62066</v>
      </c>
      <c r="H140" s="29">
        <f t="shared" ref="H140:H144" si="4" xml:space="preserve"> MIN($I$127 * $B140, $I$134 * $I$129)</f>
        <v>7.25</v>
      </c>
    </row>
    <row r="141" spans="1:9" ht="16.5" thickBot="1" x14ac:dyDescent="0.3">
      <c r="A141" s="32"/>
      <c r="B141" s="21">
        <v>4</v>
      </c>
      <c r="C141" s="24">
        <v>1.1970400000000001</v>
      </c>
      <c r="D141" s="24">
        <v>2.6794699999999998</v>
      </c>
      <c r="E141" s="24">
        <v>2.9403700000000002</v>
      </c>
      <c r="F141" s="24">
        <v>4.2672400000000001</v>
      </c>
      <c r="G141" s="25">
        <v>3.9350499999999999</v>
      </c>
      <c r="H141" s="29">
        <f t="shared" si="4"/>
        <v>14.5</v>
      </c>
    </row>
    <row r="142" spans="1:9" ht="16.5" thickBot="1" x14ac:dyDescent="0.3">
      <c r="A142" s="32"/>
      <c r="B142" s="21">
        <v>8</v>
      </c>
      <c r="C142" s="24">
        <v>0.74270700000000001</v>
      </c>
      <c r="D142" s="24">
        <v>2.7589399999999999</v>
      </c>
      <c r="E142" s="24">
        <v>3.3019599999999998</v>
      </c>
      <c r="F142" s="24">
        <v>5.1990299999999996</v>
      </c>
      <c r="G142" s="25">
        <v>5.1117100000000004</v>
      </c>
      <c r="H142" s="29">
        <f t="shared" si="4"/>
        <v>19.166666666666664</v>
      </c>
    </row>
    <row r="143" spans="1:9" ht="16.5" thickBot="1" x14ac:dyDescent="0.3">
      <c r="A143" s="32"/>
      <c r="B143" s="21">
        <v>10</v>
      </c>
      <c r="C143" s="24">
        <v>0.70647499999999996</v>
      </c>
      <c r="D143" s="24">
        <v>2.7422399999999998</v>
      </c>
      <c r="E143" s="24">
        <v>3.7055699999999998</v>
      </c>
      <c r="F143" s="24">
        <v>4.43682</v>
      </c>
      <c r="G143" s="25">
        <v>5.8517700000000001</v>
      </c>
      <c r="H143" s="29">
        <f t="shared" si="4"/>
        <v>19.166666666666664</v>
      </c>
    </row>
    <row r="144" spans="1:9" ht="16.5" thickBot="1" x14ac:dyDescent="0.3">
      <c r="A144" s="33"/>
      <c r="B144" s="22">
        <v>16</v>
      </c>
      <c r="C144" s="26">
        <v>0.585009</v>
      </c>
      <c r="D144" s="26">
        <v>2.4961600000000002</v>
      </c>
      <c r="E144" s="26">
        <v>3.9525199999999998</v>
      </c>
      <c r="F144" s="26">
        <v>7.1849400000000001</v>
      </c>
      <c r="G144" s="27">
        <v>5.97079</v>
      </c>
      <c r="H144" s="29">
        <f t="shared" si="4"/>
        <v>19.166666666666664</v>
      </c>
    </row>
    <row r="145" spans="1:7" ht="15.75" thickTop="1" x14ac:dyDescent="0.25"/>
    <row r="147" spans="1:7" ht="15.75" thickBot="1" x14ac:dyDescent="0.3"/>
    <row r="148" spans="1:7" ht="17.25" thickTop="1" thickBot="1" x14ac:dyDescent="0.3">
      <c r="A148" s="18" t="s">
        <v>6</v>
      </c>
      <c r="B148" s="19" t="s">
        <v>7</v>
      </c>
      <c r="C148" s="19">
        <v>1000</v>
      </c>
      <c r="D148" s="19">
        <v>10000</v>
      </c>
      <c r="E148" s="19">
        <v>100000</v>
      </c>
      <c r="F148" s="19">
        <v>100000</v>
      </c>
      <c r="G148" s="20">
        <v>10000000</v>
      </c>
    </row>
    <row r="149" spans="1:7" ht="17.25" thickTop="1" thickBot="1" x14ac:dyDescent="0.3">
      <c r="A149" s="31" t="s">
        <v>3</v>
      </c>
      <c r="B149" s="21">
        <v>1</v>
      </c>
      <c r="C149" s="24">
        <f xml:space="preserve"> C127 * 100 / $H127</f>
        <v>3.2354482758620691</v>
      </c>
      <c r="D149" s="24">
        <f t="shared" ref="D149:G149" si="5" xml:space="preserve"> D127 * 100 / $H127</f>
        <v>28.007172413793107</v>
      </c>
      <c r="E149" s="24">
        <f t="shared" si="5"/>
        <v>33.763310344827588</v>
      </c>
      <c r="F149" s="24">
        <f t="shared" si="5"/>
        <v>33.750620689655172</v>
      </c>
      <c r="G149" s="24">
        <f t="shared" si="5"/>
        <v>36.005517241379309</v>
      </c>
    </row>
    <row r="150" spans="1:7" ht="16.5" thickBot="1" x14ac:dyDescent="0.3">
      <c r="A150" s="32"/>
      <c r="B150" s="21">
        <v>2</v>
      </c>
      <c r="C150" s="24">
        <f t="shared" ref="C150:G166" si="6" xml:space="preserve"> C128 * 100 / $H128</f>
        <v>1.9038758620689653</v>
      </c>
      <c r="D150" s="24">
        <f t="shared" si="6"/>
        <v>7.36424827586207</v>
      </c>
      <c r="E150" s="24">
        <f t="shared" si="6"/>
        <v>22.052551724137931</v>
      </c>
      <c r="F150" s="24">
        <f t="shared" si="6"/>
        <v>33.722344827586205</v>
      </c>
      <c r="G150" s="24">
        <f t="shared" si="6"/>
        <v>29.150758620689658</v>
      </c>
    </row>
    <row r="151" spans="1:7" ht="16.5" thickBot="1" x14ac:dyDescent="0.3">
      <c r="A151" s="32"/>
      <c r="B151" s="21">
        <v>4</v>
      </c>
      <c r="C151" s="24">
        <f t="shared" si="6"/>
        <v>0.34864000000000001</v>
      </c>
      <c r="D151" s="24">
        <f t="shared" si="6"/>
        <v>3.5050482758620691</v>
      </c>
      <c r="E151" s="24">
        <f t="shared" si="6"/>
        <v>14.359931034482759</v>
      </c>
      <c r="F151" s="24">
        <f t="shared" si="6"/>
        <v>28.922068965517241</v>
      </c>
      <c r="G151" s="24">
        <f t="shared" si="6"/>
        <v>29.371241379310344</v>
      </c>
    </row>
    <row r="152" spans="1:7" ht="16.5" thickBot="1" x14ac:dyDescent="0.3">
      <c r="A152" s="32"/>
      <c r="B152" s="21">
        <v>8</v>
      </c>
      <c r="C152" s="24">
        <f t="shared" si="6"/>
        <v>0.21382173913043481</v>
      </c>
      <c r="D152" s="24">
        <f t="shared" si="6"/>
        <v>1.9504695652173916</v>
      </c>
      <c r="E152" s="24">
        <f t="shared" si="6"/>
        <v>10.963721739130435</v>
      </c>
      <c r="F152" s="24">
        <f t="shared" si="6"/>
        <v>32.550469565217398</v>
      </c>
      <c r="G152" s="24">
        <f t="shared" si="6"/>
        <v>38.016365217391304</v>
      </c>
    </row>
    <row r="153" spans="1:7" ht="16.5" thickBot="1" x14ac:dyDescent="0.3">
      <c r="A153" s="32"/>
      <c r="B153" s="21">
        <v>10</v>
      </c>
      <c r="C153" s="24">
        <f t="shared" si="6"/>
        <v>0.19584469565217391</v>
      </c>
      <c r="D153" s="24">
        <f t="shared" si="6"/>
        <v>2.3322782608695656</v>
      </c>
      <c r="E153" s="24">
        <f t="shared" si="6"/>
        <v>12.554347826086959</v>
      </c>
      <c r="F153" s="24">
        <f t="shared" si="6"/>
        <v>31.217843478260871</v>
      </c>
      <c r="G153" s="24">
        <f t="shared" si="6"/>
        <v>33.942052173913048</v>
      </c>
    </row>
    <row r="154" spans="1:7" ht="16.5" thickBot="1" x14ac:dyDescent="0.3">
      <c r="A154" s="33"/>
      <c r="B154" s="22">
        <v>16</v>
      </c>
      <c r="C154" s="24">
        <f t="shared" si="6"/>
        <v>9.0508695652173912E-2</v>
      </c>
      <c r="D154" s="24">
        <f t="shared" si="6"/>
        <v>0.14642400000000003</v>
      </c>
      <c r="E154" s="24">
        <f t="shared" si="6"/>
        <v>2.6969739130434789</v>
      </c>
      <c r="F154" s="24">
        <f t="shared" si="6"/>
        <v>28.933617391304352</v>
      </c>
      <c r="G154" s="24">
        <f t="shared" si="6"/>
        <v>37.315408695652181</v>
      </c>
    </row>
    <row r="155" spans="1:7" ht="17.25" thickTop="1" thickBot="1" x14ac:dyDescent="0.3">
      <c r="A155" s="31" t="s">
        <v>4</v>
      </c>
      <c r="B155" s="21">
        <v>1</v>
      </c>
      <c r="C155" s="24">
        <f t="shared" si="6"/>
        <v>38.203586206896553</v>
      </c>
      <c r="D155" s="24">
        <f t="shared" si="6"/>
        <v>74.523034482758618</v>
      </c>
      <c r="E155" s="24">
        <f t="shared" si="6"/>
        <v>79.981793103448283</v>
      </c>
      <c r="F155" s="24">
        <f t="shared" si="6"/>
        <v>50.691586206896552</v>
      </c>
      <c r="G155" s="24">
        <f t="shared" si="6"/>
        <v>74.81075862068964</v>
      </c>
    </row>
    <row r="156" spans="1:7" ht="16.5" thickBot="1" x14ac:dyDescent="0.3">
      <c r="A156" s="32"/>
      <c r="B156" s="21">
        <v>2</v>
      </c>
      <c r="C156" s="24">
        <f t="shared" si="6"/>
        <v>19.317655172413794</v>
      </c>
      <c r="D156" s="24">
        <f t="shared" si="6"/>
        <v>22.597241379310347</v>
      </c>
      <c r="E156" s="24">
        <f t="shared" si="6"/>
        <v>58.711724137931029</v>
      </c>
      <c r="F156" s="24">
        <f t="shared" si="6"/>
        <v>70.498482758620682</v>
      </c>
      <c r="G156" s="24">
        <f t="shared" si="6"/>
        <v>44.40524137931034</v>
      </c>
    </row>
    <row r="157" spans="1:7" ht="16.5" thickBot="1" x14ac:dyDescent="0.3">
      <c r="A157" s="32"/>
      <c r="B157" s="21">
        <v>4</v>
      </c>
      <c r="C157" s="24">
        <f t="shared" si="6"/>
        <v>7.5460000000000003</v>
      </c>
      <c r="D157" s="24">
        <f t="shared" si="6"/>
        <v>32.149586206896551</v>
      </c>
      <c r="E157" s="24">
        <f t="shared" si="6"/>
        <v>43.185241379310348</v>
      </c>
      <c r="F157" s="24">
        <f t="shared" si="6"/>
        <v>76.2344827586207</v>
      </c>
      <c r="G157" s="24">
        <f t="shared" si="6"/>
        <v>64.967862068965516</v>
      </c>
    </row>
    <row r="158" spans="1:7" ht="16.5" thickBot="1" x14ac:dyDescent="0.3">
      <c r="A158" s="32"/>
      <c r="B158" s="21">
        <v>8</v>
      </c>
      <c r="C158" s="24">
        <f t="shared" si="6"/>
        <v>3.614742028985507</v>
      </c>
      <c r="D158" s="24">
        <f t="shared" si="6"/>
        <v>26.49513043478261</v>
      </c>
      <c r="E158" s="24">
        <f t="shared" si="6"/>
        <v>41.187884057971011</v>
      </c>
      <c r="F158" s="24">
        <f t="shared" si="6"/>
        <v>74.967536231884054</v>
      </c>
      <c r="G158" s="24">
        <f t="shared" si="6"/>
        <v>62.493333333333332</v>
      </c>
    </row>
    <row r="159" spans="1:7" ht="16.5" thickBot="1" x14ac:dyDescent="0.3">
      <c r="A159" s="32"/>
      <c r="B159" s="21">
        <v>10</v>
      </c>
      <c r="C159" s="24">
        <f t="shared" si="6"/>
        <v>3.4917275362318843</v>
      </c>
      <c r="D159" s="24">
        <f t="shared" si="6"/>
        <v>22.460637681159422</v>
      </c>
      <c r="E159" s="24">
        <f t="shared" si="6"/>
        <v>46.371420289855067</v>
      </c>
      <c r="F159" s="24">
        <f t="shared" si="6"/>
        <v>53.820463768115935</v>
      </c>
      <c r="G159" s="24">
        <f t="shared" si="6"/>
        <v>60.705507246376818</v>
      </c>
    </row>
    <row r="160" spans="1:7" ht="16.5" thickBot="1" x14ac:dyDescent="0.3">
      <c r="A160" s="33"/>
      <c r="B160" s="22">
        <v>16</v>
      </c>
      <c r="C160" s="24">
        <f t="shared" si="6"/>
        <v>4.3712</v>
      </c>
      <c r="D160" s="24">
        <f t="shared" si="6"/>
        <v>12.851884057971017</v>
      </c>
      <c r="E160" s="24">
        <f t="shared" si="6"/>
        <v>16.807768115942032</v>
      </c>
      <c r="F160" s="24">
        <f t="shared" si="6"/>
        <v>82.502608695652185</v>
      </c>
      <c r="G160" s="24">
        <f t="shared" si="6"/>
        <v>67.747246376811603</v>
      </c>
    </row>
    <row r="161" spans="1:7" ht="17.25" thickTop="1" thickBot="1" x14ac:dyDescent="0.3">
      <c r="A161" s="31" t="s">
        <v>5</v>
      </c>
      <c r="B161" s="21">
        <v>1</v>
      </c>
      <c r="C161" s="24">
        <f t="shared" si="6"/>
        <v>22.880524137931037</v>
      </c>
      <c r="D161" s="24">
        <f t="shared" si="6"/>
        <v>27.651310344827582</v>
      </c>
      <c r="E161" s="24">
        <f t="shared" si="6"/>
        <v>29.397793103448272</v>
      </c>
      <c r="F161" s="24">
        <f t="shared" si="6"/>
        <v>29.639448275862069</v>
      </c>
      <c r="G161" s="24">
        <f t="shared" si="6"/>
        <v>28.953655172413793</v>
      </c>
    </row>
    <row r="162" spans="1:7" ht="16.5" thickBot="1" x14ac:dyDescent="0.3">
      <c r="A162" s="32"/>
      <c r="B162" s="21">
        <v>2</v>
      </c>
      <c r="C162" s="24">
        <f t="shared" si="6"/>
        <v>18.589103448275861</v>
      </c>
      <c r="D162" s="24">
        <f t="shared" si="6"/>
        <v>16.600965517241381</v>
      </c>
      <c r="E162" s="24">
        <f t="shared" si="6"/>
        <v>28.492137931034481</v>
      </c>
      <c r="F162" s="24">
        <f t="shared" si="6"/>
        <v>28.589241379310344</v>
      </c>
      <c r="G162" s="24">
        <f t="shared" si="6"/>
        <v>22.353931034482759</v>
      </c>
    </row>
    <row r="163" spans="1:7" ht="16.5" thickBot="1" x14ac:dyDescent="0.3">
      <c r="A163" s="32"/>
      <c r="B163" s="21">
        <v>4</v>
      </c>
      <c r="C163" s="24">
        <f t="shared" si="6"/>
        <v>8.2554482758620686</v>
      </c>
      <c r="D163" s="24">
        <f t="shared" si="6"/>
        <v>18.479103448275861</v>
      </c>
      <c r="E163" s="24">
        <f t="shared" si="6"/>
        <v>20.27841379310345</v>
      </c>
      <c r="F163" s="24">
        <f t="shared" si="6"/>
        <v>29.429241379310344</v>
      </c>
      <c r="G163" s="24">
        <f t="shared" si="6"/>
        <v>27.138275862068966</v>
      </c>
    </row>
    <row r="164" spans="1:7" ht="16.5" thickBot="1" x14ac:dyDescent="0.3">
      <c r="A164" s="32"/>
      <c r="B164" s="21">
        <v>8</v>
      </c>
      <c r="C164" s="24">
        <f t="shared" si="6"/>
        <v>3.8749930434782618</v>
      </c>
      <c r="D164" s="24">
        <f t="shared" si="6"/>
        <v>14.394469565217394</v>
      </c>
      <c r="E164" s="24">
        <f t="shared" si="6"/>
        <v>17.227617391304349</v>
      </c>
      <c r="F164" s="24">
        <f t="shared" si="6"/>
        <v>27.125373913043475</v>
      </c>
      <c r="G164" s="24">
        <f t="shared" si="6"/>
        <v>26.669791304347832</v>
      </c>
    </row>
    <row r="165" spans="1:7" ht="16.5" thickBot="1" x14ac:dyDescent="0.3">
      <c r="A165" s="32"/>
      <c r="B165" s="21">
        <v>10</v>
      </c>
      <c r="C165" s="24">
        <f t="shared" si="6"/>
        <v>3.6859565217391306</v>
      </c>
      <c r="D165" s="24">
        <f t="shared" si="6"/>
        <v>14.307339130434784</v>
      </c>
      <c r="E165" s="24">
        <f t="shared" si="6"/>
        <v>19.333408695652174</v>
      </c>
      <c r="F165" s="24">
        <f t="shared" si="6"/>
        <v>23.148626086956526</v>
      </c>
      <c r="G165" s="24">
        <f t="shared" si="6"/>
        <v>30.530973913043482</v>
      </c>
    </row>
    <row r="166" spans="1:7" ht="16.5" thickBot="1" x14ac:dyDescent="0.3">
      <c r="A166" s="33"/>
      <c r="B166" s="22">
        <v>16</v>
      </c>
      <c r="C166" s="24">
        <f t="shared" si="6"/>
        <v>3.0522208695652178</v>
      </c>
      <c r="D166" s="24">
        <f t="shared" si="6"/>
        <v>13.023443478260871</v>
      </c>
      <c r="E166" s="24">
        <f t="shared" si="6"/>
        <v>20.621843478260871</v>
      </c>
      <c r="F166" s="24">
        <f t="shared" si="6"/>
        <v>37.486643478260874</v>
      </c>
      <c r="G166" s="24">
        <f t="shared" si="6"/>
        <v>31.151947826086957</v>
      </c>
    </row>
    <row r="167" spans="1:7" ht="15.75" thickTop="1" x14ac:dyDescent="0.25"/>
    <row r="171" spans="1:7" ht="15.75" thickBot="1" x14ac:dyDescent="0.3"/>
    <row r="172" spans="1:7" ht="17.25" thickTop="1" thickBot="1" x14ac:dyDescent="0.3">
      <c r="A172" s="34"/>
      <c r="B172" s="39">
        <v>1</v>
      </c>
      <c r="C172" s="39">
        <v>4</v>
      </c>
      <c r="D172" s="39">
        <v>8</v>
      </c>
      <c r="E172" s="39">
        <v>12</v>
      </c>
      <c r="F172" s="40">
        <v>18</v>
      </c>
    </row>
    <row r="173" spans="1:7" ht="16.5" thickBot="1" x14ac:dyDescent="0.3">
      <c r="A173" s="37" t="s">
        <v>0</v>
      </c>
      <c r="B173" s="41">
        <v>213.131</v>
      </c>
      <c r="C173" s="41">
        <v>34.063299999999998</v>
      </c>
      <c r="D173" s="41">
        <v>13.4663</v>
      </c>
      <c r="E173" s="41">
        <v>11.296099999999999</v>
      </c>
      <c r="F173" s="42">
        <v>7.0724400000000003</v>
      </c>
    </row>
    <row r="174" spans="1:7" ht="15.75" thickBot="1" x14ac:dyDescent="0.3"/>
    <row r="175" spans="1:7" ht="17.25" thickTop="1" thickBot="1" x14ac:dyDescent="0.3">
      <c r="A175" s="34"/>
      <c r="B175" s="39">
        <v>1</v>
      </c>
      <c r="C175" s="39">
        <v>4</v>
      </c>
      <c r="D175" s="39">
        <v>8</v>
      </c>
      <c r="E175" s="39">
        <v>12</v>
      </c>
      <c r="F175" s="40">
        <v>18</v>
      </c>
    </row>
    <row r="176" spans="1:7" ht="16.5" thickBot="1" x14ac:dyDescent="0.3">
      <c r="A176" s="37" t="s">
        <v>0</v>
      </c>
      <c r="B176" s="41">
        <v>213.131</v>
      </c>
      <c r="C176" s="41">
        <v>34.063299999999998</v>
      </c>
      <c r="D176" s="41">
        <v>13.4663</v>
      </c>
      <c r="E176" s="41">
        <v>11.296099999999999</v>
      </c>
      <c r="F176" s="42">
        <v>7.0724400000000003</v>
      </c>
    </row>
    <row r="177" spans="1:6" ht="16.5" thickBot="1" x14ac:dyDescent="0.3">
      <c r="A177" s="23" t="s">
        <v>2</v>
      </c>
      <c r="B177" s="43">
        <v>1</v>
      </c>
      <c r="C177" s="43">
        <v>6.2568999999999999</v>
      </c>
      <c r="D177" s="43">
        <v>15.827</v>
      </c>
      <c r="E177" s="43">
        <v>18.867699999999999</v>
      </c>
      <c r="F177" s="44">
        <v>30.135400000000001</v>
      </c>
    </row>
    <row r="178" spans="1:6" ht="16.5" thickTop="1" thickBot="1" x14ac:dyDescent="0.3"/>
    <row r="179" spans="1:6" ht="17.25" thickTop="1" thickBot="1" x14ac:dyDescent="0.3">
      <c r="A179" s="34"/>
      <c r="B179" s="39">
        <v>1</v>
      </c>
      <c r="C179" s="39">
        <v>4</v>
      </c>
      <c r="D179" s="39">
        <v>8</v>
      </c>
      <c r="E179" s="39">
        <v>12</v>
      </c>
      <c r="F179" s="40">
        <v>18</v>
      </c>
    </row>
    <row r="180" spans="1:6" ht="16.5" thickBot="1" x14ac:dyDescent="0.3">
      <c r="A180" s="23" t="s">
        <v>2</v>
      </c>
      <c r="B180" s="43">
        <v>1</v>
      </c>
      <c r="C180" s="43">
        <v>6.2568999999999999</v>
      </c>
      <c r="D180" s="43">
        <v>15.827</v>
      </c>
      <c r="E180" s="43">
        <v>18.867699999999999</v>
      </c>
      <c r="F180" s="44">
        <v>30.135400000000001</v>
      </c>
    </row>
    <row r="181" spans="1:6" ht="15.75" thickTop="1" x14ac:dyDescent="0.25"/>
    <row r="206" spans="1:4" ht="15.75" thickBot="1" x14ac:dyDescent="0.3"/>
    <row r="207" spans="1:4" ht="17.25" thickTop="1" thickBot="1" x14ac:dyDescent="0.3">
      <c r="A207" s="34" t="s">
        <v>15</v>
      </c>
      <c r="B207" s="35" t="s">
        <v>16</v>
      </c>
      <c r="C207" s="35" t="s">
        <v>17</v>
      </c>
      <c r="D207" s="36" t="s">
        <v>18</v>
      </c>
    </row>
    <row r="208" spans="1:4" ht="16.5" thickBot="1" x14ac:dyDescent="0.3">
      <c r="A208" s="23" t="s">
        <v>0</v>
      </c>
      <c r="B208" s="22">
        <v>34.063299999999998</v>
      </c>
      <c r="C208" s="22">
        <v>32.3123</v>
      </c>
      <c r="D208" s="38">
        <v>35.644399999999997</v>
      </c>
    </row>
    <row r="209" ht="15.75" thickTop="1" x14ac:dyDescent="0.25"/>
  </sheetData>
  <mergeCells count="12">
    <mergeCell ref="A161:A166"/>
    <mergeCell ref="A78:A83"/>
    <mergeCell ref="A84:A89"/>
    <mergeCell ref="A90:A95"/>
    <mergeCell ref="A101:A106"/>
    <mergeCell ref="A107:A112"/>
    <mergeCell ref="A113:A118"/>
    <mergeCell ref="A127:A132"/>
    <mergeCell ref="A133:A138"/>
    <mergeCell ref="A139:A144"/>
    <mergeCell ref="A149:A154"/>
    <mergeCell ref="A155:A16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Лист1!_Toc527495659</vt:lpstr>
      <vt:lpstr>Лист1!_Toc527495660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2018-12-12T19:44:19Z</dcterms:modified>
</cp:coreProperties>
</file>