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5514DB51-8BB6-4BB4-8F09-178B3C3BAE1E}" xr6:coauthVersionLast="45" xr6:coauthVersionMax="45" xr10:uidLastSave="{00000000-0000-0000-0000-000000000000}"/>
  <bookViews>
    <workbookView xWindow="-120" yWindow="-120" windowWidth="29040" windowHeight="15840" xr2:uid="{F54B1D1C-51F0-47E1-B822-AAC76F69F0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0" i="1"/>
  <c r="B41" i="1"/>
  <c r="B42" i="1"/>
  <c r="B43" i="1"/>
  <c r="B44" i="1"/>
  <c r="B45" i="1"/>
  <c r="B46" i="1"/>
  <c r="B47" i="1"/>
  <c r="B48" i="1"/>
  <c r="B30" i="1" l="1"/>
  <c r="B31" i="1"/>
  <c r="B32" i="1"/>
  <c r="B33" i="1"/>
  <c r="B34" i="1"/>
  <c r="B35" i="1"/>
  <c r="B36" i="1"/>
  <c r="B37" i="1"/>
  <c r="B38" i="1"/>
  <c r="B21" i="1" l="1"/>
  <c r="B22" i="1"/>
  <c r="B23" i="1"/>
  <c r="B24" i="1"/>
  <c r="B25" i="1"/>
  <c r="B26" i="1"/>
  <c r="B27" i="1"/>
  <c r="B28" i="1"/>
  <c r="B29" i="1"/>
  <c r="B20" i="1" l="1"/>
  <c r="D17" i="1" l="1"/>
  <c r="C17" i="1"/>
  <c r="B17" i="1" l="1"/>
  <c r="A17" i="1" l="1"/>
  <c r="I14" i="1"/>
  <c r="I13" i="1"/>
  <c r="I12" i="1"/>
  <c r="I11" i="1"/>
  <c r="H14" i="1"/>
  <c r="H13" i="1"/>
  <c r="H11" i="1"/>
  <c r="H12" i="1"/>
  <c r="G12" i="1" l="1"/>
  <c r="G13" i="1"/>
  <c r="G14" i="1"/>
  <c r="G11" i="1"/>
  <c r="F12" i="1" l="1"/>
  <c r="F13" i="1"/>
  <c r="E12" i="1" l="1"/>
  <c r="E14" i="1"/>
  <c r="F11" i="1"/>
  <c r="E11" i="1"/>
  <c r="D13" i="1" l="1"/>
  <c r="D14" i="1"/>
  <c r="D11" i="1"/>
  <c r="C12" i="1" l="1"/>
  <c r="C13" i="1"/>
  <c r="C14" i="1"/>
  <c r="B11" i="1" l="1" a="1"/>
  <c r="B11" i="1" s="1"/>
  <c r="B13" i="1" l="1"/>
  <c r="B12" i="1"/>
  <c r="B14" i="1"/>
  <c r="G8" i="1"/>
  <c r="H8" i="1"/>
  <c r="I8" i="1"/>
  <c r="F8" i="1" l="1"/>
  <c r="F7" i="1" a="1"/>
  <c r="F7" i="1" s="1"/>
  <c r="H7" i="1" l="1"/>
  <c r="I7" i="1"/>
  <c r="G7" i="1"/>
  <c r="I6" i="1"/>
  <c r="H6" i="1"/>
  <c r="G6" i="1"/>
  <c r="F6" i="1"/>
  <c r="I3" i="1" l="1"/>
  <c r="I4" i="1"/>
  <c r="I5" i="1"/>
  <c r="I2" i="1"/>
  <c r="H3" i="1" l="1"/>
  <c r="H4" i="1"/>
  <c r="H5" i="1"/>
  <c r="H2" i="1"/>
  <c r="G3" i="1" l="1"/>
  <c r="G4" i="1"/>
  <c r="G5" i="1"/>
  <c r="G2" i="1"/>
  <c r="F3" i="1" l="1"/>
  <c r="F4" i="1"/>
  <c r="F5" i="1"/>
  <c r="F2" i="1"/>
</calcChain>
</file>

<file path=xl/sharedStrings.xml><?xml version="1.0" encoding="utf-8"?>
<sst xmlns="http://schemas.openxmlformats.org/spreadsheetml/2006/main" count="28" uniqueCount="28">
  <si>
    <t>xi</t>
  </si>
  <si>
    <t>yi</t>
  </si>
  <si>
    <t>i</t>
  </si>
  <si>
    <t>Z</t>
  </si>
  <si>
    <t>Y</t>
  </si>
  <si>
    <t>Q</t>
  </si>
  <si>
    <t>x0-xi</t>
  </si>
  <si>
    <t>x1-xi</t>
  </si>
  <si>
    <t>x2-xi</t>
  </si>
  <si>
    <t>x3-xi</t>
  </si>
  <si>
    <t>q0</t>
  </si>
  <si>
    <t>q1</t>
  </si>
  <si>
    <t>q2</t>
  </si>
  <si>
    <t>q3</t>
  </si>
  <si>
    <t>x0</t>
  </si>
  <si>
    <t>x1</t>
  </si>
  <si>
    <t>x2</t>
  </si>
  <si>
    <t>x3</t>
  </si>
  <si>
    <t>Sx</t>
  </si>
  <si>
    <t>Sxx</t>
  </si>
  <si>
    <t>Sxxx</t>
  </si>
  <si>
    <t>c0</t>
  </si>
  <si>
    <t>c1</t>
  </si>
  <si>
    <t>c2</t>
  </si>
  <si>
    <t>c3</t>
  </si>
  <si>
    <t>x</t>
  </si>
  <si>
    <t>L(x)</t>
  </si>
  <si>
    <t>Вариант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</si>
</sst>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1" applyBorder="1"/>
    <xf numFmtId="0" fontId="2" fillId="2" borderId="3" xfId="1" applyBorder="1"/>
    <xf numFmtId="0" fontId="2" fillId="2" borderId="4" xfId="1" applyBorder="1"/>
    <xf numFmtId="0" fontId="1" fillId="0" borderId="0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Border="1"/>
    <xf numFmtId="0" fontId="0" fillId="0" borderId="15" xfId="0" applyBorder="1"/>
    <xf numFmtId="0" fontId="1" fillId="0" borderId="0" xfId="0" applyFont="1" applyAlignment="1"/>
    <xf numFmtId="0" fontId="0" fillId="0" borderId="8" xfId="0" applyBorder="1"/>
    <xf numFmtId="0" fontId="1" fillId="0" borderId="9" xfId="0" applyFont="1" applyBorder="1" applyAlignment="1">
      <alignment horizontal="center"/>
    </xf>
  </cellXfs>
  <cellStyles count="2">
    <cellStyle name="20% — акцент2" xfId="1" builtinId="3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Интерполяционный</a:t>
            </a:r>
            <a:r>
              <a:rPr lang="ru-RU" baseline="0"/>
              <a:t> полином Лагранжа</a:t>
            </a:r>
            <a:br>
              <a:rPr lang="ru-RU" baseline="0"/>
            </a:br>
            <a:r>
              <a:rPr lang="en-US" baseline="0"/>
              <a:t>L(x) = 0,01891x^3 - 0,22396x^2 + 1,165846x - 0,89403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Лист1!$A$20:$A$48</c:f>
              <c:numCache>
                <c:formatCode>General</c:formatCode>
                <c:ptCount val="29"/>
                <c:pt idx="0">
                  <c:v>-1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  <c:pt idx="25">
                  <c:v>5.25</c:v>
                </c:pt>
                <c:pt idx="26">
                  <c:v>5.5</c:v>
                </c:pt>
                <c:pt idx="27">
                  <c:v>5.75</c:v>
                </c:pt>
                <c:pt idx="28">
                  <c:v>6</c:v>
                </c:pt>
              </c:numCache>
            </c:numRef>
          </c:xVal>
          <c:yVal>
            <c:numRef>
              <c:f>Лист1!$B$20:$B$48</c:f>
              <c:numCache>
                <c:formatCode>General</c:formatCode>
                <c:ptCount val="29"/>
                <c:pt idx="0">
                  <c:v>-2.3027442307691439</c:v>
                </c:pt>
                <c:pt idx="1">
                  <c:v>-1.9023671874999284</c:v>
                </c:pt>
                <c:pt idx="2">
                  <c:v>-1.5353038461537891</c:v>
                </c:pt>
                <c:pt idx="3">
                  <c:v>-1.1997813701922646</c:v>
                </c:pt>
                <c:pt idx="4">
                  <c:v>-0.89402692307689335</c:v>
                </c:pt>
                <c:pt idx="5">
                  <c:v>-0.61626766826921386</c:v>
                </c:pt>
                <c:pt idx="6">
                  <c:v>-0.36473076923076453</c:v>
                </c:pt>
                <c:pt idx="7">
                  <c:v>-0.13764338942308407</c:v>
                </c:pt>
                <c:pt idx="8">
                  <c:v>6.6767307692289002E-2</c:v>
                </c:pt>
                <c:pt idx="9">
                  <c:v>0.25027415865381619</c:v>
                </c:pt>
                <c:pt idx="10">
                  <c:v>0.41464999999995911</c:v>
                </c:pt>
                <c:pt idx="11">
                  <c:v>0.5616676682691788</c:v>
                </c:pt>
                <c:pt idx="12">
                  <c:v>0.69309999999993721</c:v>
                </c:pt>
                <c:pt idx="13">
                  <c:v>0.81071983173069562</c:v>
                </c:pt>
                <c:pt idx="14">
                  <c:v>0.91629999999991529</c:v>
                </c:pt>
                <c:pt idx="15">
                  <c:v>1.0116133413460582</c:v>
                </c:pt>
                <c:pt idx="16">
                  <c:v>1.0984326923075853</c:v>
                </c:pt>
                <c:pt idx="17">
                  <c:v>1.1785308894229582</c:v>
                </c:pt>
                <c:pt idx="18">
                  <c:v>1.2536807692306389</c:v>
                </c:pt>
                <c:pt idx="19">
                  <c:v>1.3256551682690878</c:v>
                </c:pt>
                <c:pt idx="20">
                  <c:v>1.3962269230767674</c:v>
                </c:pt>
                <c:pt idx="21">
                  <c:v>1.4671688701921384</c:v>
                </c:pt>
                <c:pt idx="22">
                  <c:v>1.540253846153663</c:v>
                </c:pt>
                <c:pt idx="23">
                  <c:v>1.6172546874998019</c:v>
                </c:pt>
                <c:pt idx="24">
                  <c:v>1.6999442307690176</c:v>
                </c:pt>
                <c:pt idx="25">
                  <c:v>1.7900953124997705</c:v>
                </c:pt>
                <c:pt idx="26">
                  <c:v>1.8894807692305227</c:v>
                </c:pt>
                <c:pt idx="27">
                  <c:v>1.9998734374997351</c:v>
                </c:pt>
                <c:pt idx="28">
                  <c:v>2.1230461538458698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E9-42A4-9061-18086FC96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61103"/>
        <c:axId val="387618143"/>
      </c:scatterChart>
      <c:valAx>
        <c:axId val="38806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618143"/>
        <c:crosses val="autoZero"/>
        <c:crossBetween val="midCat"/>
      </c:valAx>
      <c:valAx>
        <c:axId val="38761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06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4762</xdr:rowOff>
    </xdr:from>
    <xdr:to>
      <xdr:col>11</xdr:col>
      <xdr:colOff>304800</xdr:colOff>
      <xdr:row>42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6AEF95-1887-4A83-A3DA-2C18140FB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304800</xdr:colOff>
      <xdr:row>0</xdr:row>
      <xdr:rowOff>171450</xdr:rowOff>
    </xdr:from>
    <xdr:to>
      <xdr:col>17</xdr:col>
      <xdr:colOff>161925</xdr:colOff>
      <xdr:row>2</xdr:row>
      <xdr:rowOff>171450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E0B4D2B-3A33-4848-B1CE-A7D0E41E8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71450"/>
          <a:ext cx="473392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3C21-A30F-4989-8499-C4B368F0BF0C}">
  <dimension ref="A1:I48"/>
  <sheetViews>
    <sheetView tabSelected="1" workbookViewId="0">
      <selection activeCell="Q12" sqref="Q12"/>
    </sheetView>
  </sheetViews>
  <sheetFormatPr defaultRowHeight="15" x14ac:dyDescent="0.25"/>
  <cols>
    <col min="2" max="2" width="9.140625" customWidth="1"/>
    <col min="6" max="7" width="10.28515625" bestFit="1" customWidth="1"/>
    <col min="8" max="9" width="9.28515625" bestFit="1" customWidth="1"/>
  </cols>
  <sheetData>
    <row r="1" spans="1:9" x14ac:dyDescent="0.25">
      <c r="A1" s="2" t="s">
        <v>0</v>
      </c>
      <c r="B1" s="2" t="s">
        <v>1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s="1">
        <v>2</v>
      </c>
      <c r="B2" s="1">
        <v>0.69310000000000005</v>
      </c>
      <c r="E2" s="2">
        <v>0</v>
      </c>
      <c r="F2" s="1">
        <f>$A$2-A2</f>
        <v>0</v>
      </c>
      <c r="G2" s="1">
        <f xml:space="preserve"> $A$3-A2</f>
        <v>0.5</v>
      </c>
      <c r="H2" s="1">
        <f>$A$4 - A2</f>
        <v>0.79999999999999982</v>
      </c>
      <c r="I2" s="1">
        <f>$A$5 - A2</f>
        <v>1.2999999999999998</v>
      </c>
    </row>
    <row r="3" spans="1:9" x14ac:dyDescent="0.25">
      <c r="A3" s="1">
        <v>2.5</v>
      </c>
      <c r="B3" s="1">
        <v>0.9163</v>
      </c>
      <c r="E3" s="2">
        <v>1</v>
      </c>
      <c r="F3" s="1">
        <f t="shared" ref="F3:F5" si="0">$A$2-A3</f>
        <v>-0.5</v>
      </c>
      <c r="G3" s="1">
        <f t="shared" ref="G3:G5" si="1" xml:space="preserve"> $A$3-A3</f>
        <v>0</v>
      </c>
      <c r="H3" s="1">
        <f t="shared" ref="H3:H5" si="2">$A$4 - A3</f>
        <v>0.29999999999999982</v>
      </c>
      <c r="I3" s="1">
        <f t="shared" ref="I3:I5" si="3">$A$5 - A3</f>
        <v>0.79999999999999982</v>
      </c>
    </row>
    <row r="4" spans="1:9" x14ac:dyDescent="0.25">
      <c r="A4" s="1">
        <v>2.8</v>
      </c>
      <c r="B4" s="1">
        <v>1.0296000000000001</v>
      </c>
      <c r="E4" s="2">
        <v>2</v>
      </c>
      <c r="F4" s="1">
        <f t="shared" si="0"/>
        <v>-0.79999999999999982</v>
      </c>
      <c r="G4" s="1">
        <f t="shared" si="1"/>
        <v>-0.29999999999999982</v>
      </c>
      <c r="H4" s="1">
        <f t="shared" si="2"/>
        <v>0</v>
      </c>
      <c r="I4" s="1">
        <f t="shared" si="3"/>
        <v>0.5</v>
      </c>
    </row>
    <row r="5" spans="1:9" x14ac:dyDescent="0.25">
      <c r="A5" s="1">
        <v>3.3</v>
      </c>
      <c r="B5" s="1">
        <v>1.1939</v>
      </c>
      <c r="E5" s="2">
        <v>3</v>
      </c>
      <c r="F5" s="1">
        <f t="shared" si="0"/>
        <v>-1.2999999999999998</v>
      </c>
      <c r="G5" s="1">
        <f t="shared" si="1"/>
        <v>-0.79999999999999982</v>
      </c>
      <c r="H5" s="1">
        <f t="shared" si="2"/>
        <v>-0.5</v>
      </c>
      <c r="I5" s="1">
        <f t="shared" si="3"/>
        <v>0</v>
      </c>
    </row>
    <row r="6" spans="1:9" x14ac:dyDescent="0.25">
      <c r="A6" s="24" t="s">
        <v>27</v>
      </c>
      <c r="B6" s="24"/>
      <c r="E6" s="2" t="s">
        <v>3</v>
      </c>
      <c r="F6" s="1">
        <f xml:space="preserve"> F3 * F4 * F5</f>
        <v>-0.5199999999999998</v>
      </c>
      <c r="G6" s="1">
        <f xml:space="preserve"> G2 * G4 * G5</f>
        <v>0.1199999999999999</v>
      </c>
      <c r="H6" s="1">
        <f xml:space="preserve"> H2 * H3 * H5</f>
        <v>-0.1199999999999999</v>
      </c>
      <c r="I6" s="1">
        <f xml:space="preserve"> I2 * I3 * I4</f>
        <v>0.5199999999999998</v>
      </c>
    </row>
    <row r="7" spans="1:9" x14ac:dyDescent="0.25">
      <c r="A7" s="22"/>
      <c r="B7" s="22"/>
      <c r="E7" s="2" t="s">
        <v>4</v>
      </c>
      <c r="F7" s="1">
        <f t="array" ref="F7:I7" xml:space="preserve"> TRANSPOSE(B2:B5)</f>
        <v>0.69310000000000005</v>
      </c>
      <c r="G7" s="1">
        <v>0.9163</v>
      </c>
      <c r="H7" s="1">
        <v>1.0296000000000001</v>
      </c>
      <c r="I7" s="1">
        <v>1.1939</v>
      </c>
    </row>
    <row r="8" spans="1:9" x14ac:dyDescent="0.25">
      <c r="E8" s="2" t="s">
        <v>5</v>
      </c>
      <c r="F8" s="1">
        <f xml:space="preserve"> F7 / F6</f>
        <v>-1.3328846153846161</v>
      </c>
      <c r="G8" s="1">
        <f t="shared" ref="G8:I8" si="4" xml:space="preserve"> G7 / G6</f>
        <v>7.6358333333333395</v>
      </c>
      <c r="H8" s="1">
        <f t="shared" si="4"/>
        <v>-8.5800000000000072</v>
      </c>
      <c r="I8" s="1">
        <f t="shared" si="4"/>
        <v>2.2959615384615395</v>
      </c>
    </row>
    <row r="10" spans="1:9" x14ac:dyDescent="0.25">
      <c r="C10" s="3" t="s">
        <v>14</v>
      </c>
      <c r="D10" s="3" t="s">
        <v>15</v>
      </c>
      <c r="E10" s="7" t="s">
        <v>16</v>
      </c>
      <c r="F10" s="3" t="s">
        <v>17</v>
      </c>
      <c r="G10" s="3" t="s">
        <v>18</v>
      </c>
      <c r="H10" s="3" t="s">
        <v>19</v>
      </c>
      <c r="I10" s="3" t="s">
        <v>20</v>
      </c>
    </row>
    <row r="11" spans="1:9" x14ac:dyDescent="0.25">
      <c r="A11" s="3" t="s">
        <v>10</v>
      </c>
      <c r="B11" s="4">
        <f t="array" ref="B11:B14">TRANSPOSE(F8:I8)</f>
        <v>-1.3328846153846161</v>
      </c>
      <c r="C11" s="11">
        <v>0</v>
      </c>
      <c r="D11" s="12">
        <f>$A$3</f>
        <v>2.5</v>
      </c>
      <c r="E11" s="12">
        <f>$A$4</f>
        <v>2.8</v>
      </c>
      <c r="F11" s="12">
        <f>$A$5</f>
        <v>3.3</v>
      </c>
      <c r="G11" s="12">
        <f>-SUM(C11:F11)</f>
        <v>-8.6</v>
      </c>
      <c r="H11" s="12">
        <f xml:space="preserve"> D11 * E11 + D11 * F11 + E11 * F11</f>
        <v>24.49</v>
      </c>
      <c r="I11" s="13">
        <f xml:space="preserve"> -D11 * E11 * F11</f>
        <v>-23.099999999999998</v>
      </c>
    </row>
    <row r="12" spans="1:9" x14ac:dyDescent="0.25">
      <c r="A12" s="3" t="s">
        <v>11</v>
      </c>
      <c r="B12" s="5">
        <v>7.6358333333333395</v>
      </c>
      <c r="C12" s="14">
        <f t="shared" ref="C12:C14" si="5" xml:space="preserve"> $A$2</f>
        <v>2</v>
      </c>
      <c r="D12" s="15">
        <v>0</v>
      </c>
      <c r="E12" s="16">
        <f t="shared" ref="E12:E14" si="6">$A$4</f>
        <v>2.8</v>
      </c>
      <c r="F12" s="16">
        <f t="shared" ref="F12:F13" si="7">$A$5</f>
        <v>3.3</v>
      </c>
      <c r="G12" s="16">
        <f t="shared" ref="G12:G14" si="8">-SUM(C12:F12)</f>
        <v>-8.1</v>
      </c>
      <c r="H12" s="16">
        <f xml:space="preserve"> C12 * E12 + C12 * F12 + E12 * F12</f>
        <v>21.439999999999998</v>
      </c>
      <c r="I12" s="17">
        <f xml:space="preserve"> -C12 * E12 * F12</f>
        <v>-18.479999999999997</v>
      </c>
    </row>
    <row r="13" spans="1:9" x14ac:dyDescent="0.25">
      <c r="A13" s="3" t="s">
        <v>12</v>
      </c>
      <c r="B13" s="5">
        <v>-8.5800000000000072</v>
      </c>
      <c r="C13" s="14">
        <f t="shared" si="5"/>
        <v>2</v>
      </c>
      <c r="D13" s="16">
        <f t="shared" ref="D13:D14" si="9">$A$3</f>
        <v>2.5</v>
      </c>
      <c r="E13" s="15">
        <v>0</v>
      </c>
      <c r="F13" s="16">
        <f t="shared" si="7"/>
        <v>3.3</v>
      </c>
      <c r="G13" s="16">
        <f t="shared" si="8"/>
        <v>-7.8</v>
      </c>
      <c r="H13" s="16">
        <f xml:space="preserve"> C13 * D13 + C13 * F13 + D13 * F13</f>
        <v>19.850000000000001</v>
      </c>
      <c r="I13" s="17">
        <f xml:space="preserve"> -C13 * D13 * F13</f>
        <v>-16.5</v>
      </c>
    </row>
    <row r="14" spans="1:9" x14ac:dyDescent="0.25">
      <c r="A14" s="3" t="s">
        <v>13</v>
      </c>
      <c r="B14" s="6">
        <v>2.2959615384615395</v>
      </c>
      <c r="C14" s="18">
        <f t="shared" si="5"/>
        <v>2</v>
      </c>
      <c r="D14" s="19">
        <f t="shared" si="9"/>
        <v>2.5</v>
      </c>
      <c r="E14" s="19">
        <f t="shared" si="6"/>
        <v>2.8</v>
      </c>
      <c r="F14" s="20">
        <v>0</v>
      </c>
      <c r="G14" s="19">
        <f t="shared" si="8"/>
        <v>-7.3</v>
      </c>
      <c r="H14" s="19">
        <f>C14 * D14 + C14 * E14 + D14 * E14</f>
        <v>17.600000000000001</v>
      </c>
      <c r="I14" s="21">
        <f xml:space="preserve"> -C14 * D14 * E14</f>
        <v>-14</v>
      </c>
    </row>
    <row r="16" spans="1:9" x14ac:dyDescent="0.25">
      <c r="A16" s="7" t="s">
        <v>21</v>
      </c>
      <c r="B16" s="3" t="s">
        <v>22</v>
      </c>
      <c r="C16" s="3" t="s">
        <v>23</v>
      </c>
      <c r="D16" s="3" t="s">
        <v>24</v>
      </c>
    </row>
    <row r="17" spans="1:4" x14ac:dyDescent="0.25">
      <c r="A17" s="8">
        <f>SUM(B11:B14)</f>
        <v>1.8910256410255677E-2</v>
      </c>
      <c r="B17" s="9">
        <f>SUMPRODUCT(B11:B14,G11:G14)</f>
        <v>-0.2239615384615341</v>
      </c>
      <c r="C17" s="9">
        <f>SUMPRODUCT(B11:B14,H11:H14)</f>
        <v>1.1658455128204608</v>
      </c>
      <c r="D17" s="10">
        <f>SUMPRODUCT(B11:B14,I11:I14)</f>
        <v>-0.89402692307689335</v>
      </c>
    </row>
    <row r="19" spans="1:4" x14ac:dyDescent="0.25">
      <c r="A19" s="3" t="s">
        <v>25</v>
      </c>
      <c r="B19" s="3" t="s">
        <v>26</v>
      </c>
    </row>
    <row r="20" spans="1:4" x14ac:dyDescent="0.25">
      <c r="A20" s="23">
        <v>-1</v>
      </c>
      <c r="B20" s="13">
        <f>$A$17*A20^3+$B$17*A20^2+$C$17*A20+$D$17</f>
        <v>-2.3027442307691439</v>
      </c>
    </row>
    <row r="21" spans="1:4" x14ac:dyDescent="0.25">
      <c r="A21" s="14">
        <v>-0.75</v>
      </c>
      <c r="B21" s="17">
        <f t="shared" ref="B21:B48" si="10">$A$17*A21^3+$B$17*A21^2+$C$17*A21+$D$17</f>
        <v>-1.9023671874999284</v>
      </c>
    </row>
    <row r="22" spans="1:4" x14ac:dyDescent="0.25">
      <c r="A22" s="14">
        <v>-0.5</v>
      </c>
      <c r="B22" s="17">
        <f t="shared" si="10"/>
        <v>-1.5353038461537891</v>
      </c>
    </row>
    <row r="23" spans="1:4" x14ac:dyDescent="0.25">
      <c r="A23" s="14">
        <v>-0.25</v>
      </c>
      <c r="B23" s="17">
        <f t="shared" si="10"/>
        <v>-1.1997813701922646</v>
      </c>
    </row>
    <row r="24" spans="1:4" x14ac:dyDescent="0.25">
      <c r="A24" s="14">
        <v>0</v>
      </c>
      <c r="B24" s="17">
        <f t="shared" si="10"/>
        <v>-0.89402692307689335</v>
      </c>
    </row>
    <row r="25" spans="1:4" x14ac:dyDescent="0.25">
      <c r="A25" s="14">
        <v>0.25</v>
      </c>
      <c r="B25" s="17">
        <f t="shared" si="10"/>
        <v>-0.61626766826921386</v>
      </c>
    </row>
    <row r="26" spans="1:4" x14ac:dyDescent="0.25">
      <c r="A26" s="14">
        <v>0.5</v>
      </c>
      <c r="B26" s="17">
        <f t="shared" si="10"/>
        <v>-0.36473076923076453</v>
      </c>
    </row>
    <row r="27" spans="1:4" x14ac:dyDescent="0.25">
      <c r="A27" s="14">
        <v>0.75</v>
      </c>
      <c r="B27" s="17">
        <f t="shared" si="10"/>
        <v>-0.13764338942308407</v>
      </c>
    </row>
    <row r="28" spans="1:4" x14ac:dyDescent="0.25">
      <c r="A28" s="14">
        <v>1</v>
      </c>
      <c r="B28" s="17">
        <f t="shared" si="10"/>
        <v>6.6767307692289002E-2</v>
      </c>
    </row>
    <row r="29" spans="1:4" x14ac:dyDescent="0.25">
      <c r="A29" s="14">
        <v>1.25</v>
      </c>
      <c r="B29" s="17">
        <f t="shared" si="10"/>
        <v>0.25027415865381619</v>
      </c>
    </row>
    <row r="30" spans="1:4" x14ac:dyDescent="0.25">
      <c r="A30" s="14">
        <v>1.5</v>
      </c>
      <c r="B30" s="17">
        <f t="shared" si="10"/>
        <v>0.41464999999995911</v>
      </c>
    </row>
    <row r="31" spans="1:4" x14ac:dyDescent="0.25">
      <c r="A31" s="14">
        <v>1.75</v>
      </c>
      <c r="B31" s="17">
        <f t="shared" si="10"/>
        <v>0.5616676682691788</v>
      </c>
    </row>
    <row r="32" spans="1:4" x14ac:dyDescent="0.25">
      <c r="A32" s="14">
        <v>2</v>
      </c>
      <c r="B32" s="17">
        <f t="shared" si="10"/>
        <v>0.69309999999993721</v>
      </c>
    </row>
    <row r="33" spans="1:2" x14ac:dyDescent="0.25">
      <c r="A33" s="14">
        <v>2.25</v>
      </c>
      <c r="B33" s="17">
        <f t="shared" si="10"/>
        <v>0.81071983173069562</v>
      </c>
    </row>
    <row r="34" spans="1:2" x14ac:dyDescent="0.25">
      <c r="A34" s="14">
        <v>2.5</v>
      </c>
      <c r="B34" s="17">
        <f t="shared" si="10"/>
        <v>0.91629999999991529</v>
      </c>
    </row>
    <row r="35" spans="1:2" x14ac:dyDescent="0.25">
      <c r="A35" s="14">
        <v>2.75</v>
      </c>
      <c r="B35" s="17">
        <f t="shared" si="10"/>
        <v>1.0116133413460582</v>
      </c>
    </row>
    <row r="36" spans="1:2" x14ac:dyDescent="0.25">
      <c r="A36" s="14">
        <v>3</v>
      </c>
      <c r="B36" s="17">
        <f t="shared" si="10"/>
        <v>1.0984326923075853</v>
      </c>
    </row>
    <row r="37" spans="1:2" x14ac:dyDescent="0.25">
      <c r="A37" s="14">
        <v>3.25</v>
      </c>
      <c r="B37" s="17">
        <f t="shared" si="10"/>
        <v>1.1785308894229582</v>
      </c>
    </row>
    <row r="38" spans="1:2" x14ac:dyDescent="0.25">
      <c r="A38" s="14">
        <v>3.5</v>
      </c>
      <c r="B38" s="17">
        <f t="shared" si="10"/>
        <v>1.2536807692306389</v>
      </c>
    </row>
    <row r="39" spans="1:2" x14ac:dyDescent="0.25">
      <c r="A39" s="14">
        <v>3.75</v>
      </c>
      <c r="B39" s="17">
        <f t="shared" si="10"/>
        <v>1.3256551682690878</v>
      </c>
    </row>
    <row r="40" spans="1:2" x14ac:dyDescent="0.25">
      <c r="A40" s="14">
        <v>4</v>
      </c>
      <c r="B40" s="17">
        <f t="shared" si="10"/>
        <v>1.3962269230767674</v>
      </c>
    </row>
    <row r="41" spans="1:2" x14ac:dyDescent="0.25">
      <c r="A41" s="14">
        <v>4.25</v>
      </c>
      <c r="B41" s="17">
        <f t="shared" si="10"/>
        <v>1.4671688701921384</v>
      </c>
    </row>
    <row r="42" spans="1:2" x14ac:dyDescent="0.25">
      <c r="A42" s="14">
        <v>4.5</v>
      </c>
      <c r="B42" s="17">
        <f t="shared" si="10"/>
        <v>1.540253846153663</v>
      </c>
    </row>
    <row r="43" spans="1:2" x14ac:dyDescent="0.25">
      <c r="A43" s="14">
        <v>4.75</v>
      </c>
      <c r="B43" s="17">
        <f t="shared" si="10"/>
        <v>1.6172546874998019</v>
      </c>
    </row>
    <row r="44" spans="1:2" x14ac:dyDescent="0.25">
      <c r="A44" s="14">
        <v>5</v>
      </c>
      <c r="B44" s="17">
        <f t="shared" si="10"/>
        <v>1.6999442307690176</v>
      </c>
    </row>
    <row r="45" spans="1:2" x14ac:dyDescent="0.25">
      <c r="A45" s="14">
        <v>5.25</v>
      </c>
      <c r="B45" s="17">
        <f t="shared" si="10"/>
        <v>1.7900953124997705</v>
      </c>
    </row>
    <row r="46" spans="1:2" x14ac:dyDescent="0.25">
      <c r="A46" s="14">
        <v>5.5</v>
      </c>
      <c r="B46" s="17">
        <f t="shared" si="10"/>
        <v>1.8894807692305227</v>
      </c>
    </row>
    <row r="47" spans="1:2" x14ac:dyDescent="0.25">
      <c r="A47" s="14">
        <v>5.75</v>
      </c>
      <c r="B47" s="17">
        <f t="shared" si="10"/>
        <v>1.9998734374997351</v>
      </c>
    </row>
    <row r="48" spans="1:2" x14ac:dyDescent="0.25">
      <c r="A48" s="18">
        <v>6</v>
      </c>
      <c r="B48" s="21">
        <f t="shared" si="10"/>
        <v>2.1230461538458698</v>
      </c>
    </row>
  </sheetData>
  <mergeCells count="1"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2020-11-30T07:42:41Z</dcterms:created>
  <dcterms:modified xsi:type="dcterms:W3CDTF">2020-11-30T09:38:32Z</dcterms:modified>
</cp:coreProperties>
</file>