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4"/>
  </bookViews>
  <sheets>
    <sheet name="4月" sheetId="30" r:id="rId1"/>
    <sheet name="5月" sheetId="31" r:id="rId2"/>
    <sheet name="6月" sheetId="32" r:id="rId3"/>
    <sheet name="7月" sheetId="35" r:id="rId4"/>
    <sheet name="集計結果" sheetId="34" r:id="rId5"/>
  </sheets>
  <definedNames>
    <definedName name="売上4月">'4月'!$E$4:$E$9</definedName>
    <definedName name="売上5月">'5月'!$E$4:$E$9</definedName>
    <definedName name="売上6月">'6月'!$E$4:$E$9</definedName>
    <definedName name="売上7月">'7月'!$E$4:$E$9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5" l="1"/>
  <c r="H6" i="35"/>
  <c r="H7" i="35"/>
  <c r="H8" i="35"/>
  <c r="H9" i="35"/>
  <c r="H4" i="35"/>
  <c r="H5" i="32"/>
  <c r="H6" i="32"/>
  <c r="H7" i="32"/>
  <c r="H8" i="32"/>
  <c r="H9" i="32"/>
  <c r="H4" i="32"/>
  <c r="H5" i="31" l="1"/>
  <c r="H6" i="31"/>
  <c r="H7" i="31"/>
  <c r="H8" i="31"/>
  <c r="H9" i="31"/>
  <c r="H4" i="31"/>
  <c r="C5" i="34" l="1"/>
  <c r="C6" i="34"/>
  <c r="C7" i="34"/>
  <c r="C8" i="34"/>
  <c r="C9" i="34"/>
  <c r="C4" i="34"/>
  <c r="E9" i="35"/>
  <c r="F9" i="35" s="1"/>
  <c r="E8" i="35"/>
  <c r="F8" i="35" s="1"/>
  <c r="E7" i="35"/>
  <c r="F7" i="35" s="1"/>
  <c r="E6" i="35"/>
  <c r="F6" i="35" s="1"/>
  <c r="E5" i="35"/>
  <c r="F5" i="35" s="1"/>
  <c r="E4" i="35"/>
  <c r="E15" i="35" l="1"/>
  <c r="F4" i="35"/>
  <c r="F15" i="35"/>
  <c r="E5" i="34" l="1"/>
  <c r="E6" i="34"/>
  <c r="F6" i="34" s="1"/>
  <c r="E7" i="34"/>
  <c r="F7" i="34" s="1"/>
  <c r="E8" i="34"/>
  <c r="F8" i="34" s="1"/>
  <c r="E9" i="34"/>
  <c r="F9" i="34" s="1"/>
  <c r="E4" i="34"/>
  <c r="F4" i="34" s="1"/>
  <c r="E5" i="31"/>
  <c r="E6" i="31"/>
  <c r="F6" i="31" s="1"/>
  <c r="E7" i="31"/>
  <c r="F7" i="31" s="1"/>
  <c r="E8" i="31"/>
  <c r="E9" i="31"/>
  <c r="E5" i="32"/>
  <c r="F5" i="32" s="1"/>
  <c r="E6" i="32"/>
  <c r="F6" i="32" s="1"/>
  <c r="E7" i="32"/>
  <c r="F7" i="32" s="1"/>
  <c r="E8" i="32"/>
  <c r="F8" i="32" s="1"/>
  <c r="E9" i="32"/>
  <c r="F9" i="32" s="1"/>
  <c r="E5" i="30"/>
  <c r="F5" i="30" s="1"/>
  <c r="E6" i="30"/>
  <c r="F6" i="30" s="1"/>
  <c r="E7" i="30"/>
  <c r="F7" i="30" s="1"/>
  <c r="E8" i="30"/>
  <c r="F8" i="30" s="1"/>
  <c r="E9" i="30"/>
  <c r="F9" i="30" s="1"/>
  <c r="E4" i="31"/>
  <c r="E4" i="32"/>
  <c r="F4" i="32" s="1"/>
  <c r="E4" i="30"/>
  <c r="F4" i="30" s="1"/>
  <c r="F4" i="31" l="1"/>
  <c r="F8" i="31"/>
  <c r="F9" i="31"/>
  <c r="F5" i="31"/>
  <c r="F5" i="34"/>
  <c r="H5" i="34"/>
  <c r="H9" i="34"/>
  <c r="H6" i="34"/>
  <c r="H8" i="34"/>
  <c r="H7" i="34"/>
  <c r="H4" i="34"/>
  <c r="F15" i="31" l="1"/>
  <c r="E15" i="31"/>
  <c r="F15" i="30"/>
  <c r="E15" i="30"/>
  <c r="F15" i="32"/>
  <c r="E15" i="32"/>
  <c r="E15" i="34" l="1"/>
  <c r="F15" i="34" l="1"/>
</calcChain>
</file>

<file path=xl/sharedStrings.xml><?xml version="1.0" encoding="utf-8"?>
<sst xmlns="http://schemas.openxmlformats.org/spreadsheetml/2006/main" count="82" uniqueCount="20">
  <si>
    <t>合計</t>
    <rPh sb="0" eb="2">
      <t>ゴウケイ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</si>
  <si>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</si>
  <si>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</si>
  <si>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【2017年5月売上】</t>
    <rPh sb="5" eb="6">
      <t>ネン</t>
    </rPh>
    <rPh sb="7" eb="8">
      <t>ガツ</t>
    </rPh>
    <rPh sb="8" eb="10">
      <t>ウリアゲ</t>
    </rPh>
    <phoneticPr fontId="1"/>
  </si>
  <si>
    <t>【2017年4月売上】</t>
    <rPh sb="5" eb="6">
      <t>ネン</t>
    </rPh>
    <rPh sb="7" eb="8">
      <t>ガツ</t>
    </rPh>
    <rPh sb="8" eb="10">
      <t>ウリアゲ</t>
    </rPh>
    <phoneticPr fontId="1"/>
  </si>
  <si>
    <t>売上金額</t>
    <rPh sb="0" eb="2">
      <t>ウリアゲ</t>
    </rPh>
    <rPh sb="2" eb="4">
      <t>キンガク</t>
    </rPh>
    <phoneticPr fontId="1"/>
  </si>
  <si>
    <t>粗利金額</t>
    <rPh sb="0" eb="2">
      <t>アラリ</t>
    </rPh>
    <rPh sb="2" eb="4">
      <t>キンガク</t>
    </rPh>
    <phoneticPr fontId="1"/>
  </si>
  <si>
    <t>粗利率</t>
    <rPh sb="0" eb="3">
      <t>アラリリツ</t>
    </rPh>
    <phoneticPr fontId="1"/>
  </si>
  <si>
    <t>【2017年6月売上】</t>
    <rPh sb="5" eb="6">
      <t>ネン</t>
    </rPh>
    <rPh sb="7" eb="8">
      <t>ガツ</t>
    </rPh>
    <rPh sb="8" eb="10">
      <t>ウリアゲ</t>
    </rPh>
    <phoneticPr fontId="1"/>
  </si>
  <si>
    <t>前年比達成率</t>
    <rPh sb="0" eb="3">
      <t>ゼンネンヒ</t>
    </rPh>
    <rPh sb="3" eb="6">
      <t>タッセイリツ</t>
    </rPh>
    <phoneticPr fontId="1"/>
  </si>
  <si>
    <t>【2016年上半期売上】</t>
    <rPh sb="5" eb="6">
      <t>ネン</t>
    </rPh>
    <rPh sb="6" eb="7">
      <t>カミ</t>
    </rPh>
    <rPh sb="7" eb="9">
      <t>ハンキ</t>
    </rPh>
    <rPh sb="9" eb="11">
      <t>ウリアゲ</t>
    </rPh>
    <phoneticPr fontId="1"/>
  </si>
  <si>
    <t>【2017年上半期売上（4～7月）】</t>
    <rPh sb="5" eb="6">
      <t>ネン</t>
    </rPh>
    <rPh sb="6" eb="7">
      <t>カミ</t>
    </rPh>
    <rPh sb="7" eb="9">
      <t>ハンキ</t>
    </rPh>
    <rPh sb="9" eb="11">
      <t>ウリアゲ</t>
    </rPh>
    <rPh sb="15" eb="16">
      <t>ガツ</t>
    </rPh>
    <phoneticPr fontId="1"/>
  </si>
  <si>
    <t>レインブーツ</t>
    <phoneticPr fontId="1"/>
  </si>
  <si>
    <t>レインポンチョ</t>
    <phoneticPr fontId="1"/>
  </si>
  <si>
    <t>防水スプレー</t>
    <rPh sb="0" eb="2">
      <t>ボウスイ</t>
    </rPh>
    <phoneticPr fontId="1"/>
  </si>
  <si>
    <t>折りたたみ傘用ケース</t>
    <rPh sb="0" eb="1">
      <t>オ</t>
    </rPh>
    <rPh sb="5" eb="6">
      <t>カサ</t>
    </rPh>
    <rPh sb="6" eb="7">
      <t>ヨウ</t>
    </rPh>
    <phoneticPr fontId="1"/>
  </si>
  <si>
    <t>耐風折りたたみ傘</t>
    <rPh sb="0" eb="2">
      <t>タイフウ</t>
    </rPh>
    <rPh sb="2" eb="3">
      <t>オ</t>
    </rPh>
    <rPh sb="7" eb="8">
      <t>カサ</t>
    </rPh>
    <phoneticPr fontId="1"/>
  </si>
  <si>
    <t>自動開閉ミニ傘</t>
    <rPh sb="0" eb="2">
      <t>ジドウ</t>
    </rPh>
    <rPh sb="2" eb="4">
      <t>カイヘイ</t>
    </rPh>
    <rPh sb="6" eb="7">
      <t>カサ</t>
    </rPh>
    <phoneticPr fontId="1"/>
  </si>
  <si>
    <t>【2017年7月売上】</t>
    <rPh sb="5" eb="6">
      <t>ネン</t>
    </rPh>
    <rPh sb="7" eb="8">
      <t>ガツ</t>
    </rPh>
    <rPh sb="8" eb="10">
      <t>ウリアゲ</t>
    </rPh>
    <phoneticPr fontId="1"/>
  </si>
  <si>
    <t>売上前月比</t>
    <rPh sb="0" eb="2">
      <t>ウリアゲ</t>
    </rPh>
    <rPh sb="2" eb="5">
      <t>ゼンゲツヒ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</si>
</sst>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.00;[$¥-411]#,##0.00"/>
    <numFmt numFmtId="177" formatCode="[$¥-411]#,##0;[$¥-411]#,##0"/>
    <numFmt numFmtId="178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3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1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7" fontId="0" fillId="0" borderId="1" xfId="1" applyNumberFormat="1" applyFont="1" applyBorder="1">
      <alignment vertical="center"/>
    </xf>
    <xf numFmtId="178" fontId="0" fillId="0" borderId="1" xfId="2" applyNumberFormat="1" applyFont="1" applyBorder="1">
      <alignment vertical="center"/>
    </xf>
    <xf numFmtId="9" fontId="0" fillId="0" borderId="1" xfId="2" applyFont="1" applyBorder="1">
      <alignment vertical="center"/>
    </xf>
    <xf numFmtId="6" fontId="0" fillId="0" borderId="1" xfId="3" applyFont="1" applyBorder="1">
      <alignment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workbookViewId="0">
      <selection activeCell="J5" sqref="J5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4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12</v>
      </c>
      <c r="C4" s="6">
        <v>75</v>
      </c>
      <c r="D4" s="11">
        <v>6000</v>
      </c>
      <c r="E4" s="8">
        <f>C4*D4</f>
        <v>450000</v>
      </c>
      <c r="F4" s="8">
        <f>ROUND(E4*G4,0)</f>
        <v>135000</v>
      </c>
      <c r="G4" s="9">
        <v>0.3</v>
      </c>
    </row>
    <row r="5" spans="2:7" x14ac:dyDescent="0.4">
      <c r="B5" s="6" t="s">
        <v>13</v>
      </c>
      <c r="C5" s="6">
        <v>179</v>
      </c>
      <c r="D5" s="11">
        <v>5800</v>
      </c>
      <c r="E5" s="8">
        <f t="shared" ref="E5:E9" si="0">C5*D5</f>
        <v>1038200</v>
      </c>
      <c r="F5" s="8">
        <f t="shared" ref="F5:F9" si="1">ROUND(E5*G5,0)</f>
        <v>311460</v>
      </c>
      <c r="G5" s="9">
        <v>0.3</v>
      </c>
    </row>
    <row r="6" spans="2:7" x14ac:dyDescent="0.4">
      <c r="B6" s="6" t="s">
        <v>16</v>
      </c>
      <c r="C6" s="6">
        <v>78</v>
      </c>
      <c r="D6" s="11">
        <v>4500</v>
      </c>
      <c r="E6" s="8">
        <f t="shared" si="0"/>
        <v>351000</v>
      </c>
      <c r="F6" s="8">
        <f t="shared" si="1"/>
        <v>122850</v>
      </c>
      <c r="G6" s="9">
        <v>0.35</v>
      </c>
    </row>
    <row r="7" spans="2:7" x14ac:dyDescent="0.4">
      <c r="B7" s="6" t="s">
        <v>17</v>
      </c>
      <c r="C7" s="6">
        <v>59</v>
      </c>
      <c r="D7" s="11">
        <v>3500</v>
      </c>
      <c r="E7" s="8">
        <f t="shared" si="0"/>
        <v>206500</v>
      </c>
      <c r="F7" s="8">
        <f t="shared" si="1"/>
        <v>72275</v>
      </c>
      <c r="G7" s="9">
        <v>0.35</v>
      </c>
    </row>
    <row r="8" spans="2:7" x14ac:dyDescent="0.4">
      <c r="B8" s="6" t="s">
        <v>15</v>
      </c>
      <c r="C8" s="6">
        <v>204</v>
      </c>
      <c r="D8" s="11">
        <v>1300</v>
      </c>
      <c r="E8" s="8">
        <f t="shared" si="0"/>
        <v>265200</v>
      </c>
      <c r="F8" s="8">
        <f t="shared" si="1"/>
        <v>107406</v>
      </c>
      <c r="G8" s="9">
        <v>0.40500000000000003</v>
      </c>
    </row>
    <row r="9" spans="2:7" x14ac:dyDescent="0.4">
      <c r="B9" s="6" t="s">
        <v>14</v>
      </c>
      <c r="C9" s="6">
        <v>80</v>
      </c>
      <c r="D9" s="11">
        <v>2980</v>
      </c>
      <c r="E9" s="8">
        <f t="shared" si="0"/>
        <v>238400</v>
      </c>
      <c r="F9" s="8">
        <f t="shared" si="1"/>
        <v>100128</v>
      </c>
      <c r="G9" s="9">
        <v>0.42</v>
      </c>
    </row>
    <row r="10" spans="2:7" x14ac:dyDescent="0.4">
      <c r="B10" s="6"/>
      <c r="C10" s="6"/>
      <c r="D10" s="7"/>
      <c r="E10" s="8"/>
      <c r="F10" s="8"/>
      <c r="G10" s="9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2549300</v>
      </c>
      <c r="F15" s="8">
        <f>SUM(F4:F14)</f>
        <v>849119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workbookViewId="0">
      <selection activeCell="J5" sqref="J5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  <col min="8" max="8" width="11" bestFit="1" customWidth="1"/>
  </cols>
  <sheetData>
    <row r="1" spans="2:8" ht="5.0999999999999996" customHeight="1" x14ac:dyDescent="0.4"/>
    <row r="2" spans="2:8" ht="18.75" customHeight="1" x14ac:dyDescent="0.4">
      <c r="B2" t="s">
        <v>3</v>
      </c>
    </row>
    <row r="3" spans="2:8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3" t="s">
        <v>19</v>
      </c>
    </row>
    <row r="4" spans="2:8" x14ac:dyDescent="0.4">
      <c r="B4" s="6" t="s">
        <v>12</v>
      </c>
      <c r="C4" s="6">
        <v>81</v>
      </c>
      <c r="D4" s="11">
        <v>6000</v>
      </c>
      <c r="E4" s="8">
        <f>C4*D4</f>
        <v>486000</v>
      </c>
      <c r="F4" s="8">
        <f>ROUND(E4*G4,0)</f>
        <v>145800</v>
      </c>
      <c r="G4" s="9">
        <v>0.3</v>
      </c>
      <c r="H4" s="10">
        <f t="shared" ref="H4:H9" si="0">売上5月/売上4月</f>
        <v>1.08</v>
      </c>
    </row>
    <row r="5" spans="2:8" x14ac:dyDescent="0.4">
      <c r="B5" s="6" t="s">
        <v>13</v>
      </c>
      <c r="C5" s="6">
        <v>169</v>
      </c>
      <c r="D5" s="11">
        <v>5800</v>
      </c>
      <c r="E5" s="8">
        <f t="shared" ref="E5:E9" si="1">C5*D5</f>
        <v>980200</v>
      </c>
      <c r="F5" s="8">
        <f t="shared" ref="F5:F9" si="2">ROUND(E5*G5,0)</f>
        <v>294060</v>
      </c>
      <c r="G5" s="9">
        <v>0.3</v>
      </c>
      <c r="H5" s="10">
        <f t="shared" si="0"/>
        <v>0.94413407821229045</v>
      </c>
    </row>
    <row r="6" spans="2:8" x14ac:dyDescent="0.4">
      <c r="B6" s="6" t="s">
        <v>16</v>
      </c>
      <c r="C6" s="6">
        <v>70</v>
      </c>
      <c r="D6" s="11">
        <v>4500</v>
      </c>
      <c r="E6" s="8">
        <f t="shared" si="1"/>
        <v>315000</v>
      </c>
      <c r="F6" s="8">
        <f t="shared" si="2"/>
        <v>110250</v>
      </c>
      <c r="G6" s="9">
        <v>0.35</v>
      </c>
      <c r="H6" s="10">
        <f t="shared" si="0"/>
        <v>0.89743589743589747</v>
      </c>
    </row>
    <row r="7" spans="2:8" x14ac:dyDescent="0.4">
      <c r="B7" s="6" t="s">
        <v>17</v>
      </c>
      <c r="C7" s="6">
        <v>66</v>
      </c>
      <c r="D7" s="11">
        <v>3500</v>
      </c>
      <c r="E7" s="8">
        <f t="shared" si="1"/>
        <v>231000</v>
      </c>
      <c r="F7" s="8">
        <f t="shared" si="2"/>
        <v>80850</v>
      </c>
      <c r="G7" s="9">
        <v>0.35</v>
      </c>
      <c r="H7" s="10">
        <f t="shared" si="0"/>
        <v>1.1186440677966101</v>
      </c>
    </row>
    <row r="8" spans="2:8" x14ac:dyDescent="0.4">
      <c r="B8" s="6" t="s">
        <v>15</v>
      </c>
      <c r="C8" s="6">
        <v>281</v>
      </c>
      <c r="D8" s="11">
        <v>1300</v>
      </c>
      <c r="E8" s="8">
        <f t="shared" si="1"/>
        <v>365300</v>
      </c>
      <c r="F8" s="8">
        <f t="shared" si="2"/>
        <v>147947</v>
      </c>
      <c r="G8" s="9">
        <v>0.40500000000000003</v>
      </c>
      <c r="H8" s="10">
        <f t="shared" si="0"/>
        <v>1.3774509803921569</v>
      </c>
    </row>
    <row r="9" spans="2:8" x14ac:dyDescent="0.4">
      <c r="B9" s="6" t="s">
        <v>14</v>
      </c>
      <c r="C9" s="6">
        <v>44</v>
      </c>
      <c r="D9" s="11">
        <v>2980</v>
      </c>
      <c r="E9" s="8">
        <f t="shared" si="1"/>
        <v>131120</v>
      </c>
      <c r="F9" s="8">
        <f t="shared" si="2"/>
        <v>55070</v>
      </c>
      <c r="G9" s="9">
        <v>0.42</v>
      </c>
      <c r="H9" s="10">
        <f t="shared" si="0"/>
        <v>0.55000000000000004</v>
      </c>
    </row>
    <row r="10" spans="2:8" x14ac:dyDescent="0.4">
      <c r="B10" s="6"/>
      <c r="C10" s="6"/>
      <c r="D10" s="7"/>
      <c r="E10" s="8"/>
      <c r="F10" s="8"/>
      <c r="G10" s="6"/>
      <c r="H10" s="6"/>
    </row>
    <row r="11" spans="2:8" x14ac:dyDescent="0.4">
      <c r="B11" s="6"/>
      <c r="C11" s="6"/>
      <c r="D11" s="7"/>
      <c r="E11" s="8"/>
      <c r="F11" s="8"/>
      <c r="G11" s="6"/>
      <c r="H11" s="6"/>
    </row>
    <row r="12" spans="2:8" x14ac:dyDescent="0.4">
      <c r="B12" s="6"/>
      <c r="C12" s="6"/>
      <c r="D12" s="7"/>
      <c r="E12" s="8"/>
      <c r="F12" s="8"/>
      <c r="G12" s="6"/>
      <c r="H12" s="6"/>
    </row>
    <row r="13" spans="2:8" x14ac:dyDescent="0.4">
      <c r="B13" s="6"/>
      <c r="C13" s="6"/>
      <c r="D13" s="7"/>
      <c r="E13" s="8"/>
      <c r="F13" s="8"/>
      <c r="G13" s="6"/>
      <c r="H13" s="6"/>
    </row>
    <row r="14" spans="2:8" x14ac:dyDescent="0.4">
      <c r="B14" s="6"/>
      <c r="C14" s="6"/>
      <c r="D14" s="7"/>
      <c r="E14" s="8"/>
      <c r="F14" s="8"/>
      <c r="G14" s="6"/>
      <c r="H14" s="6"/>
    </row>
    <row r="15" spans="2:8" x14ac:dyDescent="0.4">
      <c r="D15" s="1" t="s">
        <v>0</v>
      </c>
      <c r="E15" s="8">
        <f>SUM(E4:E14)</f>
        <v>2508620</v>
      </c>
      <c r="F15" s="8">
        <f>SUM(F4:F14)</f>
        <v>833977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5" fitToHeight="0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workbookViewId="0">
      <selection activeCell="J5" sqref="J5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  <col min="8" max="8" width="11" bestFit="1" customWidth="1"/>
  </cols>
  <sheetData>
    <row r="1" spans="2:8" ht="5.0999999999999996" customHeight="1" x14ac:dyDescent="0.4"/>
    <row r="2" spans="2:8" ht="18.75" customHeight="1" x14ac:dyDescent="0.4">
      <c r="B2" t="s">
        <v>8</v>
      </c>
    </row>
    <row r="3" spans="2:8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3" t="s">
        <v>19</v>
      </c>
    </row>
    <row r="4" spans="2:8" x14ac:dyDescent="0.4">
      <c r="B4" s="6" t="s">
        <v>12</v>
      </c>
      <c r="C4" s="6">
        <v>91</v>
      </c>
      <c r="D4" s="11">
        <v>6000</v>
      </c>
      <c r="E4" s="8">
        <f>C4*D4</f>
        <v>546000</v>
      </c>
      <c r="F4" s="8">
        <f>ROUND(E4*G4,0)</f>
        <v>163800</v>
      </c>
      <c r="G4" s="9">
        <v>0.3</v>
      </c>
      <c r="H4" s="10">
        <f t="shared" ref="H4:H9" si="0">売上6月/売上5月</f>
        <v>1.1234567901234569</v>
      </c>
    </row>
    <row r="5" spans="2:8" x14ac:dyDescent="0.4">
      <c r="B5" s="6" t="s">
        <v>13</v>
      </c>
      <c r="C5" s="6">
        <v>98</v>
      </c>
      <c r="D5" s="11">
        <v>5800</v>
      </c>
      <c r="E5" s="8">
        <f t="shared" ref="E5:E9" si="1">C5*D5</f>
        <v>568400</v>
      </c>
      <c r="F5" s="8">
        <f t="shared" ref="F5:F9" si="2">ROUND(E5*G5,0)</f>
        <v>170520</v>
      </c>
      <c r="G5" s="9">
        <v>0.3</v>
      </c>
      <c r="H5" s="10">
        <f t="shared" si="0"/>
        <v>0.57988165680473369</v>
      </c>
    </row>
    <row r="6" spans="2:8" x14ac:dyDescent="0.4">
      <c r="B6" s="6" t="s">
        <v>16</v>
      </c>
      <c r="C6" s="6">
        <v>121</v>
      </c>
      <c r="D6" s="11">
        <v>4500</v>
      </c>
      <c r="E6" s="8">
        <f t="shared" si="1"/>
        <v>544500</v>
      </c>
      <c r="F6" s="8">
        <f t="shared" si="2"/>
        <v>190575</v>
      </c>
      <c r="G6" s="9">
        <v>0.35</v>
      </c>
      <c r="H6" s="10">
        <f t="shared" si="0"/>
        <v>1.7285714285714286</v>
      </c>
    </row>
    <row r="7" spans="2:8" x14ac:dyDescent="0.4">
      <c r="B7" s="6" t="s">
        <v>17</v>
      </c>
      <c r="C7" s="6">
        <v>66</v>
      </c>
      <c r="D7" s="11">
        <v>3500</v>
      </c>
      <c r="E7" s="8">
        <f t="shared" si="1"/>
        <v>231000</v>
      </c>
      <c r="F7" s="8">
        <f t="shared" si="2"/>
        <v>80850</v>
      </c>
      <c r="G7" s="9">
        <v>0.35</v>
      </c>
      <c r="H7" s="10">
        <f t="shared" si="0"/>
        <v>1</v>
      </c>
    </row>
    <row r="8" spans="2:8" x14ac:dyDescent="0.4">
      <c r="B8" s="6" t="s">
        <v>15</v>
      </c>
      <c r="C8" s="6">
        <v>207</v>
      </c>
      <c r="D8" s="11">
        <v>1300</v>
      </c>
      <c r="E8" s="8">
        <f t="shared" si="1"/>
        <v>269100</v>
      </c>
      <c r="F8" s="8">
        <f t="shared" si="2"/>
        <v>108986</v>
      </c>
      <c r="G8" s="9">
        <v>0.40500000000000003</v>
      </c>
      <c r="H8" s="10">
        <f t="shared" si="0"/>
        <v>0.73665480427046259</v>
      </c>
    </row>
    <row r="9" spans="2:8" x14ac:dyDescent="0.4">
      <c r="B9" s="6" t="s">
        <v>14</v>
      </c>
      <c r="C9" s="6">
        <v>60</v>
      </c>
      <c r="D9" s="11">
        <v>2980</v>
      </c>
      <c r="E9" s="8">
        <f t="shared" si="1"/>
        <v>178800</v>
      </c>
      <c r="F9" s="8">
        <f t="shared" si="2"/>
        <v>75096</v>
      </c>
      <c r="G9" s="9">
        <v>0.42</v>
      </c>
      <c r="H9" s="10">
        <f t="shared" si="0"/>
        <v>1.3636363636363635</v>
      </c>
    </row>
    <row r="10" spans="2:8" x14ac:dyDescent="0.4">
      <c r="B10" s="6"/>
      <c r="C10" s="6"/>
      <c r="D10" s="7"/>
      <c r="E10" s="8"/>
      <c r="F10" s="8"/>
      <c r="G10" s="6"/>
      <c r="H10" s="6"/>
    </row>
    <row r="11" spans="2:8" x14ac:dyDescent="0.4">
      <c r="B11" s="6"/>
      <c r="C11" s="6"/>
      <c r="D11" s="7"/>
      <c r="E11" s="8"/>
      <c r="F11" s="8"/>
      <c r="G11" s="6"/>
      <c r="H11" s="6"/>
    </row>
    <row r="12" spans="2:8" x14ac:dyDescent="0.4">
      <c r="B12" s="6"/>
      <c r="C12" s="6"/>
      <c r="D12" s="7"/>
      <c r="E12" s="8"/>
      <c r="F12" s="8"/>
      <c r="G12" s="6"/>
      <c r="H12" s="6"/>
    </row>
    <row r="13" spans="2:8" x14ac:dyDescent="0.4">
      <c r="B13" s="6"/>
      <c r="C13" s="6"/>
      <c r="D13" s="7"/>
      <c r="E13" s="8"/>
      <c r="F13" s="8"/>
      <c r="G13" s="6"/>
      <c r="H13" s="6"/>
    </row>
    <row r="14" spans="2:8" x14ac:dyDescent="0.4">
      <c r="B14" s="6"/>
      <c r="C14" s="6"/>
      <c r="D14" s="7"/>
      <c r="E14" s="8"/>
      <c r="F14" s="8"/>
      <c r="G14" s="6"/>
      <c r="H14" s="6"/>
    </row>
    <row r="15" spans="2:8" x14ac:dyDescent="0.4">
      <c r="D15" s="1" t="s">
        <v>0</v>
      </c>
      <c r="E15" s="8">
        <f>SUM(E4:E14)</f>
        <v>2337800</v>
      </c>
      <c r="F15" s="8">
        <f>SUM(F4:F14)</f>
        <v>789827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5" fitToHeight="0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workbookViewId="0">
      <selection activeCell="J5" sqref="J5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  <col min="8" max="8" width="11" bestFit="1" customWidth="1"/>
  </cols>
  <sheetData>
    <row r="1" spans="2:8" ht="5.0999999999999996" customHeight="1" x14ac:dyDescent="0.4"/>
    <row r="2" spans="2:8" ht="18.75" customHeight="1" x14ac:dyDescent="0.4">
      <c r="B2" t="s">
        <v>18</v>
      </c>
    </row>
    <row r="3" spans="2:8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3" t="s">
        <v>19</v>
      </c>
    </row>
    <row r="4" spans="2:8" x14ac:dyDescent="0.4">
      <c r="B4" s="6" t="s">
        <v>12</v>
      </c>
      <c r="C4" s="6">
        <v>88</v>
      </c>
      <c r="D4" s="11">
        <v>6000</v>
      </c>
      <c r="E4" s="8">
        <f>C4*D4</f>
        <v>528000</v>
      </c>
      <c r="F4" s="8">
        <f>ROUND(E4*G4,0)</f>
        <v>158400</v>
      </c>
      <c r="G4" s="9">
        <v>0.3</v>
      </c>
      <c r="H4" s="10">
        <f t="shared" ref="H4:H9" si="0">売上7月/売上6月</f>
        <v>0.96703296703296704</v>
      </c>
    </row>
    <row r="5" spans="2:8" x14ac:dyDescent="0.4">
      <c r="B5" s="6" t="s">
        <v>13</v>
      </c>
      <c r="C5" s="6">
        <v>123</v>
      </c>
      <c r="D5" s="11">
        <v>5800</v>
      </c>
      <c r="E5" s="8">
        <f t="shared" ref="E5:E9" si="1">C5*D5</f>
        <v>713400</v>
      </c>
      <c r="F5" s="8">
        <f t="shared" ref="F5:F9" si="2">ROUND(E5*G5,0)</f>
        <v>214020</v>
      </c>
      <c r="G5" s="9">
        <v>0.3</v>
      </c>
      <c r="H5" s="10">
        <f t="shared" si="0"/>
        <v>1.2551020408163265</v>
      </c>
    </row>
    <row r="6" spans="2:8" x14ac:dyDescent="0.4">
      <c r="B6" s="6" t="s">
        <v>16</v>
      </c>
      <c r="C6" s="6">
        <v>109</v>
      </c>
      <c r="D6" s="11">
        <v>4500</v>
      </c>
      <c r="E6" s="8">
        <f t="shared" si="1"/>
        <v>490500</v>
      </c>
      <c r="F6" s="8">
        <f t="shared" si="2"/>
        <v>171675</v>
      </c>
      <c r="G6" s="9">
        <v>0.35</v>
      </c>
      <c r="H6" s="10">
        <f t="shared" si="0"/>
        <v>0.90082644628099173</v>
      </c>
    </row>
    <row r="7" spans="2:8" x14ac:dyDescent="0.4">
      <c r="B7" s="6" t="s">
        <v>17</v>
      </c>
      <c r="C7" s="6">
        <v>64</v>
      </c>
      <c r="D7" s="11">
        <v>3500</v>
      </c>
      <c r="E7" s="8">
        <f t="shared" si="1"/>
        <v>224000</v>
      </c>
      <c r="F7" s="8">
        <f t="shared" si="2"/>
        <v>78400</v>
      </c>
      <c r="G7" s="9">
        <v>0.35</v>
      </c>
      <c r="H7" s="10">
        <f t="shared" si="0"/>
        <v>0.96969696969696972</v>
      </c>
    </row>
    <row r="8" spans="2:8" x14ac:dyDescent="0.4">
      <c r="B8" s="6" t="s">
        <v>15</v>
      </c>
      <c r="C8" s="6">
        <v>210</v>
      </c>
      <c r="D8" s="11">
        <v>1300</v>
      </c>
      <c r="E8" s="8">
        <f t="shared" si="1"/>
        <v>273000</v>
      </c>
      <c r="F8" s="8">
        <f t="shared" si="2"/>
        <v>110565</v>
      </c>
      <c r="G8" s="9">
        <v>0.40500000000000003</v>
      </c>
      <c r="H8" s="10">
        <f t="shared" si="0"/>
        <v>1.0144927536231885</v>
      </c>
    </row>
    <row r="9" spans="2:8" x14ac:dyDescent="0.4">
      <c r="B9" s="6" t="s">
        <v>14</v>
      </c>
      <c r="C9" s="6">
        <v>79</v>
      </c>
      <c r="D9" s="11">
        <v>2980</v>
      </c>
      <c r="E9" s="8">
        <f t="shared" si="1"/>
        <v>235420</v>
      </c>
      <c r="F9" s="8">
        <f t="shared" si="2"/>
        <v>98876</v>
      </c>
      <c r="G9" s="9">
        <v>0.42</v>
      </c>
      <c r="H9" s="10">
        <f t="shared" si="0"/>
        <v>1.3166666666666667</v>
      </c>
    </row>
    <row r="10" spans="2:8" x14ac:dyDescent="0.4">
      <c r="B10" s="6"/>
      <c r="C10" s="6"/>
      <c r="D10" s="7"/>
      <c r="E10" s="8"/>
      <c r="F10" s="8"/>
      <c r="G10" s="6"/>
      <c r="H10" s="6"/>
    </row>
    <row r="11" spans="2:8" x14ac:dyDescent="0.4">
      <c r="B11" s="6"/>
      <c r="C11" s="6"/>
      <c r="D11" s="7"/>
      <c r="E11" s="8"/>
      <c r="F11" s="8"/>
      <c r="G11" s="6"/>
      <c r="H11" s="6"/>
    </row>
    <row r="12" spans="2:8" x14ac:dyDescent="0.4">
      <c r="B12" s="6"/>
      <c r="C12" s="6"/>
      <c r="D12" s="7"/>
      <c r="E12" s="8"/>
      <c r="F12" s="8"/>
      <c r="G12" s="6"/>
      <c r="H12" s="6"/>
    </row>
    <row r="13" spans="2:8" x14ac:dyDescent="0.4">
      <c r="B13" s="6"/>
      <c r="C13" s="6"/>
      <c r="D13" s="7"/>
      <c r="E13" s="8"/>
      <c r="F13" s="8"/>
      <c r="G13" s="6"/>
      <c r="H13" s="6"/>
    </row>
    <row r="14" spans="2:8" x14ac:dyDescent="0.4">
      <c r="B14" s="6"/>
      <c r="C14" s="6"/>
      <c r="D14" s="7"/>
      <c r="E14" s="8"/>
      <c r="F14" s="8"/>
      <c r="G14" s="6"/>
      <c r="H14" s="6"/>
    </row>
    <row r="15" spans="2:8" x14ac:dyDescent="0.4">
      <c r="D15" s="1" t="s">
        <v>0</v>
      </c>
      <c r="E15" s="8">
        <f>SUM(E4:E14)</f>
        <v>2464320</v>
      </c>
      <c r="F15" s="8">
        <f>SUM(F4:F14)</f>
        <v>831936</v>
      </c>
    </row>
  </sheetData>
  <phoneticPr fontId="1"/>
  <pageMargins left="0.7" right="0.7" top="0.75" bottom="0.75" header="0.3" footer="0.3"/>
  <pageSetup paperSize="9" scale="9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B4" sqref="B4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  <col min="8" max="8" width="13" bestFit="1" customWidth="1"/>
    <col min="9" max="9" width="4.625" customWidth="1"/>
    <col min="10" max="10" width="21.375" customWidth="1"/>
    <col min="11" max="11" width="5.5" bestFit="1" customWidth="1"/>
    <col min="13" max="14" width="12.125" style="2" customWidth="1"/>
  </cols>
  <sheetData>
    <row r="1" spans="2:15" ht="5.0999999999999996" customHeight="1" x14ac:dyDescent="0.4"/>
    <row r="2" spans="2:15" ht="18.75" customHeight="1" x14ac:dyDescent="0.4">
      <c r="B2" t="s">
        <v>11</v>
      </c>
      <c r="J2" t="s">
        <v>10</v>
      </c>
    </row>
    <row r="3" spans="2:15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1" t="s">
        <v>9</v>
      </c>
      <c r="J3" s="4"/>
      <c r="K3" s="4" t="s">
        <v>2</v>
      </c>
      <c r="L3" s="4" t="s">
        <v>1</v>
      </c>
      <c r="M3" s="5" t="s">
        <v>5</v>
      </c>
      <c r="N3" s="5" t="s">
        <v>6</v>
      </c>
      <c r="O3" s="4" t="s">
        <v>7</v>
      </c>
    </row>
    <row r="4" spans="2:15" x14ac:dyDescent="0.4">
      <c r="B4" s="6" t="s">
        <v>12</v>
      </c>
      <c r="C4" s="6">
        <f>SUM('4月:7月'!C4)</f>
        <v>335</v>
      </c>
      <c r="D4" s="11">
        <v>6000</v>
      </c>
      <c r="E4" s="8">
        <f>C4*D4</f>
        <v>2010000</v>
      </c>
      <c r="F4" s="8">
        <f>ROUND(E4*G4,0)</f>
        <v>603000</v>
      </c>
      <c r="G4" s="9">
        <v>0.3</v>
      </c>
      <c r="H4" s="9">
        <f>E4/M4</f>
        <v>0.654296875</v>
      </c>
      <c r="J4" s="6" t="s">
        <v>12</v>
      </c>
      <c r="K4" s="6">
        <v>512</v>
      </c>
      <c r="L4" s="11">
        <v>6000</v>
      </c>
      <c r="M4" s="8">
        <v>3072000</v>
      </c>
      <c r="N4" s="8">
        <v>921600</v>
      </c>
      <c r="O4" s="9">
        <v>0.3</v>
      </c>
    </row>
    <row r="5" spans="2:15" x14ac:dyDescent="0.4">
      <c r="B5" s="6" t="s">
        <v>13</v>
      </c>
      <c r="C5" s="6">
        <f>SUM('4月:7月'!C5)</f>
        <v>569</v>
      </c>
      <c r="D5" s="11">
        <v>5800</v>
      </c>
      <c r="E5" s="8">
        <f t="shared" ref="E5:E9" si="0">C5*D5</f>
        <v>3300200</v>
      </c>
      <c r="F5" s="8">
        <f t="shared" ref="F5:F9" si="1">ROUND(E5*G5,0)</f>
        <v>990060</v>
      </c>
      <c r="G5" s="9">
        <v>0.3</v>
      </c>
      <c r="H5" s="9">
        <f t="shared" ref="H5:H9" si="2">E5/M5</f>
        <v>0.5782520325203252</v>
      </c>
      <c r="J5" s="6" t="s">
        <v>13</v>
      </c>
      <c r="K5" s="6">
        <v>984</v>
      </c>
      <c r="L5" s="11">
        <v>5800</v>
      </c>
      <c r="M5" s="8">
        <v>5707200</v>
      </c>
      <c r="N5" s="8">
        <v>1712160</v>
      </c>
      <c r="O5" s="9">
        <v>0.3</v>
      </c>
    </row>
    <row r="6" spans="2:15" x14ac:dyDescent="0.4">
      <c r="B6" s="6" t="s">
        <v>16</v>
      </c>
      <c r="C6" s="6">
        <f>SUM('4月:7月'!C6)</f>
        <v>378</v>
      </c>
      <c r="D6" s="11">
        <v>4500</v>
      </c>
      <c r="E6" s="8">
        <f t="shared" si="0"/>
        <v>1701000</v>
      </c>
      <c r="F6" s="8">
        <f t="shared" si="1"/>
        <v>595350</v>
      </c>
      <c r="G6" s="9">
        <v>0.35</v>
      </c>
      <c r="H6" s="9">
        <f t="shared" si="2"/>
        <v>0.6450511945392492</v>
      </c>
      <c r="J6" s="6" t="s">
        <v>16</v>
      </c>
      <c r="K6" s="6">
        <v>586</v>
      </c>
      <c r="L6" s="11">
        <v>4500</v>
      </c>
      <c r="M6" s="8">
        <v>2637000</v>
      </c>
      <c r="N6" s="8">
        <v>922950</v>
      </c>
      <c r="O6" s="9">
        <v>0.35</v>
      </c>
    </row>
    <row r="7" spans="2:15" x14ac:dyDescent="0.4">
      <c r="B7" s="6" t="s">
        <v>17</v>
      </c>
      <c r="C7" s="6">
        <f>SUM('4月:7月'!C7)</f>
        <v>255</v>
      </c>
      <c r="D7" s="11">
        <v>3500</v>
      </c>
      <c r="E7" s="8">
        <f t="shared" si="0"/>
        <v>892500</v>
      </c>
      <c r="F7" s="8">
        <f t="shared" si="1"/>
        <v>312375</v>
      </c>
      <c r="G7" s="9">
        <v>0.35</v>
      </c>
      <c r="H7" s="9">
        <f t="shared" si="2"/>
        <v>1.1383928571428572</v>
      </c>
      <c r="J7" s="6" t="s">
        <v>17</v>
      </c>
      <c r="K7" s="6">
        <v>224</v>
      </c>
      <c r="L7" s="11">
        <v>3500</v>
      </c>
      <c r="M7" s="8">
        <v>784000</v>
      </c>
      <c r="N7" s="8">
        <v>274400</v>
      </c>
      <c r="O7" s="9">
        <v>0.35</v>
      </c>
    </row>
    <row r="8" spans="2:15" x14ac:dyDescent="0.4">
      <c r="B8" s="6" t="s">
        <v>15</v>
      </c>
      <c r="C8" s="6">
        <f>SUM('4月:7月'!C8)</f>
        <v>902</v>
      </c>
      <c r="D8" s="11">
        <v>1300</v>
      </c>
      <c r="E8" s="8">
        <f t="shared" si="0"/>
        <v>1172600</v>
      </c>
      <c r="F8" s="8">
        <f t="shared" si="1"/>
        <v>474903</v>
      </c>
      <c r="G8" s="9">
        <v>0.40500000000000003</v>
      </c>
      <c r="H8" s="9">
        <f t="shared" si="2"/>
        <v>0.73333333333333328</v>
      </c>
      <c r="J8" s="6" t="s">
        <v>15</v>
      </c>
      <c r="K8" s="6">
        <v>1230</v>
      </c>
      <c r="L8" s="11">
        <v>1300</v>
      </c>
      <c r="M8" s="8">
        <v>1599000</v>
      </c>
      <c r="N8" s="8">
        <v>647595</v>
      </c>
      <c r="O8" s="9">
        <v>0.40500000000000003</v>
      </c>
    </row>
    <row r="9" spans="2:15" x14ac:dyDescent="0.4">
      <c r="B9" s="6" t="s">
        <v>14</v>
      </c>
      <c r="C9" s="6">
        <f>SUM('4月:7月'!C9)</f>
        <v>263</v>
      </c>
      <c r="D9" s="11">
        <v>2980</v>
      </c>
      <c r="E9" s="8">
        <f t="shared" si="0"/>
        <v>783740</v>
      </c>
      <c r="F9" s="8">
        <f t="shared" si="1"/>
        <v>329171</v>
      </c>
      <c r="G9" s="9">
        <v>0.42</v>
      </c>
      <c r="H9" s="9">
        <f t="shared" si="2"/>
        <v>5.9772727272727275</v>
      </c>
      <c r="J9" s="6" t="s">
        <v>14</v>
      </c>
      <c r="K9" s="6">
        <v>44</v>
      </c>
      <c r="L9" s="11">
        <v>2980</v>
      </c>
      <c r="M9" s="8">
        <v>131120</v>
      </c>
      <c r="N9" s="8">
        <v>55070</v>
      </c>
      <c r="O9" s="9">
        <v>0.42</v>
      </c>
    </row>
    <row r="10" spans="2:15" x14ac:dyDescent="0.4">
      <c r="B10" s="6"/>
      <c r="C10" s="6"/>
      <c r="D10" s="7"/>
      <c r="E10" s="8"/>
      <c r="F10" s="8"/>
      <c r="G10" s="6"/>
      <c r="H10" s="9"/>
      <c r="J10" s="6"/>
      <c r="K10" s="6"/>
      <c r="L10" s="7"/>
      <c r="M10" s="8"/>
      <c r="N10" s="8"/>
      <c r="O10" s="6"/>
    </row>
    <row r="11" spans="2:15" x14ac:dyDescent="0.4">
      <c r="B11" s="6"/>
      <c r="C11" s="6"/>
      <c r="D11" s="7"/>
      <c r="E11" s="8"/>
      <c r="F11" s="8"/>
      <c r="G11" s="6"/>
      <c r="H11" s="9"/>
      <c r="J11" s="6"/>
      <c r="K11" s="6"/>
      <c r="L11" s="7"/>
      <c r="M11" s="8"/>
      <c r="N11" s="8"/>
      <c r="O11" s="6"/>
    </row>
    <row r="12" spans="2:15" x14ac:dyDescent="0.4">
      <c r="B12" s="6"/>
      <c r="C12" s="6"/>
      <c r="D12" s="7"/>
      <c r="E12" s="8"/>
      <c r="F12" s="8"/>
      <c r="G12" s="6"/>
      <c r="H12" s="9"/>
      <c r="J12" s="6"/>
      <c r="K12" s="6"/>
      <c r="L12" s="7"/>
      <c r="M12" s="8"/>
      <c r="N12" s="8"/>
      <c r="O12" s="6"/>
    </row>
    <row r="13" spans="2:15" x14ac:dyDescent="0.4">
      <c r="B13" s="6"/>
      <c r="C13" s="6"/>
      <c r="D13" s="7"/>
      <c r="E13" s="8"/>
      <c r="F13" s="8"/>
      <c r="G13" s="6"/>
      <c r="H13" s="9"/>
      <c r="J13" s="6"/>
      <c r="K13" s="6"/>
      <c r="L13" s="7"/>
      <c r="M13" s="8"/>
      <c r="N13" s="8"/>
      <c r="O13" s="6"/>
    </row>
    <row r="14" spans="2:15" x14ac:dyDescent="0.4">
      <c r="B14" s="6"/>
      <c r="C14" s="6"/>
      <c r="D14" s="7"/>
      <c r="E14" s="8"/>
      <c r="F14" s="8"/>
      <c r="G14" s="6"/>
      <c r="H14" s="9"/>
      <c r="J14" s="6"/>
      <c r="K14" s="6"/>
      <c r="L14" s="7"/>
      <c r="M14" s="8"/>
      <c r="N14" s="8"/>
      <c r="O14" s="6"/>
    </row>
    <row r="15" spans="2:15" x14ac:dyDescent="0.4">
      <c r="D15" s="1" t="s">
        <v>0</v>
      </c>
      <c r="E15" s="8">
        <f>SUM(E4:E14)</f>
        <v>9860040</v>
      </c>
      <c r="F15" s="8">
        <f>SUM(F4:F14)</f>
        <v>3304859</v>
      </c>
      <c r="L15" s="4" t="s">
        <v>0</v>
      </c>
      <c r="M15" s="8">
        <v>13930320</v>
      </c>
      <c r="N15" s="8">
        <v>4533775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4月</vt:lpstr>
      <vt:lpstr>5月</vt:lpstr>
      <vt:lpstr>6月</vt:lpstr>
      <vt:lpstr>7月</vt:lpstr>
      <vt:lpstr>集計結果</vt:lpstr>
      <vt:lpstr>売上4月</vt:lpstr>
      <vt:lpstr>売上5月</vt:lpstr>
      <vt:lpstr>売上6月</vt:lpstr>
      <vt:lpstr>売上7月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2017-03-30T06:18:21Z</cp:lastPrinted>
  <dcterms:created xsi:type="dcterms:W3CDTF">2017-03-07T07:58:40Z</dcterms:created>
  <dcterms:modified xsi:type="dcterms:W3CDTF">2017-05-26T04:33:25Z</dcterms:modified>
</cp:coreProperties>
</file>