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a\Desktop\"/>
    </mc:Choice>
  </mc:AlternateContent>
  <bookViews>
    <workbookView xWindow="0" yWindow="0" windowWidth="15360" windowHeight="7440" activeTab="2"/>
  </bookViews>
  <sheets>
    <sheet name="2017年商品一覧" sheetId="5" r:id="rId1"/>
    <sheet name="2016年商品一覧" sheetId="6" r:id="rId2"/>
    <sheet name="集計表" sheetId="7" r:id="rId3"/>
    <sheet name="売上管理表" sheetId="2" r:id="rId4"/>
  </sheets>
  <definedNames>
    <definedName name="_2016年式">'2016年商品一覧'!$B:$J</definedName>
    <definedName name="_2017年式">'2017年商品一覧'!$B:$J</definedName>
  </definedName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6" l="1"/>
  <c r="J18" i="5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G40" i="2"/>
  <c r="G173" i="2"/>
  <c r="G155" i="2"/>
  <c r="L99" i="2"/>
  <c r="H123" i="2"/>
  <c r="H143" i="2"/>
  <c r="H52" i="2"/>
  <c r="L148" i="2"/>
  <c r="L173" i="2"/>
  <c r="L155" i="2"/>
  <c r="H158" i="2"/>
  <c r="L128" i="2"/>
  <c r="L76" i="2"/>
  <c r="H104" i="2"/>
  <c r="H168" i="2"/>
  <c r="G47" i="2"/>
  <c r="G138" i="2"/>
  <c r="G201" i="2"/>
  <c r="H141" i="2"/>
  <c r="G52" i="2"/>
  <c r="H130" i="2"/>
  <c r="L158" i="2"/>
  <c r="G64" i="2"/>
  <c r="L164" i="2"/>
  <c r="G154" i="2"/>
  <c r="L141" i="2"/>
  <c r="G111" i="2"/>
  <c r="H147" i="2"/>
  <c r="G172" i="2"/>
  <c r="L93" i="2"/>
  <c r="G34" i="2"/>
  <c r="G85" i="2"/>
  <c r="G57" i="2"/>
  <c r="L118" i="2"/>
  <c r="G178" i="2"/>
  <c r="H110" i="2"/>
  <c r="G15" i="2"/>
  <c r="G153" i="2"/>
  <c r="L123" i="2"/>
  <c r="G24" i="2"/>
  <c r="G110" i="2"/>
  <c r="G109" i="2"/>
  <c r="H57" i="2"/>
  <c r="L119" i="2"/>
  <c r="G184" i="2"/>
  <c r="H53" i="2"/>
  <c r="H76" i="2"/>
  <c r="G196" i="2"/>
  <c r="G88" i="2"/>
  <c r="L136" i="2"/>
  <c r="L48" i="2"/>
  <c r="G18" i="2"/>
  <c r="G171" i="2"/>
  <c r="L68" i="2"/>
  <c r="G157" i="2"/>
  <c r="G25" i="2"/>
  <c r="G94" i="2"/>
  <c r="H196" i="2"/>
  <c r="L75" i="2"/>
  <c r="L193" i="2"/>
  <c r="G29" i="2"/>
  <c r="L72" i="2"/>
  <c r="G19" i="2"/>
  <c r="H9" i="2"/>
  <c r="G105" i="2"/>
  <c r="L196" i="2"/>
  <c r="L181" i="2"/>
  <c r="H112" i="2"/>
  <c r="L95" i="2"/>
  <c r="G140" i="2"/>
  <c r="H148" i="2"/>
  <c r="L145" i="2"/>
  <c r="G168" i="2"/>
  <c r="L47" i="2"/>
  <c r="L78" i="2"/>
  <c r="L176" i="2"/>
  <c r="L56" i="2"/>
  <c r="H139" i="2"/>
  <c r="H82" i="2"/>
  <c r="H133" i="2"/>
  <c r="G102" i="2"/>
  <c r="H59" i="2"/>
  <c r="G118" i="2"/>
  <c r="H81" i="2"/>
  <c r="L21" i="2"/>
  <c r="G49" i="2"/>
  <c r="G159" i="2"/>
  <c r="G133" i="2"/>
  <c r="L133" i="2"/>
  <c r="L90" i="2"/>
  <c r="L147" i="2"/>
  <c r="G74" i="2"/>
  <c r="G35" i="2"/>
  <c r="L111" i="2"/>
  <c r="L57" i="2"/>
  <c r="L34" i="2"/>
  <c r="G108" i="2"/>
  <c r="G36" i="2"/>
  <c r="G158" i="2"/>
  <c r="H78" i="2"/>
  <c r="L82" i="2"/>
  <c r="L8" i="2"/>
  <c r="L122" i="2"/>
  <c r="G183" i="2"/>
  <c r="G21" i="2"/>
  <c r="H103" i="2"/>
  <c r="H72" i="2"/>
  <c r="L10" i="2"/>
  <c r="L89" i="2"/>
  <c r="G181" i="2"/>
  <c r="L186" i="2"/>
  <c r="H115" i="2"/>
  <c r="G69" i="2"/>
  <c r="H47" i="2"/>
  <c r="L201" i="2"/>
  <c r="G75" i="2"/>
  <c r="G142" i="2"/>
  <c r="G51" i="2"/>
  <c r="G79" i="2"/>
  <c r="L105" i="2"/>
  <c r="G53" i="2"/>
  <c r="G26" i="2"/>
  <c r="G17" i="2"/>
  <c r="G194" i="2"/>
  <c r="L6" i="2"/>
  <c r="L115" i="2"/>
  <c r="L20" i="2"/>
  <c r="H60" i="2"/>
  <c r="G145" i="2"/>
  <c r="L172" i="2"/>
  <c r="L114" i="2"/>
  <c r="H172" i="2"/>
  <c r="H63" i="2"/>
  <c r="G31" i="2"/>
  <c r="H14" i="2"/>
  <c r="L166" i="2"/>
  <c r="H35" i="2"/>
  <c r="G67" i="2"/>
  <c r="H108" i="2"/>
  <c r="H45" i="2"/>
  <c r="L132" i="2"/>
  <c r="H49" i="2"/>
  <c r="L7" i="2"/>
  <c r="L183" i="2"/>
  <c r="G177" i="2"/>
  <c r="G188" i="2"/>
  <c r="L177" i="2"/>
  <c r="H167" i="2"/>
  <c r="L138" i="2"/>
  <c r="H23" i="2"/>
  <c r="H84" i="2"/>
  <c r="H179" i="2"/>
  <c r="G98" i="2"/>
  <c r="H170" i="2"/>
  <c r="L190" i="2"/>
  <c r="G50" i="2"/>
  <c r="H24" i="2"/>
  <c r="L52" i="2"/>
  <c r="G202" i="2"/>
  <c r="L13" i="2"/>
  <c r="L161" i="2"/>
  <c r="H173" i="2"/>
  <c r="G141" i="2"/>
  <c r="H20" i="2"/>
  <c r="G104" i="2"/>
  <c r="H69" i="2"/>
  <c r="L175" i="2"/>
  <c r="G169" i="2"/>
  <c r="L39" i="2"/>
  <c r="H94" i="2"/>
  <c r="L117" i="2"/>
  <c r="L112" i="2"/>
  <c r="H162" i="2"/>
  <c r="L106" i="2"/>
  <c r="L98" i="2"/>
  <c r="G89" i="2"/>
  <c r="G152" i="2"/>
  <c r="L189" i="2"/>
  <c r="H16" i="2"/>
  <c r="H163" i="2"/>
  <c r="L29" i="2"/>
  <c r="H193" i="2"/>
  <c r="L44" i="2"/>
  <c r="L167" i="2"/>
  <c r="G20" i="2"/>
  <c r="G16" i="2"/>
  <c r="L25" i="2"/>
  <c r="G44" i="2"/>
  <c r="H8" i="2"/>
  <c r="L55" i="2"/>
  <c r="G186" i="2"/>
  <c r="G130" i="2"/>
  <c r="H79" i="2"/>
  <c r="G121" i="2"/>
  <c r="H67" i="2"/>
  <c r="H116" i="2"/>
  <c r="H183" i="2"/>
  <c r="G78" i="2"/>
  <c r="L152" i="2"/>
  <c r="H200" i="2"/>
  <c r="G166" i="2"/>
  <c r="H201" i="2"/>
  <c r="H185" i="2"/>
  <c r="G11" i="2"/>
  <c r="G38" i="2"/>
  <c r="G77" i="2"/>
  <c r="L86" i="2"/>
  <c r="H70" i="2"/>
  <c r="H151" i="2"/>
  <c r="H85" i="2"/>
  <c r="H126" i="2"/>
  <c r="G160" i="2"/>
  <c r="L170" i="2"/>
  <c r="G119" i="2"/>
  <c r="H137" i="2"/>
  <c r="L197" i="2"/>
  <c r="L163" i="2"/>
  <c r="L192" i="2"/>
  <c r="G30" i="2"/>
  <c r="G99" i="2"/>
  <c r="H197" i="2"/>
  <c r="G14" i="2"/>
  <c r="H92" i="2"/>
  <c r="L149" i="2"/>
  <c r="L182" i="2"/>
  <c r="G4" i="2"/>
  <c r="G134" i="2"/>
  <c r="H26" i="2"/>
  <c r="L129" i="2"/>
  <c r="H22" i="2"/>
  <c r="L140" i="2"/>
  <c r="H29" i="2"/>
  <c r="G163" i="2"/>
  <c r="G5" i="2"/>
  <c r="H101" i="2"/>
  <c r="G7" i="2"/>
  <c r="H27" i="2"/>
  <c r="H13" i="2"/>
  <c r="L165" i="2"/>
  <c r="H15" i="2"/>
  <c r="H119" i="2"/>
  <c r="L180" i="2"/>
  <c r="H77" i="2"/>
  <c r="H105" i="2"/>
  <c r="H127" i="2"/>
  <c r="L41" i="2"/>
  <c r="G54" i="2"/>
  <c r="H25" i="2"/>
  <c r="H164" i="2"/>
  <c r="G12" i="2"/>
  <c r="L79" i="2"/>
  <c r="H91" i="2"/>
  <c r="L45" i="2"/>
  <c r="H89" i="2"/>
  <c r="G61" i="2"/>
  <c r="H189" i="2"/>
  <c r="H152" i="2"/>
  <c r="L144" i="2"/>
  <c r="L24" i="2"/>
  <c r="L61" i="2"/>
  <c r="L30" i="2"/>
  <c r="H21" i="2"/>
  <c r="L31" i="2"/>
  <c r="G198" i="2"/>
  <c r="G150" i="2"/>
  <c r="H171" i="2"/>
  <c r="G147" i="2"/>
  <c r="L108" i="2"/>
  <c r="G42" i="2"/>
  <c r="L200" i="2"/>
  <c r="L168" i="2"/>
  <c r="L12" i="2"/>
  <c r="G179" i="2"/>
  <c r="H31" i="2"/>
  <c r="H114" i="2"/>
  <c r="H36" i="2"/>
  <c r="L59" i="2"/>
  <c r="L135" i="2"/>
  <c r="H155" i="2"/>
  <c r="H154" i="2"/>
  <c r="L162" i="2"/>
  <c r="G112" i="2"/>
  <c r="G28" i="2"/>
  <c r="H19" i="2"/>
  <c r="H184" i="2"/>
  <c r="L32" i="2"/>
  <c r="G128" i="2"/>
  <c r="L194" i="2"/>
  <c r="H195" i="2"/>
  <c r="H107" i="2"/>
  <c r="H96" i="2"/>
  <c r="G81" i="2"/>
  <c r="H88" i="2"/>
  <c r="G73" i="2"/>
  <c r="H118" i="2"/>
  <c r="L80" i="2"/>
  <c r="G124" i="2"/>
  <c r="H74" i="2"/>
  <c r="G123" i="2"/>
  <c r="H6" i="2"/>
  <c r="G117" i="2"/>
  <c r="L104" i="2"/>
  <c r="H191" i="2"/>
  <c r="H194" i="2"/>
  <c r="G13" i="2"/>
  <c r="G192" i="2"/>
  <c r="H192" i="2"/>
  <c r="L50" i="2"/>
  <c r="L28" i="2"/>
  <c r="L169" i="2"/>
  <c r="L58" i="2"/>
  <c r="G151" i="2"/>
  <c r="L121" i="2"/>
  <c r="L103" i="2"/>
  <c r="H144" i="2"/>
  <c r="G83" i="2"/>
  <c r="H182" i="2"/>
  <c r="L69" i="2"/>
  <c r="G176" i="2"/>
  <c r="G122" i="2"/>
  <c r="L33" i="2"/>
  <c r="G143" i="2"/>
  <c r="L66" i="2"/>
  <c r="H177" i="2"/>
  <c r="H160" i="2"/>
  <c r="H121" i="2"/>
  <c r="H181" i="2"/>
  <c r="G185" i="2"/>
  <c r="G195" i="2"/>
  <c r="H93" i="2"/>
  <c r="H86" i="2"/>
  <c r="H138" i="2"/>
  <c r="H159" i="2"/>
  <c r="G190" i="2"/>
  <c r="L188" i="2"/>
  <c r="G100" i="2"/>
  <c r="L159" i="2"/>
  <c r="H102" i="2"/>
  <c r="H62" i="2"/>
  <c r="G96" i="2"/>
  <c r="H95" i="2"/>
  <c r="G162" i="2"/>
  <c r="L81" i="2"/>
  <c r="L171" i="2"/>
  <c r="L116" i="2"/>
  <c r="H136" i="2"/>
  <c r="G62" i="2"/>
  <c r="H39" i="2"/>
  <c r="L110" i="2"/>
  <c r="G46" i="2"/>
  <c r="L37" i="2"/>
  <c r="H174" i="2"/>
  <c r="H153" i="2"/>
  <c r="L63" i="2"/>
  <c r="G116" i="2"/>
  <c r="H80" i="2"/>
  <c r="L174" i="2"/>
  <c r="G68" i="2"/>
  <c r="G174" i="2"/>
  <c r="L191" i="2"/>
  <c r="L43" i="2"/>
  <c r="L139" i="2"/>
  <c r="G129" i="2"/>
  <c r="H180" i="2"/>
  <c r="H32" i="2"/>
  <c r="H58" i="2"/>
  <c r="L65" i="2"/>
  <c r="L62" i="2"/>
  <c r="L5" i="2"/>
  <c r="L120" i="2"/>
  <c r="L91" i="2"/>
  <c r="G149" i="2"/>
  <c r="H55" i="2"/>
  <c r="L92" i="2"/>
  <c r="H44" i="2"/>
  <c r="G125" i="2"/>
  <c r="L17" i="2"/>
  <c r="G146" i="2"/>
  <c r="H142" i="2"/>
  <c r="L124" i="2"/>
  <c r="G55" i="2"/>
  <c r="L27" i="2"/>
  <c r="G156" i="2"/>
  <c r="L53" i="2"/>
  <c r="H73" i="2"/>
  <c r="L14" i="2"/>
  <c r="L54" i="2"/>
  <c r="L127" i="2"/>
  <c r="H65" i="2"/>
  <c r="G106" i="2"/>
  <c r="L134" i="2"/>
  <c r="H48" i="2"/>
  <c r="L38" i="2"/>
  <c r="L131" i="2"/>
  <c r="H56" i="2"/>
  <c r="G197" i="2"/>
  <c r="H12" i="2"/>
  <c r="G180" i="2"/>
  <c r="G144" i="2"/>
  <c r="G182" i="2"/>
  <c r="H132" i="2"/>
  <c r="G58" i="2"/>
  <c r="H68" i="2"/>
  <c r="H157" i="2"/>
  <c r="G84" i="2"/>
  <c r="H202" i="2"/>
  <c r="L142" i="2"/>
  <c r="H175" i="2"/>
  <c r="H98" i="2"/>
  <c r="H42" i="2"/>
  <c r="G92" i="2"/>
  <c r="L107" i="2"/>
  <c r="L70" i="2"/>
  <c r="H5" i="2"/>
  <c r="H106" i="2"/>
  <c r="H166" i="2"/>
  <c r="L73" i="2"/>
  <c r="H28" i="2"/>
  <c r="L100" i="2"/>
  <c r="G135" i="2"/>
  <c r="H10" i="2"/>
  <c r="H122" i="2"/>
  <c r="H178" i="2"/>
  <c r="G191" i="2"/>
  <c r="L26" i="2"/>
  <c r="G27" i="2"/>
  <c r="G165" i="2"/>
  <c r="G59" i="2"/>
  <c r="H33" i="2"/>
  <c r="L22" i="2"/>
  <c r="H134" i="2"/>
  <c r="L74" i="2"/>
  <c r="L9" i="2"/>
  <c r="H30" i="2"/>
  <c r="H90" i="2"/>
  <c r="H117" i="2"/>
  <c r="G113" i="2"/>
  <c r="G95" i="2"/>
  <c r="H140" i="2"/>
  <c r="L187" i="2"/>
  <c r="H165" i="2"/>
  <c r="L85" i="2"/>
  <c r="G33" i="2"/>
  <c r="G32" i="2"/>
  <c r="L96" i="2"/>
  <c r="H4" i="2"/>
  <c r="G137" i="2"/>
  <c r="L97" i="2"/>
  <c r="L126" i="2"/>
  <c r="L195" i="2"/>
  <c r="H34" i="2"/>
  <c r="H128" i="2"/>
  <c r="L153" i="2"/>
  <c r="L94" i="2"/>
  <c r="H109" i="2"/>
  <c r="H66" i="2"/>
  <c r="G86" i="2"/>
  <c r="G3" i="2"/>
  <c r="G170" i="2"/>
  <c r="G131" i="2"/>
  <c r="G10" i="2"/>
  <c r="G63" i="2"/>
  <c r="G71" i="2"/>
  <c r="G23" i="2"/>
  <c r="G22" i="2"/>
  <c r="H17" i="2"/>
  <c r="L150" i="2"/>
  <c r="L83" i="2"/>
  <c r="H150" i="2"/>
  <c r="G136" i="2"/>
  <c r="L46" i="2"/>
  <c r="L11" i="2"/>
  <c r="G60" i="2"/>
  <c r="L15" i="2"/>
  <c r="G76" i="2"/>
  <c r="H169" i="2"/>
  <c r="G72" i="2"/>
  <c r="G103" i="2"/>
  <c r="H99" i="2"/>
  <c r="L130" i="2"/>
  <c r="H50" i="2"/>
  <c r="G45" i="2"/>
  <c r="G37" i="2"/>
  <c r="L157" i="2"/>
  <c r="L109" i="2"/>
  <c r="L185" i="2"/>
  <c r="L42" i="2"/>
  <c r="G189" i="2"/>
  <c r="L156" i="2"/>
  <c r="G120" i="2"/>
  <c r="G82" i="2"/>
  <c r="H176" i="2"/>
  <c r="G97" i="2"/>
  <c r="G91" i="2"/>
  <c r="L146" i="2"/>
  <c r="L101" i="2"/>
  <c r="H135" i="2"/>
  <c r="L71" i="2"/>
  <c r="G164" i="2"/>
  <c r="L198" i="2"/>
  <c r="G66" i="2"/>
  <c r="L40" i="2"/>
  <c r="G87" i="2"/>
  <c r="H41" i="2"/>
  <c r="G56" i="2"/>
  <c r="H51" i="2"/>
  <c r="L19" i="2"/>
  <c r="G114" i="2"/>
  <c r="G200" i="2"/>
  <c r="G48" i="2"/>
  <c r="H40" i="2"/>
  <c r="G41" i="2"/>
  <c r="H7" i="2"/>
  <c r="H71" i="2"/>
  <c r="G107" i="2"/>
  <c r="H124" i="2"/>
  <c r="G80" i="2"/>
  <c r="G9" i="2"/>
  <c r="G161" i="2"/>
  <c r="H18" i="2"/>
  <c r="G65" i="2"/>
  <c r="L154" i="2"/>
  <c r="H97" i="2"/>
  <c r="G132" i="2"/>
  <c r="L102" i="2"/>
  <c r="L199" i="2"/>
  <c r="H186" i="2"/>
  <c r="H37" i="2"/>
  <c r="G187" i="2"/>
  <c r="L77" i="2"/>
  <c r="L88" i="2"/>
  <c r="G199" i="2"/>
  <c r="H188" i="2"/>
  <c r="H100" i="2"/>
  <c r="L113" i="2"/>
  <c r="G139" i="2"/>
  <c r="H11" i="2"/>
  <c r="G148" i="2"/>
  <c r="G101" i="2"/>
  <c r="H38" i="2"/>
  <c r="L35" i="2"/>
  <c r="L87" i="2"/>
  <c r="L16" i="2"/>
  <c r="G39" i="2"/>
  <c r="G70" i="2"/>
  <c r="H54" i="2"/>
  <c r="L178" i="2"/>
  <c r="H87" i="2"/>
  <c r="G6" i="2"/>
  <c r="H161" i="2"/>
  <c r="G193" i="2"/>
  <c r="H46" i="2"/>
  <c r="H156" i="2"/>
  <c r="G175" i="2"/>
  <c r="L49" i="2"/>
  <c r="G127" i="2"/>
  <c r="L36" i="2"/>
  <c r="H75" i="2"/>
  <c r="H146" i="2"/>
  <c r="H131" i="2"/>
  <c r="G93" i="2"/>
  <c r="L125" i="2"/>
  <c r="H113" i="2"/>
  <c r="H125" i="2"/>
  <c r="H190" i="2"/>
  <c r="L18" i="2"/>
  <c r="H145" i="2"/>
  <c r="L151" i="2"/>
  <c r="H43" i="2"/>
  <c r="H149" i="2"/>
  <c r="L84" i="2"/>
  <c r="L160" i="2"/>
  <c r="H198" i="2"/>
  <c r="H187" i="2"/>
  <c r="H129" i="2"/>
  <c r="L202" i="2"/>
  <c r="G43" i="2"/>
  <c r="H199" i="2"/>
  <c r="G8" i="2"/>
  <c r="L179" i="2"/>
  <c r="H64" i="2"/>
  <c r="H83" i="2"/>
  <c r="G90" i="2"/>
  <c r="G167" i="2"/>
  <c r="L67" i="2"/>
  <c r="L51" i="2"/>
  <c r="H111" i="2"/>
  <c r="H61" i="2"/>
  <c r="G126" i="2"/>
  <c r="L64" i="2"/>
  <c r="L184" i="2"/>
  <c r="L60" i="2"/>
  <c r="L3" i="2"/>
  <c r="L137" i="2"/>
  <c r="L143" i="2"/>
  <c r="L4" i="2"/>
  <c r="L23" i="2"/>
  <c r="H120" i="2"/>
  <c r="G115" i="2"/>
  <c r="H3" i="2"/>
  <c r="J64" i="2" l="1"/>
  <c r="K64" i="2" s="1"/>
  <c r="M64" i="2" s="1"/>
  <c r="J10" i="2"/>
  <c r="K10" i="2" s="1"/>
  <c r="M10" i="2" s="1"/>
  <c r="J7" i="2"/>
  <c r="K7" i="2" s="1"/>
  <c r="M7" i="2" s="1"/>
  <c r="J43" i="2"/>
  <c r="K43" i="2" s="1"/>
  <c r="M43" i="2" s="1"/>
  <c r="J122" i="2"/>
  <c r="K122" i="2" s="1"/>
  <c r="M122" i="2" s="1"/>
  <c r="J175" i="2"/>
  <c r="K175" i="2" s="1"/>
  <c r="M175" i="2" s="1"/>
  <c r="J130" i="2"/>
  <c r="K130" i="2" s="1"/>
  <c r="M130" i="2" s="1"/>
  <c r="J88" i="2"/>
  <c r="K88" i="2" s="1"/>
  <c r="M88" i="2" s="1"/>
  <c r="J41" i="2"/>
  <c r="K41" i="2" s="1"/>
  <c r="M41" i="2" s="1"/>
  <c r="J169" i="2"/>
  <c r="K169" i="2" s="1"/>
  <c r="M169" i="2" s="1"/>
  <c r="J80" i="2"/>
  <c r="K80" i="2" s="1"/>
  <c r="M80" i="2" s="1"/>
  <c r="J185" i="2"/>
  <c r="K185" i="2" s="1"/>
  <c r="M185" i="2" s="1"/>
  <c r="J133" i="2"/>
  <c r="K133" i="2" s="1"/>
  <c r="M133" i="2" s="1"/>
  <c r="J167" i="2"/>
  <c r="K167" i="2" s="1"/>
  <c r="M167" i="2" s="1"/>
  <c r="J138" i="2"/>
  <c r="K138" i="2" s="1"/>
  <c r="M138" i="2" s="1"/>
  <c r="J159" i="2"/>
  <c r="K159" i="2" s="1"/>
  <c r="M159" i="2" s="1"/>
  <c r="J161" i="2"/>
  <c r="K161" i="2" s="1"/>
  <c r="M161" i="2" s="1"/>
  <c r="J193" i="2"/>
  <c r="K193" i="2" s="1"/>
  <c r="M193" i="2" s="1"/>
  <c r="J183" i="2"/>
  <c r="K183" i="2" s="1"/>
  <c r="M183" i="2" s="1"/>
  <c r="J192" i="2"/>
  <c r="K192" i="2" s="1"/>
  <c r="M192" i="2" s="1"/>
  <c r="J94" i="2"/>
  <c r="K94" i="2" s="1"/>
  <c r="M94" i="2" s="1"/>
  <c r="J186" i="2"/>
  <c r="K186" i="2" s="1"/>
  <c r="M186" i="2" s="1"/>
  <c r="J37" i="2"/>
  <c r="K37" i="2" s="1"/>
  <c r="M37" i="2" s="1"/>
  <c r="J156" i="2"/>
  <c r="K156" i="2" s="1"/>
  <c r="M156" i="2" s="1"/>
  <c r="J19" i="2"/>
  <c r="K19" i="2" s="1"/>
  <c r="M19" i="2" s="1"/>
  <c r="J27" i="2"/>
  <c r="K27" i="2" s="1"/>
  <c r="M27" i="2" s="1"/>
  <c r="J178" i="2"/>
  <c r="K178" i="2" s="1"/>
  <c r="M178" i="2" s="1"/>
  <c r="J92" i="2"/>
  <c r="K92" i="2" s="1"/>
  <c r="M92" i="2" s="1"/>
  <c r="J84" i="2"/>
  <c r="K84" i="2" s="1"/>
  <c r="M84" i="2" s="1"/>
  <c r="J98" i="2"/>
  <c r="K98" i="2" s="1"/>
  <c r="M98" i="2" s="1"/>
  <c r="J199" i="2"/>
  <c r="K199" i="2" s="1"/>
  <c r="M199" i="2" s="1"/>
  <c r="J103" i="2"/>
  <c r="K103" i="2" s="1"/>
  <c r="M103" i="2" s="1"/>
  <c r="J72" i="2"/>
  <c r="K72" i="2" s="1"/>
  <c r="M72" i="2" s="1"/>
  <c r="J118" i="2"/>
  <c r="K118" i="2" s="1"/>
  <c r="M118" i="2" s="1"/>
  <c r="J148" i="2"/>
  <c r="K148" i="2" s="1"/>
  <c r="M148" i="2" s="1"/>
  <c r="J90" i="2"/>
  <c r="K90" i="2" s="1"/>
  <c r="M90" i="2" s="1"/>
  <c r="J21" i="2"/>
  <c r="K21" i="2" s="1"/>
  <c r="M21" i="2" s="1"/>
  <c r="J117" i="2"/>
  <c r="K117" i="2" s="1"/>
  <c r="M117" i="2" s="1"/>
  <c r="J142" i="2"/>
  <c r="K142" i="2" s="1"/>
  <c r="M142" i="2" s="1"/>
  <c r="J83" i="2"/>
  <c r="K83" i="2" s="1"/>
  <c r="M83" i="2" s="1"/>
  <c r="J55" i="2"/>
  <c r="K55" i="2" s="1"/>
  <c r="M55" i="2" s="1"/>
  <c r="J172" i="2"/>
  <c r="K172" i="2" s="1"/>
  <c r="M172" i="2" s="1"/>
  <c r="J31" i="2"/>
  <c r="K31" i="2" s="1"/>
  <c r="M31" i="2" s="1"/>
  <c r="J14" i="2"/>
  <c r="K14" i="2" s="1"/>
  <c r="M14" i="2" s="1"/>
  <c r="J28" i="2"/>
  <c r="K28" i="2" s="1"/>
  <c r="M28" i="2" s="1"/>
  <c r="J202" i="2"/>
  <c r="K202" i="2" s="1"/>
  <c r="M202" i="2" s="1"/>
  <c r="J157" i="2"/>
  <c r="K157" i="2" s="1"/>
  <c r="M157" i="2" s="1"/>
  <c r="J52" i="2"/>
  <c r="K52" i="2" s="1"/>
  <c r="M52" i="2" s="1"/>
  <c r="J141" i="2"/>
  <c r="K141" i="2" s="1"/>
  <c r="M141" i="2" s="1"/>
  <c r="J107" i="2"/>
  <c r="K107" i="2" s="1"/>
  <c r="M107" i="2" s="1"/>
  <c r="J47" i="2"/>
  <c r="K47" i="2" s="1"/>
  <c r="M47" i="2" s="1"/>
  <c r="J153" i="2"/>
  <c r="K153" i="2" s="1"/>
  <c r="M153" i="2" s="1"/>
  <c r="J137" i="2"/>
  <c r="K137" i="2" s="1"/>
  <c r="M137" i="2" s="1"/>
  <c r="J86" i="2"/>
  <c r="K86" i="2" s="1"/>
  <c r="M86" i="2" s="1"/>
  <c r="J160" i="2"/>
  <c r="K160" i="2" s="1"/>
  <c r="M160" i="2" s="1"/>
  <c r="J182" i="2"/>
  <c r="K182" i="2" s="1"/>
  <c r="M182" i="2" s="1"/>
  <c r="J144" i="2"/>
  <c r="K144" i="2" s="1"/>
  <c r="M144" i="2" s="1"/>
  <c r="J166" i="2"/>
  <c r="K166" i="2" s="1"/>
  <c r="M166" i="2" s="1"/>
  <c r="J36" i="2"/>
  <c r="K36" i="2" s="1"/>
  <c r="M36" i="2" s="1"/>
  <c r="J116" i="2"/>
  <c r="K116" i="2" s="1"/>
  <c r="M116" i="2" s="1"/>
  <c r="J168" i="2"/>
  <c r="K168" i="2" s="1"/>
  <c r="M168" i="2" s="1"/>
  <c r="J152" i="2"/>
  <c r="K152" i="2" s="1"/>
  <c r="M152" i="2" s="1"/>
  <c r="J136" i="2"/>
  <c r="K136" i="2" s="1"/>
  <c r="M136" i="2" s="1"/>
  <c r="J101" i="2"/>
  <c r="K101" i="2" s="1"/>
  <c r="M101" i="2" s="1"/>
  <c r="J128" i="2"/>
  <c r="K128" i="2" s="1"/>
  <c r="M128" i="2" s="1"/>
  <c r="J197" i="2"/>
  <c r="K197" i="2" s="1"/>
  <c r="M197" i="2" s="1"/>
  <c r="J181" i="2"/>
  <c r="K181" i="2" s="1"/>
  <c r="M181" i="2" s="1"/>
  <c r="J158" i="2"/>
  <c r="K158" i="2" s="1"/>
  <c r="M158" i="2" s="1"/>
  <c r="J187" i="2"/>
  <c r="K187" i="2" s="1"/>
  <c r="M187" i="2" s="1"/>
  <c r="J12" i="2"/>
  <c r="K12" i="2" s="1"/>
  <c r="M12" i="2" s="1"/>
  <c r="J114" i="2"/>
  <c r="K114" i="2" s="1"/>
  <c r="M114" i="2" s="1"/>
  <c r="J201" i="2"/>
  <c r="K201" i="2" s="1"/>
  <c r="M201" i="2" s="1"/>
  <c r="J69" i="2"/>
  <c r="K69" i="2" s="1"/>
  <c r="M69" i="2" s="1"/>
  <c r="J53" i="2"/>
  <c r="K53" i="2" s="1"/>
  <c r="M53" i="2" s="1"/>
  <c r="J30" i="2"/>
  <c r="K30" i="2" s="1"/>
  <c r="M30" i="2" s="1"/>
  <c r="J126" i="2"/>
  <c r="K126" i="2" s="1"/>
  <c r="M126" i="2" s="1"/>
  <c r="J110" i="2"/>
  <c r="K110" i="2" s="1"/>
  <c r="M110" i="2" s="1"/>
  <c r="J49" i="2"/>
  <c r="K49" i="2" s="1"/>
  <c r="M49" i="2" s="1"/>
  <c r="J18" i="2"/>
  <c r="K18" i="2" s="1"/>
  <c r="M18" i="2" s="1"/>
  <c r="J76" i="2"/>
  <c r="K76" i="2" s="1"/>
  <c r="M76" i="2" s="1"/>
  <c r="J60" i="2"/>
  <c r="K60" i="2" s="1"/>
  <c r="M60" i="2" s="1"/>
  <c r="J143" i="2"/>
  <c r="K143" i="2" s="1"/>
  <c r="M143" i="2" s="1"/>
  <c r="J13" i="2"/>
  <c r="K13" i="2" s="1"/>
  <c r="M13" i="2" s="1"/>
  <c r="J163" i="2"/>
  <c r="K163" i="2" s="1"/>
  <c r="M163" i="2" s="1"/>
  <c r="J20" i="2"/>
  <c r="K20" i="2" s="1"/>
  <c r="M20" i="2" s="1"/>
  <c r="J200" i="2"/>
  <c r="K200" i="2" s="1"/>
  <c r="M200" i="2" s="1"/>
  <c r="J57" i="2"/>
  <c r="K57" i="2" s="1"/>
  <c r="M57" i="2" s="1"/>
  <c r="J56" i="2"/>
  <c r="K56" i="2" s="1"/>
  <c r="M56" i="2" s="1"/>
  <c r="J45" i="2"/>
  <c r="K45" i="2" s="1"/>
  <c r="M45" i="2" s="1"/>
  <c r="J81" i="2"/>
  <c r="K81" i="2" s="1"/>
  <c r="M81" i="2" s="1"/>
  <c r="J50" i="2"/>
  <c r="K50" i="2" s="1"/>
  <c r="M50" i="2" s="1"/>
  <c r="J99" i="2"/>
  <c r="K99" i="2" s="1"/>
  <c r="M99" i="2" s="1"/>
  <c r="J23" i="2"/>
  <c r="K23" i="2" s="1"/>
  <c r="M23" i="2" s="1"/>
  <c r="J17" i="2"/>
  <c r="K17" i="2" s="1"/>
  <c r="M17" i="2" s="1"/>
  <c r="J164" i="2"/>
  <c r="K164" i="2" s="1"/>
  <c r="M164" i="2" s="1"/>
  <c r="J5" i="2"/>
  <c r="K5" i="2" s="1"/>
  <c r="M5" i="2" s="1"/>
  <c r="J155" i="2"/>
  <c r="K155" i="2" s="1"/>
  <c r="M155" i="2" s="1"/>
  <c r="J95" i="2"/>
  <c r="K95" i="2" s="1"/>
  <c r="M95" i="2" s="1"/>
  <c r="J62" i="2"/>
  <c r="K62" i="2" s="1"/>
  <c r="M62" i="2" s="1"/>
  <c r="J46" i="2"/>
  <c r="K46" i="2" s="1"/>
  <c r="M46" i="2" s="1"/>
  <c r="J194" i="2"/>
  <c r="K194" i="2" s="1"/>
  <c r="M194" i="2" s="1"/>
  <c r="J109" i="2"/>
  <c r="K109" i="2" s="1"/>
  <c r="M109" i="2" s="1"/>
  <c r="J113" i="2"/>
  <c r="K113" i="2" s="1"/>
  <c r="M113" i="2" s="1"/>
  <c r="J65" i="2"/>
  <c r="K65" i="2" s="1"/>
  <c r="M65" i="2" s="1"/>
  <c r="J51" i="2"/>
  <c r="K51" i="2" s="1"/>
  <c r="M51" i="2" s="1"/>
  <c r="J66" i="2"/>
  <c r="K66" i="2" s="1"/>
  <c r="M66" i="2" s="1"/>
  <c r="J32" i="2"/>
  <c r="K32" i="2" s="1"/>
  <c r="M32" i="2" s="1"/>
  <c r="J54" i="2"/>
  <c r="K54" i="2" s="1"/>
  <c r="M54" i="2" s="1"/>
  <c r="J16" i="2"/>
  <c r="K16" i="2" s="1"/>
  <c r="M16" i="2" s="1"/>
  <c r="J38" i="2"/>
  <c r="K38" i="2" s="1"/>
  <c r="M38" i="2" s="1"/>
  <c r="J4" i="2"/>
  <c r="K4" i="2" s="1"/>
  <c r="M4" i="2" s="1"/>
  <c r="J127" i="2"/>
  <c r="K127" i="2" s="1"/>
  <c r="M127" i="2" s="1"/>
  <c r="J34" i="2"/>
  <c r="K34" i="2" s="1"/>
  <c r="M34" i="2" s="1"/>
  <c r="J3" i="2"/>
  <c r="K3" i="2" s="1"/>
  <c r="M3" i="2" s="1"/>
  <c r="J77" i="2"/>
  <c r="K77" i="2" s="1"/>
  <c r="M77" i="2" s="1"/>
  <c r="J61" i="2"/>
  <c r="K61" i="2" s="1"/>
  <c r="M61" i="2" s="1"/>
  <c r="J70" i="2"/>
  <c r="K70" i="2" s="1"/>
  <c r="M70" i="2" s="1"/>
  <c r="J6" i="2"/>
  <c r="K6" i="2" s="1"/>
  <c r="M6" i="2" s="1"/>
  <c r="J177" i="2"/>
  <c r="K177" i="2" s="1"/>
  <c r="M177" i="2" s="1"/>
  <c r="J146" i="2"/>
  <c r="K146" i="2" s="1"/>
  <c r="M146" i="2" s="1"/>
  <c r="J15" i="2"/>
  <c r="K15" i="2" s="1"/>
  <c r="M15" i="2" s="1"/>
  <c r="J188" i="2"/>
  <c r="K188" i="2" s="1"/>
  <c r="M188" i="2" s="1"/>
  <c r="J170" i="2"/>
  <c r="K170" i="2" s="1"/>
  <c r="M170" i="2" s="1"/>
  <c r="J40" i="2"/>
  <c r="K40" i="2" s="1"/>
  <c r="M40" i="2" s="1"/>
  <c r="J179" i="2"/>
  <c r="K179" i="2" s="1"/>
  <c r="M179" i="2" s="1"/>
  <c r="J135" i="2"/>
  <c r="K135" i="2" s="1"/>
  <c r="M135" i="2" s="1"/>
  <c r="J120" i="2"/>
  <c r="K120" i="2" s="1"/>
  <c r="M120" i="2" s="1"/>
  <c r="J139" i="2"/>
  <c r="K139" i="2" s="1"/>
  <c r="M139" i="2" s="1"/>
  <c r="J165" i="2"/>
  <c r="K165" i="2" s="1"/>
  <c r="M165" i="2" s="1"/>
  <c r="J42" i="2"/>
  <c r="K42" i="2" s="1"/>
  <c r="M42" i="2" s="1"/>
  <c r="J63" i="2"/>
  <c r="K63" i="2" s="1"/>
  <c r="M63" i="2" s="1"/>
  <c r="J68" i="2"/>
  <c r="K68" i="2" s="1"/>
  <c r="M68" i="2" s="1"/>
  <c r="J125" i="2"/>
  <c r="K125" i="2" s="1"/>
  <c r="M125" i="2" s="1"/>
  <c r="J71" i="2"/>
  <c r="K71" i="2" s="1"/>
  <c r="M71" i="2" s="1"/>
  <c r="J96" i="2"/>
  <c r="K96" i="2" s="1"/>
  <c r="M96" i="2" s="1"/>
  <c r="J195" i="2"/>
  <c r="K195" i="2" s="1"/>
  <c r="M195" i="2" s="1"/>
  <c r="J190" i="2"/>
  <c r="K190" i="2" s="1"/>
  <c r="M190" i="2" s="1"/>
  <c r="J174" i="2"/>
  <c r="K174" i="2" s="1"/>
  <c r="M174" i="2" s="1"/>
  <c r="J44" i="2"/>
  <c r="K44" i="2" s="1"/>
  <c r="M44" i="2" s="1"/>
  <c r="J82" i="2"/>
  <c r="K82" i="2" s="1"/>
  <c r="M82" i="2" s="1"/>
  <c r="J140" i="2"/>
  <c r="K140" i="2" s="1"/>
  <c r="M140" i="2" s="1"/>
  <c r="J124" i="2"/>
  <c r="K124" i="2" s="1"/>
  <c r="M124" i="2" s="1"/>
  <c r="J93" i="2"/>
  <c r="K93" i="2" s="1"/>
  <c r="M93" i="2" s="1"/>
  <c r="J106" i="2"/>
  <c r="K106" i="2" s="1"/>
  <c r="M106" i="2" s="1"/>
  <c r="J132" i="2"/>
  <c r="K132" i="2" s="1"/>
  <c r="M132" i="2" s="1"/>
  <c r="J67" i="2"/>
  <c r="K67" i="2" s="1"/>
  <c r="M67" i="2" s="1"/>
  <c r="J79" i="2"/>
  <c r="K79" i="2" s="1"/>
  <c r="M79" i="2" s="1"/>
  <c r="J104" i="2"/>
  <c r="K104" i="2" s="1"/>
  <c r="M104" i="2" s="1"/>
  <c r="J176" i="2"/>
  <c r="K176" i="2" s="1"/>
  <c r="M176" i="2" s="1"/>
  <c r="J162" i="2"/>
  <c r="K162" i="2" s="1"/>
  <c r="M162" i="2" s="1"/>
  <c r="J11" i="2"/>
  <c r="K11" i="2" s="1"/>
  <c r="M11" i="2" s="1"/>
  <c r="J189" i="2"/>
  <c r="K189" i="2" s="1"/>
  <c r="M189" i="2" s="1"/>
  <c r="J97" i="2"/>
  <c r="K97" i="2" s="1"/>
  <c r="M97" i="2" s="1"/>
  <c r="J29" i="2"/>
  <c r="K29" i="2" s="1"/>
  <c r="M29" i="2" s="1"/>
  <c r="J121" i="2"/>
  <c r="K121" i="2" s="1"/>
  <c r="M121" i="2" s="1"/>
  <c r="J129" i="2"/>
  <c r="K129" i="2" s="1"/>
  <c r="M129" i="2" s="1"/>
  <c r="J198" i="2"/>
  <c r="K198" i="2" s="1"/>
  <c r="M198" i="2" s="1"/>
  <c r="J39" i="2"/>
  <c r="K39" i="2" s="1"/>
  <c r="M39" i="2" s="1"/>
  <c r="J26" i="2"/>
  <c r="K26" i="2" s="1"/>
  <c r="M26" i="2" s="1"/>
  <c r="J171" i="2"/>
  <c r="K171" i="2" s="1"/>
  <c r="M171" i="2" s="1"/>
  <c r="J134" i="2"/>
  <c r="K134" i="2" s="1"/>
  <c r="M134" i="2" s="1"/>
  <c r="J89" i="2"/>
  <c r="K89" i="2" s="1"/>
  <c r="M89" i="2" s="1"/>
  <c r="J73" i="2"/>
  <c r="K73" i="2" s="1"/>
  <c r="M73" i="2" s="1"/>
  <c r="J22" i="2"/>
  <c r="K22" i="2" s="1"/>
  <c r="M22" i="2" s="1"/>
  <c r="J145" i="2"/>
  <c r="K145" i="2" s="1"/>
  <c r="M145" i="2" s="1"/>
  <c r="J123" i="2"/>
  <c r="K123" i="2" s="1"/>
  <c r="M123" i="2" s="1"/>
  <c r="J78" i="2"/>
  <c r="K78" i="2" s="1"/>
  <c r="M78" i="2" s="1"/>
  <c r="J112" i="2"/>
  <c r="K112" i="2" s="1"/>
  <c r="M112" i="2" s="1"/>
  <c r="J151" i="2"/>
  <c r="K151" i="2" s="1"/>
  <c r="M151" i="2" s="1"/>
  <c r="J33" i="2"/>
  <c r="K33" i="2" s="1"/>
  <c r="M33" i="2" s="1"/>
  <c r="J85" i="2"/>
  <c r="K85" i="2" s="1"/>
  <c r="M85" i="2" s="1"/>
  <c r="J147" i="2"/>
  <c r="K147" i="2" s="1"/>
  <c r="M147" i="2" s="1"/>
  <c r="J108" i="2"/>
  <c r="K108" i="2" s="1"/>
  <c r="M108" i="2" s="1"/>
  <c r="J48" i="2"/>
  <c r="K48" i="2" s="1"/>
  <c r="M48" i="2" s="1"/>
  <c r="J87" i="2"/>
  <c r="K87" i="2" s="1"/>
  <c r="M87" i="2" s="1"/>
  <c r="J184" i="2"/>
  <c r="K184" i="2" s="1"/>
  <c r="M184" i="2" s="1"/>
  <c r="J149" i="2"/>
  <c r="K149" i="2" s="1"/>
  <c r="M149" i="2" s="1"/>
  <c r="J25" i="2"/>
  <c r="K25" i="2" s="1"/>
  <c r="M25" i="2" s="1"/>
  <c r="J9" i="2"/>
  <c r="K9" i="2" s="1"/>
  <c r="M9" i="2" s="1"/>
  <c r="J154" i="2"/>
  <c r="K154" i="2" s="1"/>
  <c r="M154" i="2" s="1"/>
  <c r="J102" i="2"/>
  <c r="K102" i="2" s="1"/>
  <c r="M102" i="2" s="1"/>
  <c r="J191" i="2"/>
  <c r="K191" i="2" s="1"/>
  <c r="M191" i="2" s="1"/>
  <c r="J131" i="2"/>
  <c r="K131" i="2" s="1"/>
  <c r="M131" i="2" s="1"/>
  <c r="J115" i="2"/>
  <c r="K115" i="2" s="1"/>
  <c r="M115" i="2" s="1"/>
  <c r="J74" i="2"/>
  <c r="K74" i="2" s="1"/>
  <c r="M74" i="2" s="1"/>
  <c r="J58" i="2"/>
  <c r="K58" i="2" s="1"/>
  <c r="M58" i="2" s="1"/>
  <c r="J24" i="2"/>
  <c r="K24" i="2" s="1"/>
  <c r="M24" i="2" s="1"/>
  <c r="J8" i="2"/>
  <c r="K8" i="2" s="1"/>
  <c r="M8" i="2" s="1"/>
  <c r="J105" i="2"/>
  <c r="K105" i="2" s="1"/>
  <c r="M105" i="2" s="1"/>
  <c r="J59" i="2"/>
  <c r="K59" i="2" s="1"/>
  <c r="M59" i="2" s="1"/>
  <c r="J111" i="2"/>
  <c r="K111" i="2" s="1"/>
  <c r="M111" i="2" s="1"/>
  <c r="J150" i="2"/>
  <c r="K150" i="2" s="1"/>
  <c r="M150" i="2" s="1"/>
  <c r="J91" i="2"/>
  <c r="K91" i="2" s="1"/>
  <c r="M91" i="2" s="1"/>
  <c r="J119" i="2"/>
  <c r="K119" i="2" s="1"/>
  <c r="M119" i="2" s="1"/>
  <c r="J35" i="2"/>
  <c r="K35" i="2" s="1"/>
  <c r="M35" i="2" s="1"/>
  <c r="J75" i="2"/>
  <c r="K75" i="2" s="1"/>
  <c r="M75" i="2" s="1"/>
  <c r="J100" i="2"/>
  <c r="K100" i="2" s="1"/>
  <c r="M100" i="2" s="1"/>
  <c r="J196" i="2"/>
  <c r="K196" i="2" s="1"/>
  <c r="M196" i="2" s="1"/>
  <c r="J180" i="2"/>
  <c r="K180" i="2" s="1"/>
  <c r="M180" i="2" s="1"/>
  <c r="J173" i="2"/>
  <c r="K173" i="2" s="1"/>
  <c r="M173" i="2" s="1"/>
</calcChain>
</file>

<file path=xl/sharedStrings.xml><?xml version="1.0" encoding="utf-8"?>
<sst xmlns="http://schemas.openxmlformats.org/spreadsheetml/2006/main" count="1072" uniqueCount="180">
  <si>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</si>
  <si>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</si>
  <si>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A-1001</t>
  </si>
  <si>
    <t>A-1002</t>
  </si>
  <si>
    <t>A-1003</t>
  </si>
  <si>
    <t>A-1004</t>
  </si>
  <si>
    <t>A-1005</t>
  </si>
  <si>
    <t>B-2001</t>
  </si>
  <si>
    <t>B-2002</t>
  </si>
  <si>
    <t>B-2003</t>
  </si>
  <si>
    <t>B-2004</t>
  </si>
  <si>
    <t>B-2005</t>
  </si>
  <si>
    <t>C-3001</t>
  </si>
  <si>
    <t>C-3002</t>
  </si>
  <si>
    <t>C-3003</t>
  </si>
  <si>
    <t>C-3004</t>
  </si>
  <si>
    <t>C-3005</t>
  </si>
  <si>
    <t>日付</t>
    <rPh sb="0" eb="2">
      <t>ヒヅケ</t>
    </rPh>
    <phoneticPr fontId="1"/>
  </si>
  <si>
    <t>数量</t>
    <rPh sb="0" eb="2">
      <t>スウリョウ</t>
    </rPh>
    <phoneticPr fontId="1"/>
  </si>
  <si>
    <t>B-2003</t>
    <phoneticPr fontId="1"/>
  </si>
  <si>
    <t>B-2001</t>
    <phoneticPr fontId="1"/>
  </si>
  <si>
    <t>A-1005</t>
    <phoneticPr fontId="1"/>
  </si>
  <si>
    <t>C-3003</t>
    <phoneticPr fontId="1"/>
  </si>
  <si>
    <t>A-1003</t>
    <phoneticPr fontId="1"/>
  </si>
  <si>
    <t>B-2001</t>
    <phoneticPr fontId="1"/>
  </si>
  <si>
    <t>A-1002</t>
    <phoneticPr fontId="1"/>
  </si>
  <si>
    <t>B-2002</t>
    <phoneticPr fontId="1"/>
  </si>
  <si>
    <t>売上</t>
    <rPh sb="0" eb="2">
      <t>ウリアゲ</t>
    </rPh>
    <phoneticPr fontId="1"/>
  </si>
  <si>
    <t>担当</t>
    <rPh sb="0" eb="2">
      <t>タントウ</t>
    </rPh>
    <phoneticPr fontId="1"/>
  </si>
  <si>
    <t>藤本</t>
    <rPh sb="0" eb="2">
      <t>フジモト</t>
    </rPh>
    <phoneticPr fontId="1"/>
  </si>
  <si>
    <t>田中</t>
    <rPh sb="0" eb="2">
      <t>タナカ</t>
    </rPh>
    <phoneticPr fontId="1"/>
  </si>
  <si>
    <t>近藤</t>
    <rPh sb="0" eb="2">
      <t>コンドウ</t>
    </rPh>
    <phoneticPr fontId="1"/>
  </si>
  <si>
    <t>売価</t>
    <rPh sb="0" eb="2">
      <t>バイカ</t>
    </rPh>
    <phoneticPr fontId="1"/>
  </si>
  <si>
    <t>仕入原価</t>
    <rPh sb="0" eb="2">
      <t>シイ</t>
    </rPh>
    <rPh sb="2" eb="4">
      <t>ゲンカ</t>
    </rPh>
    <phoneticPr fontId="1"/>
  </si>
  <si>
    <t>（税込み）</t>
    <rPh sb="1" eb="3">
      <t>ゼイコ</t>
    </rPh>
    <phoneticPr fontId="1"/>
  </si>
  <si>
    <t>利益</t>
    <rPh sb="0" eb="2">
      <t>リエキ</t>
    </rPh>
    <phoneticPr fontId="1"/>
  </si>
  <si>
    <t>得意先名</t>
    <rPh sb="0" eb="3">
      <t>トクイサキ</t>
    </rPh>
    <rPh sb="3" eb="4">
      <t>メイ</t>
    </rPh>
    <phoneticPr fontId="1"/>
  </si>
  <si>
    <t>C-3001</t>
    <phoneticPr fontId="1"/>
  </si>
  <si>
    <t>C-3005</t>
    <phoneticPr fontId="1"/>
  </si>
  <si>
    <t>A-1004</t>
    <phoneticPr fontId="1"/>
  </si>
  <si>
    <t>B-2003</t>
    <phoneticPr fontId="1"/>
  </si>
  <si>
    <t>A-1003</t>
    <phoneticPr fontId="1"/>
  </si>
  <si>
    <t>C-3004</t>
    <phoneticPr fontId="1"/>
  </si>
  <si>
    <t>B-2004</t>
    <phoneticPr fontId="1"/>
  </si>
  <si>
    <t>B-2005</t>
    <phoneticPr fontId="1"/>
  </si>
  <si>
    <t>C-3002</t>
    <phoneticPr fontId="1"/>
  </si>
  <si>
    <t>C-3005</t>
    <phoneticPr fontId="1"/>
  </si>
  <si>
    <t>A-1001</t>
    <phoneticPr fontId="1"/>
  </si>
  <si>
    <t>A-1002</t>
    <phoneticPr fontId="1"/>
  </si>
  <si>
    <t>1.1kg</t>
    <phoneticPr fontId="1"/>
  </si>
  <si>
    <t>18W</t>
    <phoneticPr fontId="1"/>
  </si>
  <si>
    <t>1250lm</t>
    <phoneticPr fontId="1"/>
  </si>
  <si>
    <t>不可</t>
    <rPh sb="0" eb="2">
      <t>フカ</t>
    </rPh>
    <phoneticPr fontId="1"/>
  </si>
  <si>
    <t>ブラケットライト　20W型</t>
    <rPh sb="12" eb="13">
      <t>ガタ</t>
    </rPh>
    <phoneticPr fontId="1"/>
  </si>
  <si>
    <t>2.1kg</t>
    <phoneticPr fontId="1"/>
  </si>
  <si>
    <t>36W</t>
    <phoneticPr fontId="1"/>
  </si>
  <si>
    <t>2500lm</t>
    <phoneticPr fontId="1"/>
  </si>
  <si>
    <t>ブラケットライト　40W型</t>
    <rPh sb="12" eb="13">
      <t>ガタ</t>
    </rPh>
    <phoneticPr fontId="1"/>
  </si>
  <si>
    <t>0.9kg</t>
    <phoneticPr fontId="1"/>
  </si>
  <si>
    <t>9.1W</t>
    <phoneticPr fontId="1"/>
  </si>
  <si>
    <t>540lm</t>
    <phoneticPr fontId="1"/>
  </si>
  <si>
    <t>可</t>
    <rPh sb="0" eb="1">
      <t>カ</t>
    </rPh>
    <phoneticPr fontId="1"/>
  </si>
  <si>
    <t>ペンダントライト</t>
    <phoneticPr fontId="1"/>
  </si>
  <si>
    <t>1.5kg</t>
    <phoneticPr fontId="1"/>
  </si>
  <si>
    <t>15.9W</t>
    <phoneticPr fontId="1"/>
  </si>
  <si>
    <t>360lm</t>
    <phoneticPr fontId="1"/>
  </si>
  <si>
    <t>ペンダントライト</t>
    <phoneticPr fontId="1"/>
  </si>
  <si>
    <t>2.2kg</t>
    <phoneticPr fontId="1"/>
  </si>
  <si>
    <t>18.2W</t>
    <phoneticPr fontId="1"/>
  </si>
  <si>
    <t>750lm</t>
    <phoneticPr fontId="1"/>
  </si>
  <si>
    <t>2.4kg</t>
    <phoneticPr fontId="1"/>
  </si>
  <si>
    <t>45W</t>
    <phoneticPr fontId="1"/>
  </si>
  <si>
    <t>5100lm</t>
    <phoneticPr fontId="1"/>
  </si>
  <si>
    <t>シーリングライト</t>
    <phoneticPr fontId="1"/>
  </si>
  <si>
    <t>45W</t>
    <phoneticPr fontId="1"/>
  </si>
  <si>
    <t>5100lm</t>
    <phoneticPr fontId="1"/>
  </si>
  <si>
    <t>シーリングライト</t>
    <phoneticPr fontId="1"/>
  </si>
  <si>
    <t>0.5kg</t>
    <phoneticPr fontId="1"/>
  </si>
  <si>
    <t>9.1W</t>
    <phoneticPr fontId="1"/>
  </si>
  <si>
    <t>530lm</t>
    <phoneticPr fontId="1"/>
  </si>
  <si>
    <t>LED スポットライト　電球色</t>
    <rPh sb="12" eb="15">
      <t>デンキュウショク</t>
    </rPh>
    <phoneticPr fontId="1"/>
  </si>
  <si>
    <t>530lm</t>
    <phoneticPr fontId="1"/>
  </si>
  <si>
    <t>9.1W</t>
    <phoneticPr fontId="1"/>
  </si>
  <si>
    <t>560lm</t>
    <phoneticPr fontId="1"/>
  </si>
  <si>
    <t>LED スポットライト　温白色</t>
    <rPh sb="12" eb="13">
      <t>オン</t>
    </rPh>
    <rPh sb="13" eb="14">
      <t>シロ</t>
    </rPh>
    <rPh sb="14" eb="15">
      <t>イロ</t>
    </rPh>
    <phoneticPr fontId="1"/>
  </si>
  <si>
    <t>0.7kg</t>
    <phoneticPr fontId="1"/>
  </si>
  <si>
    <t>5.6W</t>
    <phoneticPr fontId="1"/>
  </si>
  <si>
    <t>340lm</t>
    <phoneticPr fontId="1"/>
  </si>
  <si>
    <t>ユニバーサルダウンライト　広角</t>
    <rPh sb="13" eb="14">
      <t>ヒロ</t>
    </rPh>
    <rPh sb="14" eb="15">
      <t>カド</t>
    </rPh>
    <phoneticPr fontId="1"/>
  </si>
  <si>
    <t>5.6W</t>
    <phoneticPr fontId="1"/>
  </si>
  <si>
    <t>360lm</t>
    <phoneticPr fontId="1"/>
  </si>
  <si>
    <t>ユニバーサルダウンライト　狭角</t>
    <rPh sb="13" eb="15">
      <t>キョウカク</t>
    </rPh>
    <phoneticPr fontId="1"/>
  </si>
  <si>
    <t>0.7kg</t>
    <phoneticPr fontId="1"/>
  </si>
  <si>
    <t>8.4W</t>
    <phoneticPr fontId="1"/>
  </si>
  <si>
    <t>650lm</t>
    <phoneticPr fontId="1"/>
  </si>
  <si>
    <t>ベースダウンライト　電球色</t>
    <rPh sb="10" eb="13">
      <t>デンキュウショク</t>
    </rPh>
    <phoneticPr fontId="1"/>
  </si>
  <si>
    <t>8.4W</t>
    <phoneticPr fontId="1"/>
  </si>
  <si>
    <t>650lm</t>
    <phoneticPr fontId="1"/>
  </si>
  <si>
    <t>ベースダウンライト　温白色</t>
    <rPh sb="10" eb="11">
      <t>アッタ</t>
    </rPh>
    <rPh sb="11" eb="12">
      <t>シロ</t>
    </rPh>
    <rPh sb="12" eb="13">
      <t>イロ</t>
    </rPh>
    <phoneticPr fontId="1"/>
  </si>
  <si>
    <t>8.4W</t>
    <phoneticPr fontId="1"/>
  </si>
  <si>
    <t>ベースダウンライト　昼白色</t>
    <rPh sb="10" eb="13">
      <t>チュウハクショク</t>
    </rPh>
    <phoneticPr fontId="1"/>
  </si>
  <si>
    <t>重量</t>
    <rPh sb="0" eb="2">
      <t>ジュウリョウ</t>
    </rPh>
    <phoneticPr fontId="1"/>
  </si>
  <si>
    <t>消費電力</t>
    <rPh sb="0" eb="2">
      <t>ショウヒ</t>
    </rPh>
    <rPh sb="2" eb="4">
      <t>デンリョク</t>
    </rPh>
    <phoneticPr fontId="1"/>
  </si>
  <si>
    <t>定格光束</t>
    <rPh sb="0" eb="1">
      <t>サダ</t>
    </rPh>
    <rPh sb="1" eb="2">
      <t>カク</t>
    </rPh>
    <rPh sb="2" eb="3">
      <t>ヒカリ</t>
    </rPh>
    <rPh sb="3" eb="4">
      <t>タバ</t>
    </rPh>
    <phoneticPr fontId="1"/>
  </si>
  <si>
    <t>調色</t>
    <rPh sb="0" eb="2">
      <t>チョウショク</t>
    </rPh>
    <phoneticPr fontId="1"/>
  </si>
  <si>
    <t>調光</t>
    <rPh sb="0" eb="2">
      <t>チョウコウ</t>
    </rPh>
    <phoneticPr fontId="1"/>
  </si>
  <si>
    <t>1.1kg</t>
    <phoneticPr fontId="1"/>
  </si>
  <si>
    <t>18W</t>
    <phoneticPr fontId="1"/>
  </si>
  <si>
    <t>1250lm</t>
    <phoneticPr fontId="1"/>
  </si>
  <si>
    <t>2.1kg</t>
    <phoneticPr fontId="1"/>
  </si>
  <si>
    <t>36W</t>
    <phoneticPr fontId="1"/>
  </si>
  <si>
    <t>2500lm</t>
    <phoneticPr fontId="1"/>
  </si>
  <si>
    <t>0.9kg</t>
    <phoneticPr fontId="1"/>
  </si>
  <si>
    <t>9.1W</t>
    <phoneticPr fontId="1"/>
  </si>
  <si>
    <t>540lm</t>
    <phoneticPr fontId="1"/>
  </si>
  <si>
    <t>1.5kg</t>
    <phoneticPr fontId="1"/>
  </si>
  <si>
    <t>360lm</t>
    <phoneticPr fontId="1"/>
  </si>
  <si>
    <t>ペンダントライト</t>
    <phoneticPr fontId="1"/>
  </si>
  <si>
    <t>18.2W</t>
    <phoneticPr fontId="1"/>
  </si>
  <si>
    <t>750lm</t>
    <phoneticPr fontId="1"/>
  </si>
  <si>
    <t>ペンダントライト</t>
    <phoneticPr fontId="1"/>
  </si>
  <si>
    <t>2017年式と定格光束、売価が異なる</t>
    <rPh sb="4" eb="5">
      <t>ネン</t>
    </rPh>
    <rPh sb="5" eb="6">
      <t>シキ</t>
    </rPh>
    <rPh sb="7" eb="9">
      <t>テイカク</t>
    </rPh>
    <rPh sb="9" eb="11">
      <t>コウソク</t>
    </rPh>
    <rPh sb="12" eb="14">
      <t>バイカ</t>
    </rPh>
    <rPh sb="15" eb="16">
      <t>コト</t>
    </rPh>
    <phoneticPr fontId="1"/>
  </si>
  <si>
    <t>2.4kg</t>
    <phoneticPr fontId="1"/>
  </si>
  <si>
    <t>4800lm</t>
    <phoneticPr fontId="1"/>
  </si>
  <si>
    <t>シーリングライト</t>
    <phoneticPr fontId="1"/>
  </si>
  <si>
    <t>2.4kg</t>
    <phoneticPr fontId="1"/>
  </si>
  <si>
    <t>4800lm</t>
    <phoneticPr fontId="1"/>
  </si>
  <si>
    <t>2017年式と重量が異なる</t>
    <rPh sb="4" eb="5">
      <t>ネン</t>
    </rPh>
    <rPh sb="5" eb="6">
      <t>シキ</t>
    </rPh>
    <rPh sb="7" eb="9">
      <t>ジュウリョウ</t>
    </rPh>
    <rPh sb="10" eb="11">
      <t>コト</t>
    </rPh>
    <phoneticPr fontId="1"/>
  </si>
  <si>
    <t>0.6kg</t>
    <phoneticPr fontId="1"/>
  </si>
  <si>
    <t>530lm</t>
    <phoneticPr fontId="1"/>
  </si>
  <si>
    <t>9.1W</t>
    <phoneticPr fontId="1"/>
  </si>
  <si>
    <t>560lm</t>
    <phoneticPr fontId="1"/>
  </si>
  <si>
    <t>5.6W</t>
    <phoneticPr fontId="1"/>
  </si>
  <si>
    <t>340lm</t>
    <phoneticPr fontId="1"/>
  </si>
  <si>
    <t>0.7kg</t>
    <phoneticPr fontId="1"/>
  </si>
  <si>
    <t>0.7kg</t>
    <phoneticPr fontId="1"/>
  </si>
  <si>
    <t>650lm</t>
    <phoneticPr fontId="1"/>
  </si>
  <si>
    <t>年式</t>
    <rPh sb="0" eb="2">
      <t>ネンシキ</t>
    </rPh>
    <phoneticPr fontId="1"/>
  </si>
  <si>
    <t>_2017年式</t>
    <rPh sb="5" eb="6">
      <t>ネン</t>
    </rPh>
    <rPh sb="6" eb="7">
      <t>シキ</t>
    </rPh>
    <phoneticPr fontId="1"/>
  </si>
  <si>
    <t>_2016年式</t>
    <rPh sb="5" eb="6">
      <t>ネン</t>
    </rPh>
    <rPh sb="6" eb="7">
      <t>シキ</t>
    </rPh>
    <phoneticPr fontId="1"/>
  </si>
  <si>
    <t>玉川設備</t>
    <phoneticPr fontId="1"/>
  </si>
  <si>
    <t>玉川設備</t>
    <phoneticPr fontId="1"/>
  </si>
  <si>
    <t>玉川設備</t>
    <phoneticPr fontId="1"/>
  </si>
  <si>
    <t>玉川設備</t>
    <phoneticPr fontId="1"/>
  </si>
  <si>
    <t>松原建設</t>
    <phoneticPr fontId="1"/>
  </si>
  <si>
    <t>松原建設</t>
    <phoneticPr fontId="1"/>
  </si>
  <si>
    <t>松原建設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</si>
  <si>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</si>
  <si>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</si>
  <si>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</si>
  <si>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</si>
  <si>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</si>
  <si>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</si>
  <si>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大原照明設計</t>
  </si>
  <si>
    <t>玉川設備</t>
    <phoneticPr fontId="1"/>
  </si>
  <si>
    <t>玉川設備</t>
    <phoneticPr fontId="1"/>
  </si>
  <si>
    <t>松原建設</t>
    <phoneticPr fontId="1"/>
  </si>
  <si>
    <t>松原建設</t>
    <phoneticPr fontId="1"/>
  </si>
  <si>
    <t>No</t>
    <phoneticPr fontId="1"/>
  </si>
  <si>
    <t>D-4001</t>
    <phoneticPr fontId="1"/>
  </si>
  <si>
    <t>間接照明　1500㎜</t>
    <rPh sb="0" eb="2">
      <t>カンセツ</t>
    </rPh>
    <rPh sb="2" eb="4">
      <t>ショウメイ</t>
    </rPh>
    <phoneticPr fontId="1"/>
  </si>
  <si>
    <t>4400lm</t>
    <phoneticPr fontId="1"/>
  </si>
  <si>
    <t>40W</t>
    <phoneticPr fontId="1"/>
  </si>
  <si>
    <t>1.8kg</t>
    <phoneticPr fontId="1"/>
  </si>
  <si>
    <t>4400lm</t>
    <phoneticPr fontId="1"/>
  </si>
  <si>
    <t>40W</t>
    <phoneticPr fontId="1"/>
  </si>
  <si>
    <t>1.8kg</t>
    <phoneticPr fontId="1"/>
  </si>
  <si>
    <t>_2016年式</t>
    <rPh sb="5" eb="7">
      <t>ネンシキ</t>
    </rPh>
    <phoneticPr fontId="1"/>
  </si>
  <si>
    <t>D-4001</t>
  </si>
  <si>
    <t>合計 / 売上</t>
  </si>
  <si>
    <t>行ラベル</t>
  </si>
  <si>
    <t>総計</t>
  </si>
  <si>
    <t>LED スポットライト　温白色</t>
  </si>
  <si>
    <t>LED スポットライト　電球色</t>
  </si>
  <si>
    <t>列ラベル</t>
  </si>
  <si>
    <t>近藤</t>
  </si>
  <si>
    <t>田中</t>
  </si>
  <si>
    <t>藤本</t>
  </si>
  <si>
    <t>得意先名</t>
  </si>
  <si>
    <t>(すべて)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</si>
</sst>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6" fontId="0" fillId="0" borderId="0" xfId="1" applyFo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山田知美" refreshedDate="42844.654241203702" createdVersion="6" refreshedVersion="6" minRefreshableVersion="3" recordCount="200">
  <cacheSource type="worksheet">
    <worksheetSource ref="B2:N202" sheet="売上管理表"/>
  </cacheSource>
  <cacheFields count="13">
    <cacheField name="No" numFmtId="0">
      <sharedItems containsSemiMixedTypes="0" containsString="0" containsNumber="1" containsInteger="1" minValue="1" maxValue="200"/>
    </cacheField>
    <cacheField name="日付" numFmtId="14">
      <sharedItems containsSemiMixedTypes="0" containsNonDate="0" containsDate="1" containsString="0" minDate="2017-04-13T00:00:00" maxDate="2017-09-28T00:00:00"/>
    </cacheField>
    <cacheField name="得意先名" numFmtId="14">
      <sharedItems count="4">
        <s v="玉川設備"/>
        <s v="松原建設"/>
        <s v="羽根木デザイン"/>
        <s v="大原照明設計"/>
      </sharedItems>
    </cacheField>
    <cacheField name="商品コード" numFmtId="0">
      <sharedItems/>
    </cacheField>
    <cacheField name="年式" numFmtId="0">
      <sharedItems/>
    </cacheField>
    <cacheField name="商品名" numFmtId="0">
      <sharedItems count="12">
        <s v="LED スポットライト　電球色"/>
        <s v="LED スポットライト　温白色"/>
        <s v="ユニバーサルダウンライト　広角"/>
        <s v="ペンダントライト"/>
        <s v="ベースダウンライト　電球色"/>
        <s v="ベースダウンライト　温白色"/>
        <s v="ブラケットライト　20W型"/>
        <s v="ユニバーサルダウンライト　狭角"/>
        <s v="ブラケットライト　40W型"/>
        <s v="シーリングライト"/>
        <s v="ベースダウンライト　昼白色"/>
        <s v="間接照明　1500㎜"/>
      </sharedItems>
    </cacheField>
    <cacheField name="売価" numFmtId="6">
      <sharedItems containsSemiMixedTypes="0" containsString="0" containsNumber="1" containsInteger="1" minValue="12700" maxValue="41200"/>
    </cacheField>
    <cacheField name="数量" numFmtId="0">
      <sharedItems containsSemiMixedTypes="0" containsString="0" containsNumber="1" containsInteger="1" minValue="1" maxValue="18"/>
    </cacheField>
    <cacheField name="売上" numFmtId="6">
      <sharedItems containsSemiMixedTypes="0" containsString="0" containsNumber="1" containsInteger="1" minValue="12700" maxValue="700400"/>
    </cacheField>
    <cacheField name="（税込み）" numFmtId="6">
      <sharedItems containsSemiMixedTypes="0" containsString="0" containsNumber="1" containsInteger="1" minValue="13716" maxValue="756432"/>
    </cacheField>
    <cacheField name="仕入原価" numFmtId="6">
      <sharedItems containsSemiMixedTypes="0" containsString="0" containsNumber="1" containsInteger="1" minValue="10160" maxValue="560320"/>
    </cacheField>
    <cacheField name="利益" numFmtId="6">
      <sharedItems containsSemiMixedTypes="0" containsString="0" containsNumber="1" containsInteger="1" minValue="3556" maxValue="196112"/>
    </cacheField>
    <cacheField name="担当" numFmtId="0">
      <sharedItems count="3">
        <s v="藤本"/>
        <s v="田中"/>
        <s v="近藤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d v="2017-04-13T00:00:00"/>
    <x v="0"/>
    <s v="B-2003"/>
    <s v="_2016年式"/>
    <x v="0"/>
    <n v="16200"/>
    <n v="4"/>
    <n v="64800"/>
    <n v="69984"/>
    <n v="51840"/>
    <n v="18144"/>
    <x v="0"/>
  </r>
  <r>
    <n v="2"/>
    <d v="2017-04-13T00:00:00"/>
    <x v="1"/>
    <s v="B-2001"/>
    <s v="_2017年式"/>
    <x v="1"/>
    <n v="16200"/>
    <n v="16"/>
    <n v="259200"/>
    <n v="279936"/>
    <n v="207360"/>
    <n v="72576"/>
    <x v="1"/>
  </r>
  <r>
    <n v="3"/>
    <d v="2017-04-13T00:00:00"/>
    <x v="2"/>
    <s v="A-1005"/>
    <s v="_2017年式"/>
    <x v="2"/>
    <n v="12700"/>
    <n v="7"/>
    <n v="88900"/>
    <n v="96012"/>
    <n v="71120"/>
    <n v="24892"/>
    <x v="1"/>
  </r>
  <r>
    <n v="4"/>
    <d v="2017-04-22T00:00:00"/>
    <x v="3"/>
    <s v="C-3003"/>
    <s v="_2017年式"/>
    <x v="3"/>
    <n v="23500"/>
    <n v="1"/>
    <n v="23500"/>
    <n v="25380"/>
    <n v="18800"/>
    <n v="6580"/>
    <x v="2"/>
  </r>
  <r>
    <n v="5"/>
    <d v="2017-04-22T00:00:00"/>
    <x v="0"/>
    <s v="A-1003"/>
    <s v="_2016年式"/>
    <x v="4"/>
    <n v="14400"/>
    <n v="17"/>
    <n v="244800"/>
    <n v="264384"/>
    <n v="195840"/>
    <n v="68544"/>
    <x v="0"/>
  </r>
  <r>
    <n v="6"/>
    <d v="2017-05-01T00:00:00"/>
    <x v="0"/>
    <s v="B-2001"/>
    <s v="_2016年式"/>
    <x v="1"/>
    <n v="16200"/>
    <n v="8"/>
    <n v="129600"/>
    <n v="139968"/>
    <n v="103680"/>
    <n v="36288"/>
    <x v="2"/>
  </r>
  <r>
    <n v="7"/>
    <d v="2017-05-01T00:00:00"/>
    <x v="1"/>
    <s v="A-1002"/>
    <s v="_2017年式"/>
    <x v="5"/>
    <n v="14400"/>
    <n v="5"/>
    <n v="72000"/>
    <n v="77760"/>
    <n v="57600"/>
    <n v="20160"/>
    <x v="1"/>
  </r>
  <r>
    <n v="8"/>
    <d v="2017-05-01T00:00:00"/>
    <x v="3"/>
    <s v="B-2002"/>
    <s v="_2017年式"/>
    <x v="0"/>
    <n v="16200"/>
    <n v="15"/>
    <n v="243000"/>
    <n v="262440"/>
    <n v="194400"/>
    <n v="68040"/>
    <x v="2"/>
  </r>
  <r>
    <n v="9"/>
    <d v="2017-05-03T00:00:00"/>
    <x v="0"/>
    <s v="C-3001"/>
    <s v="_2016年式"/>
    <x v="3"/>
    <n v="41200"/>
    <n v="7"/>
    <n v="288400"/>
    <n v="311472"/>
    <n v="230720"/>
    <n v="80752"/>
    <x v="0"/>
  </r>
  <r>
    <n v="10"/>
    <d v="2017-05-03T00:00:00"/>
    <x v="0"/>
    <s v="C-3005"/>
    <s v="_2017年式"/>
    <x v="6"/>
    <n v="21000"/>
    <n v="13"/>
    <n v="273000"/>
    <n v="294840"/>
    <n v="218400"/>
    <n v="76440"/>
    <x v="1"/>
  </r>
  <r>
    <n v="11"/>
    <d v="2017-05-03T00:00:00"/>
    <x v="1"/>
    <s v="A-1004"/>
    <s v="_2017年式"/>
    <x v="7"/>
    <n v="12700"/>
    <n v="4"/>
    <n v="50800"/>
    <n v="54864"/>
    <n v="40640"/>
    <n v="14224"/>
    <x v="1"/>
  </r>
  <r>
    <n v="12"/>
    <d v="2017-05-03T00:00:00"/>
    <x v="1"/>
    <s v="B-2003"/>
    <s v="_2017年式"/>
    <x v="0"/>
    <n v="16200"/>
    <n v="1"/>
    <n v="16200"/>
    <n v="17496"/>
    <n v="12960"/>
    <n v="4536"/>
    <x v="2"/>
  </r>
  <r>
    <n v="13"/>
    <d v="2017-05-03T00:00:00"/>
    <x v="2"/>
    <s v="A-1003"/>
    <s v="_2017年式"/>
    <x v="4"/>
    <n v="14400"/>
    <n v="5"/>
    <n v="72000"/>
    <n v="77760"/>
    <n v="57600"/>
    <n v="20160"/>
    <x v="0"/>
  </r>
  <r>
    <n v="14"/>
    <d v="2017-05-04T00:00:00"/>
    <x v="3"/>
    <s v="C-3004"/>
    <s v="_2017年式"/>
    <x v="8"/>
    <n v="37000"/>
    <n v="11"/>
    <n v="407000"/>
    <n v="439560"/>
    <n v="325600"/>
    <n v="113960"/>
    <x v="2"/>
  </r>
  <r>
    <n v="15"/>
    <d v="2017-05-04T00:00:00"/>
    <x v="0"/>
    <s v="B-2004"/>
    <s v="_2017年式"/>
    <x v="9"/>
    <n v="28800"/>
    <n v="8"/>
    <n v="230400"/>
    <n v="248832"/>
    <n v="184320"/>
    <n v="64512"/>
    <x v="1"/>
  </r>
  <r>
    <n v="16"/>
    <d v="2017-05-04T00:00:00"/>
    <x v="0"/>
    <s v="B-2005"/>
    <s v="_2016年式"/>
    <x v="9"/>
    <n v="37200"/>
    <n v="12"/>
    <n v="446400"/>
    <n v="482112"/>
    <n v="357120"/>
    <n v="124992"/>
    <x v="2"/>
  </r>
  <r>
    <n v="17"/>
    <d v="2017-05-07T00:00:00"/>
    <x v="0"/>
    <s v="C-3002"/>
    <s v="_2017年式"/>
    <x v="3"/>
    <n v="41200"/>
    <n v="12"/>
    <n v="494400"/>
    <n v="533952"/>
    <n v="395520"/>
    <n v="138432"/>
    <x v="0"/>
  </r>
  <r>
    <n v="18"/>
    <d v="2017-05-07T00:00:00"/>
    <x v="1"/>
    <s v="C-3005"/>
    <s v="_2017年式"/>
    <x v="6"/>
    <n v="21000"/>
    <n v="7"/>
    <n v="147000"/>
    <n v="158760"/>
    <n v="117600"/>
    <n v="41160"/>
    <x v="1"/>
  </r>
  <r>
    <n v="19"/>
    <d v="2017-05-07T00:00:00"/>
    <x v="2"/>
    <s v="A-1001"/>
    <s v="_2017年式"/>
    <x v="10"/>
    <n v="14400"/>
    <n v="15"/>
    <n v="216000"/>
    <n v="233280"/>
    <n v="172800"/>
    <n v="60480"/>
    <x v="1"/>
  </r>
  <r>
    <n v="20"/>
    <d v="2017-05-07T00:00:00"/>
    <x v="3"/>
    <s v="A-1002"/>
    <s v="_2017年式"/>
    <x v="5"/>
    <n v="14400"/>
    <n v="18"/>
    <n v="259200"/>
    <n v="279936"/>
    <n v="207360"/>
    <n v="72576"/>
    <x v="2"/>
  </r>
  <r>
    <n v="21"/>
    <d v="2017-05-07T00:00:00"/>
    <x v="0"/>
    <s v="B-2003"/>
    <s v="_2017年式"/>
    <x v="0"/>
    <n v="16200"/>
    <n v="17"/>
    <n v="275400"/>
    <n v="297432"/>
    <n v="220320"/>
    <n v="77112"/>
    <x v="0"/>
  </r>
  <r>
    <n v="22"/>
    <d v="2017-05-07T00:00:00"/>
    <x v="0"/>
    <s v="B-2001"/>
    <s v="_2017年式"/>
    <x v="1"/>
    <n v="16200"/>
    <n v="3"/>
    <n v="48600"/>
    <n v="52488"/>
    <n v="38880"/>
    <n v="13608"/>
    <x v="2"/>
  </r>
  <r>
    <n v="23"/>
    <d v="2017-05-07T00:00:00"/>
    <x v="0"/>
    <s v="A-1005"/>
    <s v="_2017年式"/>
    <x v="2"/>
    <n v="12700"/>
    <n v="10"/>
    <n v="127000"/>
    <n v="137160"/>
    <n v="101600"/>
    <n v="35560"/>
    <x v="1"/>
  </r>
  <r>
    <n v="24"/>
    <d v="2017-05-09T00:00:00"/>
    <x v="1"/>
    <s v="C-3003"/>
    <s v="_2017年式"/>
    <x v="3"/>
    <n v="23500"/>
    <n v="11"/>
    <n v="258500"/>
    <n v="279180"/>
    <n v="206800"/>
    <n v="72380"/>
    <x v="2"/>
  </r>
  <r>
    <n v="25"/>
    <d v="2017-05-09T00:00:00"/>
    <x v="1"/>
    <s v="A-1003"/>
    <s v="_2017年式"/>
    <x v="4"/>
    <n v="14400"/>
    <n v="15"/>
    <n v="216000"/>
    <n v="233280"/>
    <n v="172800"/>
    <n v="60480"/>
    <x v="1"/>
  </r>
  <r>
    <n v="26"/>
    <d v="2017-05-09T00:00:00"/>
    <x v="2"/>
    <s v="B-2001"/>
    <s v="_2016年式"/>
    <x v="1"/>
    <n v="16200"/>
    <n v="6"/>
    <n v="97200"/>
    <n v="104976"/>
    <n v="77760"/>
    <n v="27216"/>
    <x v="2"/>
  </r>
  <r>
    <n v="27"/>
    <d v="2017-05-09T00:00:00"/>
    <x v="3"/>
    <s v="A-1002"/>
    <s v="_2017年式"/>
    <x v="5"/>
    <n v="14400"/>
    <n v="4"/>
    <n v="57600"/>
    <n v="62208"/>
    <n v="46080"/>
    <n v="16128"/>
    <x v="0"/>
  </r>
  <r>
    <n v="28"/>
    <d v="2017-05-09T00:00:00"/>
    <x v="0"/>
    <s v="B-2002"/>
    <s v="_2017年式"/>
    <x v="0"/>
    <n v="16200"/>
    <n v="8"/>
    <n v="129600"/>
    <n v="139968"/>
    <n v="103680"/>
    <n v="36288"/>
    <x v="1"/>
  </r>
  <r>
    <n v="29"/>
    <d v="2017-05-09T00:00:00"/>
    <x v="0"/>
    <s v="C-3001"/>
    <s v="_2017年式"/>
    <x v="3"/>
    <n v="41200"/>
    <n v="9"/>
    <n v="370800"/>
    <n v="400464"/>
    <n v="296640"/>
    <n v="103824"/>
    <x v="1"/>
  </r>
  <r>
    <n v="30"/>
    <d v="2017-05-11T00:00:00"/>
    <x v="1"/>
    <s v="C-3005"/>
    <s v="_2017年式"/>
    <x v="6"/>
    <n v="21000"/>
    <n v="7"/>
    <n v="147000"/>
    <n v="158760"/>
    <n v="117600"/>
    <n v="41160"/>
    <x v="2"/>
  </r>
  <r>
    <n v="31"/>
    <d v="2017-05-11T00:00:00"/>
    <x v="2"/>
    <s v="A-1004"/>
    <s v="_2017年式"/>
    <x v="7"/>
    <n v="12700"/>
    <n v="7"/>
    <n v="88900"/>
    <n v="96012"/>
    <n v="71120"/>
    <n v="24892"/>
    <x v="0"/>
  </r>
  <r>
    <n v="32"/>
    <d v="2017-05-11T00:00:00"/>
    <x v="3"/>
    <s v="B-2003"/>
    <s v="_2017年式"/>
    <x v="0"/>
    <n v="16200"/>
    <n v="12"/>
    <n v="194400"/>
    <n v="209952"/>
    <n v="155520"/>
    <n v="54432"/>
    <x v="2"/>
  </r>
  <r>
    <n v="33"/>
    <d v="2017-05-12T00:00:00"/>
    <x v="0"/>
    <s v="A-1003"/>
    <s v="_2017年式"/>
    <x v="4"/>
    <n v="14400"/>
    <n v="7"/>
    <n v="100800"/>
    <n v="108864"/>
    <n v="80640"/>
    <n v="28224"/>
    <x v="1"/>
  </r>
  <r>
    <n v="34"/>
    <d v="2017-05-12T00:00:00"/>
    <x v="0"/>
    <s v="C-3004"/>
    <s v="_2017年式"/>
    <x v="8"/>
    <n v="37000"/>
    <n v="3"/>
    <n v="111000"/>
    <n v="119880"/>
    <n v="88800"/>
    <n v="31080"/>
    <x v="2"/>
  </r>
  <r>
    <n v="35"/>
    <d v="2017-05-12T00:00:00"/>
    <x v="0"/>
    <s v="B-2004"/>
    <s v="_2017年式"/>
    <x v="9"/>
    <n v="28800"/>
    <n v="16"/>
    <n v="460800"/>
    <n v="497664"/>
    <n v="368640"/>
    <n v="129024"/>
    <x v="0"/>
  </r>
  <r>
    <n v="36"/>
    <d v="2017-05-12T00:00:00"/>
    <x v="2"/>
    <s v="B-2005"/>
    <s v="_2017年式"/>
    <x v="9"/>
    <n v="35500"/>
    <n v="2"/>
    <n v="71000"/>
    <n v="76680"/>
    <n v="56800"/>
    <n v="19880"/>
    <x v="1"/>
  </r>
  <r>
    <n v="37"/>
    <d v="2017-05-12T00:00:00"/>
    <x v="3"/>
    <s v="C-3002"/>
    <s v="_2017年式"/>
    <x v="3"/>
    <n v="41200"/>
    <n v="6"/>
    <n v="247200"/>
    <n v="266976"/>
    <n v="197760"/>
    <n v="69216"/>
    <x v="0"/>
  </r>
  <r>
    <n v="38"/>
    <d v="2017-05-12T00:00:00"/>
    <x v="0"/>
    <s v="C-3005"/>
    <s v="_2017年式"/>
    <x v="6"/>
    <n v="21000"/>
    <n v="2"/>
    <n v="42000"/>
    <n v="45360"/>
    <n v="33600"/>
    <n v="11760"/>
    <x v="1"/>
  </r>
  <r>
    <n v="39"/>
    <d v="2017-05-12T00:00:00"/>
    <x v="0"/>
    <s v="A-1001"/>
    <s v="_2016年式"/>
    <x v="10"/>
    <n v="14400"/>
    <n v="15"/>
    <n v="216000"/>
    <n v="233280"/>
    <n v="172800"/>
    <n v="60480"/>
    <x v="1"/>
  </r>
  <r>
    <n v="40"/>
    <d v="2017-05-12T00:00:00"/>
    <x v="1"/>
    <s v="A-1002"/>
    <s v="_2017年式"/>
    <x v="5"/>
    <n v="14400"/>
    <n v="3"/>
    <n v="43200"/>
    <n v="46656"/>
    <n v="34560"/>
    <n v="12096"/>
    <x v="2"/>
  </r>
  <r>
    <n v="41"/>
    <d v="2017-05-12T00:00:00"/>
    <x v="2"/>
    <s v="B-2003"/>
    <s v="_2017年式"/>
    <x v="0"/>
    <n v="16200"/>
    <n v="10"/>
    <n v="162000"/>
    <n v="174960"/>
    <n v="129600"/>
    <n v="45360"/>
    <x v="0"/>
  </r>
  <r>
    <n v="42"/>
    <d v="2017-05-12T00:00:00"/>
    <x v="3"/>
    <s v="B-2001"/>
    <s v="_2017年式"/>
    <x v="1"/>
    <n v="16200"/>
    <n v="4"/>
    <n v="64800"/>
    <n v="69984"/>
    <n v="51840"/>
    <n v="18144"/>
    <x v="2"/>
  </r>
  <r>
    <n v="43"/>
    <d v="2017-05-23T00:00:00"/>
    <x v="0"/>
    <s v="D-4001"/>
    <s v="_2017年式"/>
    <x v="11"/>
    <n v="36000"/>
    <n v="14"/>
    <n v="504000"/>
    <n v="544320"/>
    <n v="403200"/>
    <n v="141120"/>
    <x v="1"/>
  </r>
  <r>
    <n v="44"/>
    <d v="2017-05-23T00:00:00"/>
    <x v="2"/>
    <s v="C-3003"/>
    <s v="_2017年式"/>
    <x v="3"/>
    <n v="23500"/>
    <n v="7"/>
    <n v="164500"/>
    <n v="177660"/>
    <n v="131600"/>
    <n v="46060"/>
    <x v="2"/>
  </r>
  <r>
    <n v="45"/>
    <d v="2017-05-23T00:00:00"/>
    <x v="3"/>
    <s v="A-1003"/>
    <s v="_2017年式"/>
    <x v="4"/>
    <n v="14400"/>
    <n v="16"/>
    <n v="230400"/>
    <n v="248832"/>
    <n v="184320"/>
    <n v="64512"/>
    <x v="0"/>
  </r>
  <r>
    <n v="46"/>
    <d v="2017-05-23T00:00:00"/>
    <x v="0"/>
    <s v="B-2001"/>
    <s v="_2017年式"/>
    <x v="1"/>
    <n v="16200"/>
    <n v="18"/>
    <n v="291600"/>
    <n v="314928"/>
    <n v="233280"/>
    <n v="81648"/>
    <x v="1"/>
  </r>
  <r>
    <n v="47"/>
    <d v="2017-05-23T00:00:00"/>
    <x v="0"/>
    <s v="A-1002"/>
    <s v="_2017年式"/>
    <x v="5"/>
    <n v="14400"/>
    <n v="4"/>
    <n v="57600"/>
    <n v="62208"/>
    <n v="46080"/>
    <n v="16128"/>
    <x v="2"/>
  </r>
  <r>
    <n v="48"/>
    <d v="2017-05-23T00:00:00"/>
    <x v="0"/>
    <s v="B-2002"/>
    <s v="_2017年式"/>
    <x v="0"/>
    <n v="16200"/>
    <n v="12"/>
    <n v="194400"/>
    <n v="209952"/>
    <n v="155520"/>
    <n v="54432"/>
    <x v="0"/>
  </r>
  <r>
    <n v="49"/>
    <d v="2017-05-23T00:00:00"/>
    <x v="3"/>
    <s v="C-3001"/>
    <s v="_2016年式"/>
    <x v="3"/>
    <n v="41200"/>
    <n v="1"/>
    <n v="41200"/>
    <n v="44496"/>
    <n v="32960"/>
    <n v="11536"/>
    <x v="2"/>
  </r>
  <r>
    <n v="50"/>
    <d v="2017-05-23T00:00:00"/>
    <x v="2"/>
    <s v="C-3005"/>
    <s v="_2017年式"/>
    <x v="6"/>
    <n v="21000"/>
    <n v="4"/>
    <n v="84000"/>
    <n v="90720"/>
    <n v="67200"/>
    <n v="23520"/>
    <x v="1"/>
  </r>
  <r>
    <n v="51"/>
    <d v="2017-05-23T00:00:00"/>
    <x v="0"/>
    <s v="A-1004"/>
    <s v="_2017年式"/>
    <x v="7"/>
    <n v="12700"/>
    <n v="1"/>
    <n v="12700"/>
    <n v="13716"/>
    <n v="10160"/>
    <n v="3556"/>
    <x v="2"/>
  </r>
  <r>
    <n v="52"/>
    <d v="2017-05-23T00:00:00"/>
    <x v="0"/>
    <s v="B-2003"/>
    <s v="_2017年式"/>
    <x v="0"/>
    <n v="16200"/>
    <n v="5"/>
    <n v="81000"/>
    <n v="87480"/>
    <n v="64800"/>
    <n v="22680"/>
    <x v="0"/>
  </r>
  <r>
    <n v="53"/>
    <d v="2017-05-23T00:00:00"/>
    <x v="2"/>
    <s v="A-1003"/>
    <s v="_2017年式"/>
    <x v="4"/>
    <n v="14400"/>
    <n v="18"/>
    <n v="259200"/>
    <n v="279936"/>
    <n v="207360"/>
    <n v="72576"/>
    <x v="1"/>
  </r>
  <r>
    <n v="54"/>
    <d v="2017-05-25T00:00:00"/>
    <x v="3"/>
    <s v="C-3004"/>
    <s v="_2017年式"/>
    <x v="8"/>
    <n v="37000"/>
    <n v="2"/>
    <n v="74000"/>
    <n v="79920"/>
    <n v="59200"/>
    <n v="20720"/>
    <x v="2"/>
  </r>
  <r>
    <n v="55"/>
    <d v="2017-05-25T00:00:00"/>
    <x v="2"/>
    <s v="B-2004"/>
    <s v="_2017年式"/>
    <x v="9"/>
    <n v="28800"/>
    <n v="4"/>
    <n v="115200"/>
    <n v="124416"/>
    <n v="92160"/>
    <n v="32256"/>
    <x v="0"/>
  </r>
  <r>
    <n v="56"/>
    <d v="2017-05-25T00:00:00"/>
    <x v="3"/>
    <s v="B-2005"/>
    <s v="_2017年式"/>
    <x v="9"/>
    <n v="35500"/>
    <n v="7"/>
    <n v="248500"/>
    <n v="268380"/>
    <n v="198800"/>
    <n v="69580"/>
    <x v="2"/>
  </r>
  <r>
    <n v="57"/>
    <d v="2017-05-25T00:00:00"/>
    <x v="2"/>
    <s v="C-3002"/>
    <s v="_2017年式"/>
    <x v="3"/>
    <n v="41200"/>
    <n v="17"/>
    <n v="700400"/>
    <n v="756432"/>
    <n v="560320"/>
    <n v="196112"/>
    <x v="1"/>
  </r>
  <r>
    <n v="58"/>
    <d v="2017-05-25T00:00:00"/>
    <x v="0"/>
    <s v="C-3005"/>
    <s v="_2017年式"/>
    <x v="6"/>
    <n v="21000"/>
    <n v="9"/>
    <n v="189000"/>
    <n v="204120"/>
    <n v="151200"/>
    <n v="52920"/>
    <x v="2"/>
  </r>
  <r>
    <n v="59"/>
    <d v="2017-06-01T00:00:00"/>
    <x v="2"/>
    <s v="A-1001"/>
    <s v="_2016年式"/>
    <x v="10"/>
    <n v="14400"/>
    <n v="18"/>
    <n v="259200"/>
    <n v="279936"/>
    <n v="207360"/>
    <n v="72576"/>
    <x v="0"/>
  </r>
  <r>
    <n v="60"/>
    <d v="2017-06-01T00:00:00"/>
    <x v="3"/>
    <s v="A-1002"/>
    <s v="_2017年式"/>
    <x v="5"/>
    <n v="14400"/>
    <n v="12"/>
    <n v="172800"/>
    <n v="186624"/>
    <n v="138240"/>
    <n v="48384"/>
    <x v="1"/>
  </r>
  <r>
    <n v="61"/>
    <d v="2017-06-01T00:00:00"/>
    <x v="1"/>
    <s v="B-2003"/>
    <s v="_2017年式"/>
    <x v="0"/>
    <n v="16200"/>
    <n v="3"/>
    <n v="48600"/>
    <n v="52488"/>
    <n v="38880"/>
    <n v="13608"/>
    <x v="2"/>
  </r>
  <r>
    <n v="62"/>
    <d v="2017-06-01T00:00:00"/>
    <x v="0"/>
    <s v="B-2001"/>
    <s v="_2017年式"/>
    <x v="1"/>
    <n v="16200"/>
    <n v="7"/>
    <n v="113400"/>
    <n v="122472"/>
    <n v="90720"/>
    <n v="31752"/>
    <x v="0"/>
  </r>
  <r>
    <n v="63"/>
    <d v="2017-06-01T00:00:00"/>
    <x v="2"/>
    <s v="A-1005"/>
    <s v="_2017年式"/>
    <x v="2"/>
    <n v="12700"/>
    <n v="11"/>
    <n v="139700"/>
    <n v="150876"/>
    <n v="111760"/>
    <n v="39116"/>
    <x v="2"/>
  </r>
  <r>
    <n v="64"/>
    <d v="2017-06-01T00:00:00"/>
    <x v="0"/>
    <s v="C-3003"/>
    <s v="_2017年式"/>
    <x v="3"/>
    <n v="23500"/>
    <n v="6"/>
    <n v="141000"/>
    <n v="152280"/>
    <n v="112800"/>
    <n v="39480"/>
    <x v="1"/>
  </r>
  <r>
    <n v="65"/>
    <d v="2017-06-01T00:00:00"/>
    <x v="0"/>
    <s v="A-1003"/>
    <s v="_2017年式"/>
    <x v="4"/>
    <n v="14400"/>
    <n v="15"/>
    <n v="216000"/>
    <n v="233280"/>
    <n v="172800"/>
    <n v="60480"/>
    <x v="2"/>
  </r>
  <r>
    <n v="66"/>
    <d v="2017-06-01T00:00:00"/>
    <x v="0"/>
    <s v="B-2001"/>
    <s v="_2017年式"/>
    <x v="1"/>
    <n v="16200"/>
    <n v="11"/>
    <n v="178200"/>
    <n v="192456"/>
    <n v="142560"/>
    <n v="49896"/>
    <x v="0"/>
  </r>
  <r>
    <n v="67"/>
    <d v="2017-06-01T00:00:00"/>
    <x v="1"/>
    <s v="A-1002"/>
    <s v="_2017年式"/>
    <x v="5"/>
    <n v="14400"/>
    <n v="10"/>
    <n v="144000"/>
    <n v="155520"/>
    <n v="115200"/>
    <n v="40320"/>
    <x v="1"/>
  </r>
  <r>
    <n v="68"/>
    <d v="2017-06-01T00:00:00"/>
    <x v="2"/>
    <s v="B-2002"/>
    <s v="_2017年式"/>
    <x v="0"/>
    <n v="16200"/>
    <n v="12"/>
    <n v="194400"/>
    <n v="209952"/>
    <n v="155520"/>
    <n v="54432"/>
    <x v="0"/>
  </r>
  <r>
    <n v="69"/>
    <d v="2017-06-02T00:00:00"/>
    <x v="0"/>
    <s v="C-3001"/>
    <s v="_2017年式"/>
    <x v="3"/>
    <n v="41200"/>
    <n v="6"/>
    <n v="247200"/>
    <n v="266976"/>
    <n v="197760"/>
    <n v="69216"/>
    <x v="1"/>
  </r>
  <r>
    <n v="70"/>
    <d v="2017-06-02T00:00:00"/>
    <x v="1"/>
    <s v="C-3005"/>
    <s v="_2017年式"/>
    <x v="6"/>
    <n v="21000"/>
    <n v="12"/>
    <n v="252000"/>
    <n v="272160"/>
    <n v="201600"/>
    <n v="70560"/>
    <x v="1"/>
  </r>
  <r>
    <n v="71"/>
    <d v="2017-06-02T00:00:00"/>
    <x v="1"/>
    <s v="A-1004"/>
    <s v="_2017年式"/>
    <x v="7"/>
    <n v="12700"/>
    <n v="12"/>
    <n v="152400"/>
    <n v="164592"/>
    <n v="121920"/>
    <n v="42672"/>
    <x v="2"/>
  </r>
  <r>
    <n v="72"/>
    <d v="2017-06-02T00:00:00"/>
    <x v="2"/>
    <s v="B-2003"/>
    <s v="_2017年式"/>
    <x v="0"/>
    <n v="16200"/>
    <n v="5"/>
    <n v="81000"/>
    <n v="87480"/>
    <n v="64800"/>
    <n v="22680"/>
    <x v="0"/>
  </r>
  <r>
    <n v="73"/>
    <d v="2017-06-02T00:00:00"/>
    <x v="3"/>
    <s v="A-1003"/>
    <s v="_2017年式"/>
    <x v="4"/>
    <n v="14400"/>
    <n v="11"/>
    <n v="158400"/>
    <n v="171072"/>
    <n v="126720"/>
    <n v="44352"/>
    <x v="2"/>
  </r>
  <r>
    <n v="74"/>
    <d v="2017-06-02T00:00:00"/>
    <x v="0"/>
    <s v="C-3004"/>
    <s v="_2017年式"/>
    <x v="8"/>
    <n v="37000"/>
    <n v="17"/>
    <n v="629000"/>
    <n v="679320"/>
    <n v="503200"/>
    <n v="176120"/>
    <x v="1"/>
  </r>
  <r>
    <n v="75"/>
    <d v="2017-06-02T00:00:00"/>
    <x v="0"/>
    <s v="B-2004"/>
    <s v="_2017年式"/>
    <x v="9"/>
    <n v="28800"/>
    <n v="11"/>
    <n v="316800"/>
    <n v="342144"/>
    <n v="253440"/>
    <n v="88704"/>
    <x v="2"/>
  </r>
  <r>
    <n v="76"/>
    <d v="2017-06-02T00:00:00"/>
    <x v="0"/>
    <s v="B-2005"/>
    <s v="_2017年式"/>
    <x v="9"/>
    <n v="35500"/>
    <n v="17"/>
    <n v="603500"/>
    <n v="651780"/>
    <n v="482800"/>
    <n v="168980"/>
    <x v="0"/>
  </r>
  <r>
    <n v="77"/>
    <d v="2017-06-02T00:00:00"/>
    <x v="1"/>
    <s v="C-3002"/>
    <s v="_2017年式"/>
    <x v="3"/>
    <n v="41200"/>
    <n v="5"/>
    <n v="206000"/>
    <n v="222480"/>
    <n v="164800"/>
    <n v="57680"/>
    <x v="1"/>
  </r>
  <r>
    <n v="78"/>
    <d v="2017-06-04T00:00:00"/>
    <x v="2"/>
    <s v="C-3005"/>
    <s v="_2017年式"/>
    <x v="6"/>
    <n v="21000"/>
    <n v="17"/>
    <n v="357000"/>
    <n v="385560"/>
    <n v="285600"/>
    <n v="99960"/>
    <x v="2"/>
  </r>
  <r>
    <n v="79"/>
    <d v="2017-06-04T00:00:00"/>
    <x v="3"/>
    <s v="A-1001"/>
    <s v="_2017年式"/>
    <x v="10"/>
    <n v="14400"/>
    <n v="2"/>
    <n v="28800"/>
    <n v="31104"/>
    <n v="23040"/>
    <n v="8064"/>
    <x v="0"/>
  </r>
  <r>
    <n v="80"/>
    <d v="2017-06-04T00:00:00"/>
    <x v="0"/>
    <s v="A-1002"/>
    <s v="_2017年式"/>
    <x v="5"/>
    <n v="14400"/>
    <n v="3"/>
    <n v="43200"/>
    <n v="46656"/>
    <n v="34560"/>
    <n v="12096"/>
    <x v="2"/>
  </r>
  <r>
    <n v="81"/>
    <d v="2017-06-04T00:00:00"/>
    <x v="1"/>
    <s v="B-2003"/>
    <s v="_2016年式"/>
    <x v="0"/>
    <n v="16200"/>
    <n v="4"/>
    <n v="64800"/>
    <n v="69984"/>
    <n v="51840"/>
    <n v="18144"/>
    <x v="1"/>
  </r>
  <r>
    <n v="82"/>
    <d v="2017-06-04T00:00:00"/>
    <x v="0"/>
    <s v="B-2001"/>
    <s v="_2017年式"/>
    <x v="1"/>
    <n v="16200"/>
    <n v="6"/>
    <n v="97200"/>
    <n v="104976"/>
    <n v="77760"/>
    <n v="27216"/>
    <x v="2"/>
  </r>
  <r>
    <n v="83"/>
    <d v="2017-06-06T00:00:00"/>
    <x v="1"/>
    <s v="A-1005"/>
    <s v="_2017年式"/>
    <x v="2"/>
    <n v="12700"/>
    <n v="7"/>
    <n v="88900"/>
    <n v="96012"/>
    <n v="71120"/>
    <n v="24892"/>
    <x v="1"/>
  </r>
  <r>
    <n v="84"/>
    <d v="2017-06-06T00:00:00"/>
    <x v="1"/>
    <s v="C-3003"/>
    <s v="_2017年式"/>
    <x v="3"/>
    <n v="23500"/>
    <n v="1"/>
    <n v="23500"/>
    <n v="25380"/>
    <n v="18800"/>
    <n v="6580"/>
    <x v="2"/>
  </r>
  <r>
    <n v="85"/>
    <d v="2017-06-06T00:00:00"/>
    <x v="2"/>
    <s v="A-1003"/>
    <s v="_2017年式"/>
    <x v="4"/>
    <n v="14400"/>
    <n v="12"/>
    <n v="172800"/>
    <n v="186624"/>
    <n v="138240"/>
    <n v="48384"/>
    <x v="0"/>
  </r>
  <r>
    <n v="86"/>
    <d v="2017-06-06T00:00:00"/>
    <x v="3"/>
    <s v="B-2001"/>
    <s v="_2017年式"/>
    <x v="1"/>
    <n v="16200"/>
    <n v="8"/>
    <n v="129600"/>
    <n v="139968"/>
    <n v="103680"/>
    <n v="36288"/>
    <x v="2"/>
  </r>
  <r>
    <n v="87"/>
    <d v="2017-06-07T00:00:00"/>
    <x v="0"/>
    <s v="A-1002"/>
    <s v="_2017年式"/>
    <x v="5"/>
    <n v="14400"/>
    <n v="9"/>
    <n v="129600"/>
    <n v="139968"/>
    <n v="103680"/>
    <n v="36288"/>
    <x v="1"/>
  </r>
  <r>
    <n v="88"/>
    <d v="2017-06-07T00:00:00"/>
    <x v="1"/>
    <s v="B-2002"/>
    <s v="_2017年式"/>
    <x v="0"/>
    <n v="16200"/>
    <n v="16"/>
    <n v="259200"/>
    <n v="279936"/>
    <n v="207360"/>
    <n v="72576"/>
    <x v="2"/>
  </r>
  <r>
    <n v="89"/>
    <d v="2017-06-07T00:00:00"/>
    <x v="0"/>
    <s v="C-3001"/>
    <s v="_2017年式"/>
    <x v="3"/>
    <n v="41200"/>
    <n v="5"/>
    <n v="206000"/>
    <n v="222480"/>
    <n v="164800"/>
    <n v="57680"/>
    <x v="0"/>
  </r>
  <r>
    <n v="90"/>
    <d v="2017-06-07T00:00:00"/>
    <x v="1"/>
    <s v="C-3005"/>
    <s v="_2017年式"/>
    <x v="6"/>
    <n v="21000"/>
    <n v="3"/>
    <n v="63000"/>
    <n v="68040"/>
    <n v="50400"/>
    <n v="17640"/>
    <x v="1"/>
  </r>
  <r>
    <n v="91"/>
    <d v="2017-06-07T00:00:00"/>
    <x v="1"/>
    <s v="A-1004"/>
    <s v="_2017年式"/>
    <x v="7"/>
    <n v="12700"/>
    <n v="9"/>
    <n v="114300"/>
    <n v="123444"/>
    <n v="91440"/>
    <n v="32004"/>
    <x v="2"/>
  </r>
  <r>
    <n v="92"/>
    <d v="2017-06-07T00:00:00"/>
    <x v="2"/>
    <s v="B-2003"/>
    <s v="_2017年式"/>
    <x v="0"/>
    <n v="16200"/>
    <n v="5"/>
    <n v="81000"/>
    <n v="87480"/>
    <n v="64800"/>
    <n v="22680"/>
    <x v="0"/>
  </r>
  <r>
    <n v="93"/>
    <d v="2017-06-07T00:00:00"/>
    <x v="0"/>
    <s v="A-1003"/>
    <s v="_2017年式"/>
    <x v="4"/>
    <n v="14400"/>
    <n v="15"/>
    <n v="216000"/>
    <n v="233280"/>
    <n v="172800"/>
    <n v="60480"/>
    <x v="2"/>
  </r>
  <r>
    <n v="94"/>
    <d v="2017-06-10T00:00:00"/>
    <x v="1"/>
    <s v="C-3004"/>
    <s v="_2017年式"/>
    <x v="8"/>
    <n v="37000"/>
    <n v="7"/>
    <n v="259000"/>
    <n v="279720"/>
    <n v="207200"/>
    <n v="72520"/>
    <x v="1"/>
  </r>
  <r>
    <n v="95"/>
    <d v="2017-06-10T00:00:00"/>
    <x v="0"/>
    <s v="B-2004"/>
    <s v="_2016年式"/>
    <x v="9"/>
    <n v="26600"/>
    <n v="7"/>
    <n v="186200"/>
    <n v="201096"/>
    <n v="148960"/>
    <n v="52136"/>
    <x v="2"/>
  </r>
  <r>
    <n v="96"/>
    <d v="2017-06-10T00:00:00"/>
    <x v="1"/>
    <s v="D-4001"/>
    <s v="_2017年式"/>
    <x v="11"/>
    <n v="36000"/>
    <n v="6"/>
    <n v="216000"/>
    <n v="233280"/>
    <n v="172800"/>
    <n v="60480"/>
    <x v="0"/>
  </r>
  <r>
    <n v="97"/>
    <d v="2017-06-10T00:00:00"/>
    <x v="1"/>
    <s v="C-3002"/>
    <s v="_2017年式"/>
    <x v="3"/>
    <n v="41200"/>
    <n v="11"/>
    <n v="453200"/>
    <n v="489456"/>
    <n v="362560"/>
    <n v="126896"/>
    <x v="1"/>
  </r>
  <r>
    <n v="98"/>
    <d v="2017-06-10T00:00:00"/>
    <x v="2"/>
    <s v="C-3005"/>
    <s v="_2017年式"/>
    <x v="6"/>
    <n v="21000"/>
    <n v="4"/>
    <n v="84000"/>
    <n v="90720"/>
    <n v="67200"/>
    <n v="23520"/>
    <x v="2"/>
  </r>
  <r>
    <n v="99"/>
    <d v="2017-06-10T00:00:00"/>
    <x v="3"/>
    <s v="A-1001"/>
    <s v="_2017年式"/>
    <x v="10"/>
    <n v="14400"/>
    <n v="1"/>
    <n v="14400"/>
    <n v="15552"/>
    <n v="11520"/>
    <n v="4032"/>
    <x v="0"/>
  </r>
  <r>
    <n v="100"/>
    <d v="2017-06-10T00:00:00"/>
    <x v="1"/>
    <s v="A-1002"/>
    <s v="_2017年式"/>
    <x v="5"/>
    <n v="14400"/>
    <n v="2"/>
    <n v="28800"/>
    <n v="31104"/>
    <n v="23040"/>
    <n v="8064"/>
    <x v="2"/>
  </r>
  <r>
    <n v="101"/>
    <d v="2017-06-19T00:00:00"/>
    <x v="0"/>
    <s v="C-3005"/>
    <s v="_2017年式"/>
    <x v="6"/>
    <n v="21000"/>
    <n v="9"/>
    <n v="189000"/>
    <n v="204120"/>
    <n v="151200"/>
    <n v="52920"/>
    <x v="1"/>
  </r>
  <r>
    <n v="102"/>
    <d v="2017-06-19T00:00:00"/>
    <x v="1"/>
    <s v="A-1001"/>
    <s v="_2017年式"/>
    <x v="10"/>
    <n v="14400"/>
    <n v="4"/>
    <n v="57600"/>
    <n v="62208"/>
    <n v="46080"/>
    <n v="16128"/>
    <x v="2"/>
  </r>
  <r>
    <n v="103"/>
    <d v="2017-06-19T00:00:00"/>
    <x v="2"/>
    <s v="A-1002"/>
    <s v="_2017年式"/>
    <x v="5"/>
    <n v="14400"/>
    <n v="9"/>
    <n v="129600"/>
    <n v="139968"/>
    <n v="103680"/>
    <n v="36288"/>
    <x v="0"/>
  </r>
  <r>
    <n v="104"/>
    <d v="2017-06-19T00:00:00"/>
    <x v="3"/>
    <s v="B-2003"/>
    <s v="_2017年式"/>
    <x v="0"/>
    <n v="16200"/>
    <n v="16"/>
    <n v="259200"/>
    <n v="279936"/>
    <n v="207360"/>
    <n v="72576"/>
    <x v="2"/>
  </r>
  <r>
    <n v="105"/>
    <d v="2017-06-20T00:00:00"/>
    <x v="0"/>
    <s v="B-2001"/>
    <s v="_2017年式"/>
    <x v="1"/>
    <n v="16200"/>
    <n v="16"/>
    <n v="259200"/>
    <n v="279936"/>
    <n v="207360"/>
    <n v="72576"/>
    <x v="1"/>
  </r>
  <r>
    <n v="106"/>
    <d v="2017-06-21T00:00:00"/>
    <x v="0"/>
    <s v="D-4001"/>
    <s v="_2017年式"/>
    <x v="11"/>
    <n v="36000"/>
    <n v="11"/>
    <n v="396000"/>
    <n v="427680"/>
    <n v="316800"/>
    <n v="110880"/>
    <x v="2"/>
  </r>
  <r>
    <n v="107"/>
    <d v="2017-06-21T00:00:00"/>
    <x v="1"/>
    <s v="C-3003"/>
    <s v="_2017年式"/>
    <x v="3"/>
    <n v="23500"/>
    <n v="11"/>
    <n v="258500"/>
    <n v="279180"/>
    <n v="206800"/>
    <n v="72380"/>
    <x v="0"/>
  </r>
  <r>
    <n v="108"/>
    <d v="2017-06-24T00:00:00"/>
    <x v="3"/>
    <s v="A-1003"/>
    <s v="_2017年式"/>
    <x v="4"/>
    <n v="14400"/>
    <n v="9"/>
    <n v="129600"/>
    <n v="139968"/>
    <n v="103680"/>
    <n v="36288"/>
    <x v="1"/>
  </r>
  <r>
    <n v="109"/>
    <d v="2017-06-24T00:00:00"/>
    <x v="0"/>
    <s v="B-2001"/>
    <s v="_2017年式"/>
    <x v="1"/>
    <n v="16200"/>
    <n v="11"/>
    <n v="178200"/>
    <n v="192456"/>
    <n v="142560"/>
    <n v="49896"/>
    <x v="1"/>
  </r>
  <r>
    <n v="110"/>
    <d v="2017-06-24T00:00:00"/>
    <x v="0"/>
    <s v="A-1002"/>
    <s v="_2017年式"/>
    <x v="5"/>
    <n v="14400"/>
    <n v="10"/>
    <n v="144000"/>
    <n v="155520"/>
    <n v="115200"/>
    <n v="40320"/>
    <x v="2"/>
  </r>
  <r>
    <n v="111"/>
    <d v="2017-06-24T00:00:00"/>
    <x v="0"/>
    <s v="B-2002"/>
    <s v="_2017年式"/>
    <x v="0"/>
    <n v="16200"/>
    <n v="4"/>
    <n v="64800"/>
    <n v="69984"/>
    <n v="51840"/>
    <n v="18144"/>
    <x v="0"/>
  </r>
  <r>
    <n v="112"/>
    <d v="2017-06-28T00:00:00"/>
    <x v="1"/>
    <s v="C-3001"/>
    <s v="_2017年式"/>
    <x v="3"/>
    <n v="41200"/>
    <n v="15"/>
    <n v="618000"/>
    <n v="667440"/>
    <n v="494400"/>
    <n v="173040"/>
    <x v="2"/>
  </r>
  <r>
    <n v="113"/>
    <d v="2017-06-28T00:00:00"/>
    <x v="1"/>
    <s v="C-3005"/>
    <s v="_2017年式"/>
    <x v="6"/>
    <n v="21000"/>
    <n v="16"/>
    <n v="336000"/>
    <n v="362880"/>
    <n v="268800"/>
    <n v="94080"/>
    <x v="1"/>
  </r>
  <r>
    <n v="114"/>
    <d v="2017-06-28T00:00:00"/>
    <x v="2"/>
    <s v="B-2002"/>
    <s v="_2017年式"/>
    <x v="0"/>
    <n v="16200"/>
    <n v="11"/>
    <n v="178200"/>
    <n v="192456"/>
    <n v="142560"/>
    <n v="49896"/>
    <x v="2"/>
  </r>
  <r>
    <n v="115"/>
    <d v="2017-06-28T00:00:00"/>
    <x v="3"/>
    <s v="C-3001"/>
    <s v="_2017年式"/>
    <x v="3"/>
    <n v="41200"/>
    <n v="14"/>
    <n v="576800"/>
    <n v="622944"/>
    <n v="461440"/>
    <n v="161504"/>
    <x v="0"/>
  </r>
  <r>
    <n v="116"/>
    <d v="2017-06-28T00:00:00"/>
    <x v="0"/>
    <s v="C-3005"/>
    <s v="_2017年式"/>
    <x v="6"/>
    <n v="21000"/>
    <n v="12"/>
    <n v="252000"/>
    <n v="272160"/>
    <n v="201600"/>
    <n v="70560"/>
    <x v="1"/>
  </r>
  <r>
    <n v="117"/>
    <d v="2017-07-03T00:00:00"/>
    <x v="1"/>
    <s v="A-1004"/>
    <s v="_2017年式"/>
    <x v="7"/>
    <n v="12700"/>
    <n v="14"/>
    <n v="177800"/>
    <n v="192024"/>
    <n v="142240"/>
    <n v="49784"/>
    <x v="1"/>
  </r>
  <r>
    <n v="118"/>
    <d v="2017-07-03T00:00:00"/>
    <x v="0"/>
    <s v="B-2003"/>
    <s v="_2017年式"/>
    <x v="0"/>
    <n v="16200"/>
    <n v="16"/>
    <n v="259200"/>
    <n v="279936"/>
    <n v="207360"/>
    <n v="72576"/>
    <x v="2"/>
  </r>
  <r>
    <n v="119"/>
    <d v="2017-07-06T00:00:00"/>
    <x v="0"/>
    <s v="A-1003"/>
    <s v="_2017年式"/>
    <x v="4"/>
    <n v="14400"/>
    <n v="5"/>
    <n v="72000"/>
    <n v="77760"/>
    <n v="57600"/>
    <n v="20160"/>
    <x v="0"/>
  </r>
  <r>
    <n v="120"/>
    <d v="2017-07-07T00:00:00"/>
    <x v="0"/>
    <s v="C-3004"/>
    <s v="_2017年式"/>
    <x v="8"/>
    <n v="37000"/>
    <n v="3"/>
    <n v="111000"/>
    <n v="119880"/>
    <n v="88800"/>
    <n v="31080"/>
    <x v="2"/>
  </r>
  <r>
    <n v="121"/>
    <d v="2017-07-08T00:00:00"/>
    <x v="0"/>
    <s v="B-2004"/>
    <s v="_2017年式"/>
    <x v="9"/>
    <n v="28800"/>
    <n v="7"/>
    <n v="201600"/>
    <n v="217728"/>
    <n v="161280"/>
    <n v="56448"/>
    <x v="1"/>
  </r>
  <r>
    <n v="122"/>
    <d v="2017-07-08T00:00:00"/>
    <x v="1"/>
    <s v="B-2005"/>
    <s v="_2016年式"/>
    <x v="9"/>
    <n v="37200"/>
    <n v="3"/>
    <n v="111600"/>
    <n v="120528"/>
    <n v="89280"/>
    <n v="31248"/>
    <x v="2"/>
  </r>
  <r>
    <n v="123"/>
    <d v="2017-07-08T00:00:00"/>
    <x v="2"/>
    <s v="C-3002"/>
    <s v="_2017年式"/>
    <x v="3"/>
    <n v="41200"/>
    <n v="12"/>
    <n v="494400"/>
    <n v="533952"/>
    <n v="395520"/>
    <n v="138432"/>
    <x v="1"/>
  </r>
  <r>
    <n v="124"/>
    <d v="2017-07-08T00:00:00"/>
    <x v="0"/>
    <s v="C-3005"/>
    <s v="_2017年式"/>
    <x v="6"/>
    <n v="21000"/>
    <n v="17"/>
    <n v="357000"/>
    <n v="385560"/>
    <n v="285600"/>
    <n v="99960"/>
    <x v="2"/>
  </r>
  <r>
    <n v="125"/>
    <d v="2017-07-08T00:00:00"/>
    <x v="1"/>
    <s v="A-1001"/>
    <s v="_2017年式"/>
    <x v="10"/>
    <n v="14400"/>
    <n v="5"/>
    <n v="72000"/>
    <n v="77760"/>
    <n v="57600"/>
    <n v="20160"/>
    <x v="0"/>
  </r>
  <r>
    <n v="126"/>
    <d v="2017-07-11T00:00:00"/>
    <x v="1"/>
    <s v="A-1002"/>
    <s v="_2017年式"/>
    <x v="5"/>
    <n v="14400"/>
    <n v="17"/>
    <n v="244800"/>
    <n v="264384"/>
    <n v="195840"/>
    <n v="68544"/>
    <x v="1"/>
  </r>
  <r>
    <n v="127"/>
    <d v="2017-07-11T00:00:00"/>
    <x v="1"/>
    <s v="C-3005"/>
    <s v="_2017年式"/>
    <x v="6"/>
    <n v="21000"/>
    <n v="4"/>
    <n v="84000"/>
    <n v="90720"/>
    <n v="67200"/>
    <n v="23520"/>
    <x v="1"/>
  </r>
  <r>
    <n v="128"/>
    <d v="2017-07-14T00:00:00"/>
    <x v="2"/>
    <s v="A-1001"/>
    <s v="_2017年式"/>
    <x v="10"/>
    <n v="14400"/>
    <n v="14"/>
    <n v="201600"/>
    <n v="217728"/>
    <n v="161280"/>
    <n v="56448"/>
    <x v="0"/>
  </r>
  <r>
    <n v="129"/>
    <d v="2017-07-14T00:00:00"/>
    <x v="3"/>
    <s v="A-1002"/>
    <s v="_2017年式"/>
    <x v="5"/>
    <n v="14400"/>
    <n v="5"/>
    <n v="72000"/>
    <n v="77760"/>
    <n v="57600"/>
    <n v="20160"/>
    <x v="2"/>
  </r>
  <r>
    <n v="130"/>
    <d v="2017-07-14T00:00:00"/>
    <x v="3"/>
    <s v="B-2003"/>
    <s v="_2016年式"/>
    <x v="0"/>
    <n v="16200"/>
    <n v="3"/>
    <n v="48600"/>
    <n v="52488"/>
    <n v="38880"/>
    <n v="13608"/>
    <x v="1"/>
  </r>
  <r>
    <n v="131"/>
    <d v="2017-07-14T00:00:00"/>
    <x v="3"/>
    <s v="B-2001"/>
    <s v="_2016年式"/>
    <x v="1"/>
    <n v="16200"/>
    <n v="6"/>
    <n v="97200"/>
    <n v="104976"/>
    <n v="77760"/>
    <n v="27216"/>
    <x v="2"/>
  </r>
  <r>
    <n v="132"/>
    <d v="2017-07-14T00:00:00"/>
    <x v="2"/>
    <s v="C-3004"/>
    <s v="_2017年式"/>
    <x v="8"/>
    <n v="37000"/>
    <n v="11"/>
    <n v="407000"/>
    <n v="439560"/>
    <n v="325600"/>
    <n v="113960"/>
    <x v="0"/>
  </r>
  <r>
    <n v="133"/>
    <d v="2017-07-14T00:00:00"/>
    <x v="3"/>
    <s v="B-2004"/>
    <s v="_2017年式"/>
    <x v="9"/>
    <n v="28800"/>
    <n v="2"/>
    <n v="57600"/>
    <n v="62208"/>
    <n v="46080"/>
    <n v="16128"/>
    <x v="1"/>
  </r>
  <r>
    <n v="134"/>
    <d v="2017-07-19T00:00:00"/>
    <x v="0"/>
    <s v="B-2005"/>
    <s v="_2017年式"/>
    <x v="9"/>
    <n v="35500"/>
    <n v="3"/>
    <n v="106500"/>
    <n v="115020"/>
    <n v="85200"/>
    <n v="29820"/>
    <x v="2"/>
  </r>
  <r>
    <n v="135"/>
    <d v="2017-07-20T00:00:00"/>
    <x v="0"/>
    <s v="C-3002"/>
    <s v="_2017年式"/>
    <x v="3"/>
    <n v="41200"/>
    <n v="7"/>
    <n v="288400"/>
    <n v="311472"/>
    <n v="230720"/>
    <n v="80752"/>
    <x v="0"/>
  </r>
  <r>
    <n v="136"/>
    <d v="2017-07-23T00:00:00"/>
    <x v="1"/>
    <s v="C-3005"/>
    <s v="_2017年式"/>
    <x v="6"/>
    <n v="21000"/>
    <n v="16"/>
    <n v="336000"/>
    <n v="362880"/>
    <n v="268800"/>
    <n v="94080"/>
    <x v="2"/>
  </r>
  <r>
    <n v="137"/>
    <d v="2017-07-23T00:00:00"/>
    <x v="2"/>
    <s v="A-1001"/>
    <s v="_2017年式"/>
    <x v="10"/>
    <n v="14400"/>
    <n v="17"/>
    <n v="244800"/>
    <n v="264384"/>
    <n v="195840"/>
    <n v="68544"/>
    <x v="1"/>
  </r>
  <r>
    <n v="138"/>
    <d v="2017-07-23T00:00:00"/>
    <x v="3"/>
    <s v="A-1002"/>
    <s v="_2017年式"/>
    <x v="5"/>
    <n v="14400"/>
    <n v="11"/>
    <n v="158400"/>
    <n v="171072"/>
    <n v="126720"/>
    <n v="44352"/>
    <x v="2"/>
  </r>
  <r>
    <n v="139"/>
    <d v="2017-07-26T00:00:00"/>
    <x v="1"/>
    <s v="B-2003"/>
    <s v="_2017年式"/>
    <x v="0"/>
    <n v="16200"/>
    <n v="15"/>
    <n v="243000"/>
    <n v="262440"/>
    <n v="194400"/>
    <n v="68040"/>
    <x v="0"/>
  </r>
  <r>
    <n v="140"/>
    <d v="2017-07-26T00:00:00"/>
    <x v="0"/>
    <s v="A-1002"/>
    <s v="_2017年式"/>
    <x v="5"/>
    <n v="14400"/>
    <n v="10"/>
    <n v="144000"/>
    <n v="155520"/>
    <n v="115200"/>
    <n v="40320"/>
    <x v="1"/>
  </r>
  <r>
    <n v="141"/>
    <d v="2017-07-26T00:00:00"/>
    <x v="1"/>
    <s v="B-2002"/>
    <s v="_2017年式"/>
    <x v="0"/>
    <n v="16200"/>
    <n v="12"/>
    <n v="194400"/>
    <n v="209952"/>
    <n v="155520"/>
    <n v="54432"/>
    <x v="2"/>
  </r>
  <r>
    <n v="142"/>
    <d v="2017-07-31T00:00:00"/>
    <x v="2"/>
    <s v="D-4001"/>
    <s v="_2017年式"/>
    <x v="11"/>
    <n v="36000"/>
    <n v="11"/>
    <n v="396000"/>
    <n v="427680"/>
    <n v="316800"/>
    <n v="110880"/>
    <x v="0"/>
  </r>
  <r>
    <n v="143"/>
    <d v="2017-07-31T00:00:00"/>
    <x v="3"/>
    <s v="C-3005"/>
    <s v="_2017年式"/>
    <x v="6"/>
    <n v="21000"/>
    <n v="3"/>
    <n v="63000"/>
    <n v="68040"/>
    <n v="50400"/>
    <n v="17640"/>
    <x v="2"/>
  </r>
  <r>
    <n v="144"/>
    <d v="2017-07-31T00:00:00"/>
    <x v="0"/>
    <s v="A-1004"/>
    <s v="_2017年式"/>
    <x v="7"/>
    <n v="12700"/>
    <n v="4"/>
    <n v="50800"/>
    <n v="54864"/>
    <n v="40640"/>
    <n v="14224"/>
    <x v="1"/>
  </r>
  <r>
    <n v="145"/>
    <d v="2017-08-03T00:00:00"/>
    <x v="0"/>
    <s v="B-2003"/>
    <s v="_2017年式"/>
    <x v="0"/>
    <n v="16200"/>
    <n v="4"/>
    <n v="64800"/>
    <n v="69984"/>
    <n v="51840"/>
    <n v="18144"/>
    <x v="2"/>
  </r>
  <r>
    <n v="146"/>
    <d v="2017-08-03T00:00:00"/>
    <x v="1"/>
    <s v="A-1003"/>
    <s v="_2017年式"/>
    <x v="4"/>
    <n v="14400"/>
    <n v="3"/>
    <n v="43200"/>
    <n v="46656"/>
    <n v="34560"/>
    <n v="12096"/>
    <x v="0"/>
  </r>
  <r>
    <n v="147"/>
    <d v="2017-08-03T00:00:00"/>
    <x v="3"/>
    <s v="C-3004"/>
    <s v="_2017年式"/>
    <x v="8"/>
    <n v="37000"/>
    <n v="6"/>
    <n v="222000"/>
    <n v="239760"/>
    <n v="177600"/>
    <n v="62160"/>
    <x v="1"/>
  </r>
  <r>
    <n v="148"/>
    <d v="2017-08-03T00:00:00"/>
    <x v="0"/>
    <s v="B-2004"/>
    <s v="_2017年式"/>
    <x v="9"/>
    <n v="28800"/>
    <n v="12"/>
    <n v="345600"/>
    <n v="373248"/>
    <n v="276480"/>
    <n v="96768"/>
    <x v="0"/>
  </r>
  <r>
    <n v="149"/>
    <d v="2017-08-03T00:00:00"/>
    <x v="0"/>
    <s v="B-2005"/>
    <s v="_2016年式"/>
    <x v="9"/>
    <n v="37200"/>
    <n v="4"/>
    <n v="148800"/>
    <n v="160704"/>
    <n v="119040"/>
    <n v="41664"/>
    <x v="1"/>
  </r>
  <r>
    <n v="150"/>
    <d v="2017-08-03T00:00:00"/>
    <x v="0"/>
    <s v="C-3002"/>
    <s v="_2017年式"/>
    <x v="3"/>
    <n v="41200"/>
    <n v="11"/>
    <n v="453200"/>
    <n v="489456"/>
    <n v="362560"/>
    <n v="126896"/>
    <x v="1"/>
  </r>
  <r>
    <n v="151"/>
    <d v="2017-08-03T00:00:00"/>
    <x v="1"/>
    <s v="C-3005"/>
    <s v="_2017年式"/>
    <x v="6"/>
    <n v="21000"/>
    <n v="7"/>
    <n v="147000"/>
    <n v="158760"/>
    <n v="117600"/>
    <n v="41160"/>
    <x v="2"/>
  </r>
  <r>
    <n v="152"/>
    <d v="2017-08-06T00:00:00"/>
    <x v="1"/>
    <s v="A-1001"/>
    <s v="_2017年式"/>
    <x v="10"/>
    <n v="14400"/>
    <n v="9"/>
    <n v="129600"/>
    <n v="139968"/>
    <n v="103680"/>
    <n v="36288"/>
    <x v="0"/>
  </r>
  <r>
    <n v="153"/>
    <d v="2017-08-06T00:00:00"/>
    <x v="0"/>
    <s v="A-1002"/>
    <s v="_2017年式"/>
    <x v="5"/>
    <n v="14400"/>
    <n v="16"/>
    <n v="230400"/>
    <n v="248832"/>
    <n v="184320"/>
    <n v="64512"/>
    <x v="2"/>
  </r>
  <r>
    <n v="154"/>
    <d v="2017-08-09T00:00:00"/>
    <x v="0"/>
    <s v="B-2005"/>
    <s v="_2017年式"/>
    <x v="9"/>
    <n v="35500"/>
    <n v="6"/>
    <n v="213000"/>
    <n v="230040"/>
    <n v="170400"/>
    <n v="59640"/>
    <x v="1"/>
  </r>
  <r>
    <n v="155"/>
    <d v="2017-08-09T00:00:00"/>
    <x v="1"/>
    <s v="C-3002"/>
    <s v="_2017年式"/>
    <x v="3"/>
    <n v="41200"/>
    <n v="17"/>
    <n v="700400"/>
    <n v="756432"/>
    <n v="560320"/>
    <n v="196112"/>
    <x v="2"/>
  </r>
  <r>
    <n v="156"/>
    <d v="2017-08-09T00:00:00"/>
    <x v="2"/>
    <s v="C-3005"/>
    <s v="_2017年式"/>
    <x v="6"/>
    <n v="21000"/>
    <n v="17"/>
    <n v="357000"/>
    <n v="385560"/>
    <n v="285600"/>
    <n v="99960"/>
    <x v="0"/>
  </r>
  <r>
    <n v="157"/>
    <d v="2017-08-09T00:00:00"/>
    <x v="3"/>
    <s v="A-1001"/>
    <s v="_2017年式"/>
    <x v="10"/>
    <n v="14400"/>
    <n v="12"/>
    <n v="172800"/>
    <n v="186624"/>
    <n v="138240"/>
    <n v="48384"/>
    <x v="1"/>
  </r>
  <r>
    <n v="158"/>
    <d v="2017-08-09T00:00:00"/>
    <x v="1"/>
    <s v="D-4001"/>
    <s v="_2017年式"/>
    <x v="11"/>
    <n v="36000"/>
    <n v="6"/>
    <n v="216000"/>
    <n v="233280"/>
    <n v="172800"/>
    <n v="60480"/>
    <x v="2"/>
  </r>
  <r>
    <n v="159"/>
    <d v="2017-08-17T00:00:00"/>
    <x v="0"/>
    <s v="B-2003"/>
    <s v="_2017年式"/>
    <x v="0"/>
    <n v="16200"/>
    <n v="8"/>
    <n v="129600"/>
    <n v="139968"/>
    <n v="103680"/>
    <n v="36288"/>
    <x v="0"/>
  </r>
  <r>
    <n v="160"/>
    <d v="2017-08-17T00:00:00"/>
    <x v="1"/>
    <s v="A-1002"/>
    <s v="_2017年式"/>
    <x v="5"/>
    <n v="14400"/>
    <n v="5"/>
    <n v="72000"/>
    <n v="77760"/>
    <n v="57600"/>
    <n v="20160"/>
    <x v="2"/>
  </r>
  <r>
    <n v="161"/>
    <d v="2017-08-17T00:00:00"/>
    <x v="3"/>
    <s v="B-2002"/>
    <s v="_2017年式"/>
    <x v="0"/>
    <n v="16200"/>
    <n v="14"/>
    <n v="226800"/>
    <n v="244944"/>
    <n v="181440"/>
    <n v="63504"/>
    <x v="1"/>
  </r>
  <r>
    <n v="162"/>
    <d v="2017-08-17T00:00:00"/>
    <x v="1"/>
    <s v="C-3001"/>
    <s v="_2017年式"/>
    <x v="3"/>
    <n v="41200"/>
    <n v="17"/>
    <n v="700400"/>
    <n v="756432"/>
    <n v="560320"/>
    <n v="196112"/>
    <x v="2"/>
  </r>
  <r>
    <n v="163"/>
    <d v="2017-08-17T00:00:00"/>
    <x v="3"/>
    <s v="C-3005"/>
    <s v="_2017年式"/>
    <x v="6"/>
    <n v="21000"/>
    <n v="8"/>
    <n v="168000"/>
    <n v="181440"/>
    <n v="134400"/>
    <n v="47040"/>
    <x v="1"/>
  </r>
  <r>
    <n v="164"/>
    <d v="2017-08-17T00:00:00"/>
    <x v="3"/>
    <s v="A-1004"/>
    <s v="_2017年式"/>
    <x v="7"/>
    <n v="12700"/>
    <n v="7"/>
    <n v="88900"/>
    <n v="96012"/>
    <n v="71120"/>
    <n v="24892"/>
    <x v="2"/>
  </r>
  <r>
    <n v="165"/>
    <d v="2017-08-17T00:00:00"/>
    <x v="1"/>
    <s v="B-2003"/>
    <s v="_2017年式"/>
    <x v="0"/>
    <n v="16200"/>
    <n v="1"/>
    <n v="16200"/>
    <n v="17496"/>
    <n v="12960"/>
    <n v="4536"/>
    <x v="0"/>
  </r>
  <r>
    <n v="166"/>
    <d v="2017-08-17T00:00:00"/>
    <x v="0"/>
    <s v="A-1003"/>
    <s v="_2017年式"/>
    <x v="4"/>
    <n v="14400"/>
    <n v="1"/>
    <n v="14400"/>
    <n v="15552"/>
    <n v="11520"/>
    <n v="4032"/>
    <x v="2"/>
  </r>
  <r>
    <n v="167"/>
    <d v="2017-08-20T00:00:00"/>
    <x v="1"/>
    <s v="C-3004"/>
    <s v="_2017年式"/>
    <x v="8"/>
    <n v="37000"/>
    <n v="2"/>
    <n v="74000"/>
    <n v="79920"/>
    <n v="59200"/>
    <n v="20720"/>
    <x v="1"/>
  </r>
  <r>
    <n v="168"/>
    <d v="2017-08-20T00:00:00"/>
    <x v="2"/>
    <s v="C-3003"/>
    <s v="_2017年式"/>
    <x v="3"/>
    <n v="23500"/>
    <n v="2"/>
    <n v="47000"/>
    <n v="50760"/>
    <n v="37600"/>
    <n v="13160"/>
    <x v="2"/>
  </r>
  <r>
    <n v="169"/>
    <d v="2017-08-21T00:00:00"/>
    <x v="3"/>
    <s v="A-1003"/>
    <s v="_2017年式"/>
    <x v="4"/>
    <n v="14400"/>
    <n v="8"/>
    <n v="115200"/>
    <n v="124416"/>
    <n v="92160"/>
    <n v="32256"/>
    <x v="0"/>
  </r>
  <r>
    <n v="170"/>
    <d v="2017-08-24T00:00:00"/>
    <x v="0"/>
    <s v="B-2001"/>
    <s v="_2017年式"/>
    <x v="1"/>
    <n v="16200"/>
    <n v="4"/>
    <n v="64800"/>
    <n v="69984"/>
    <n v="51840"/>
    <n v="18144"/>
    <x v="1"/>
  </r>
  <r>
    <n v="171"/>
    <d v="2017-08-24T00:00:00"/>
    <x v="1"/>
    <s v="A-1002"/>
    <s v="_2017年式"/>
    <x v="5"/>
    <n v="14400"/>
    <n v="16"/>
    <n v="230400"/>
    <n v="248832"/>
    <n v="184320"/>
    <n v="64512"/>
    <x v="2"/>
  </r>
  <r>
    <n v="172"/>
    <d v="2017-08-24T00:00:00"/>
    <x v="2"/>
    <s v="B-2002"/>
    <s v="_2017年式"/>
    <x v="0"/>
    <n v="16200"/>
    <n v="17"/>
    <n v="275400"/>
    <n v="297432"/>
    <n v="220320"/>
    <n v="77112"/>
    <x v="0"/>
  </r>
  <r>
    <n v="173"/>
    <d v="2017-08-28T00:00:00"/>
    <x v="3"/>
    <s v="C-3001"/>
    <s v="_2017年式"/>
    <x v="3"/>
    <n v="41200"/>
    <n v="10"/>
    <n v="412000"/>
    <n v="444960"/>
    <n v="329600"/>
    <n v="115360"/>
    <x v="2"/>
  </r>
  <r>
    <n v="174"/>
    <d v="2017-08-28T00:00:00"/>
    <x v="1"/>
    <s v="C-3001"/>
    <s v="_2017年式"/>
    <x v="3"/>
    <n v="41200"/>
    <n v="7"/>
    <n v="288400"/>
    <n v="311472"/>
    <n v="230720"/>
    <n v="80752"/>
    <x v="1"/>
  </r>
  <r>
    <n v="175"/>
    <d v="2017-09-01T00:00:00"/>
    <x v="0"/>
    <s v="C-3005"/>
    <s v="_2017年式"/>
    <x v="6"/>
    <n v="21000"/>
    <n v="16"/>
    <n v="336000"/>
    <n v="362880"/>
    <n v="268800"/>
    <n v="94080"/>
    <x v="2"/>
  </r>
  <r>
    <n v="176"/>
    <d v="2017-09-01T00:00:00"/>
    <x v="1"/>
    <s v="A-1004"/>
    <s v="_2017年式"/>
    <x v="7"/>
    <n v="12700"/>
    <n v="9"/>
    <n v="114300"/>
    <n v="123444"/>
    <n v="91440"/>
    <n v="32004"/>
    <x v="0"/>
  </r>
  <r>
    <n v="177"/>
    <d v="2017-09-03T00:00:00"/>
    <x v="3"/>
    <s v="B-2003"/>
    <s v="_2017年式"/>
    <x v="0"/>
    <n v="16200"/>
    <n v="2"/>
    <n v="32400"/>
    <n v="34992"/>
    <n v="25920"/>
    <n v="9072"/>
    <x v="1"/>
  </r>
  <r>
    <n v="178"/>
    <d v="2017-09-05T00:00:00"/>
    <x v="1"/>
    <s v="A-1003"/>
    <s v="_2017年式"/>
    <x v="4"/>
    <n v="14400"/>
    <n v="14"/>
    <n v="201600"/>
    <n v="217728"/>
    <n v="161280"/>
    <n v="56448"/>
    <x v="2"/>
  </r>
  <r>
    <n v="179"/>
    <d v="2017-09-06T00:00:00"/>
    <x v="0"/>
    <s v="C-3004"/>
    <s v="_2017年式"/>
    <x v="8"/>
    <n v="37000"/>
    <n v="2"/>
    <n v="74000"/>
    <n v="79920"/>
    <n v="59200"/>
    <n v="20720"/>
    <x v="0"/>
  </r>
  <r>
    <n v="180"/>
    <d v="2017-09-08T00:00:00"/>
    <x v="1"/>
    <s v="B-2004"/>
    <s v="_2017年式"/>
    <x v="9"/>
    <n v="28800"/>
    <n v="5"/>
    <n v="144000"/>
    <n v="155520"/>
    <n v="115200"/>
    <n v="40320"/>
    <x v="2"/>
  </r>
  <r>
    <n v="181"/>
    <d v="2017-09-08T00:00:00"/>
    <x v="2"/>
    <s v="B-2005"/>
    <s v="_2017年式"/>
    <x v="9"/>
    <n v="35500"/>
    <n v="4"/>
    <n v="142000"/>
    <n v="153360"/>
    <n v="113600"/>
    <n v="39760"/>
    <x v="1"/>
  </r>
  <r>
    <n v="182"/>
    <d v="2017-09-08T00:00:00"/>
    <x v="3"/>
    <s v="C-3002"/>
    <s v="_2017年式"/>
    <x v="3"/>
    <n v="41200"/>
    <n v="5"/>
    <n v="206000"/>
    <n v="222480"/>
    <n v="164800"/>
    <n v="57680"/>
    <x v="2"/>
  </r>
  <r>
    <n v="183"/>
    <d v="2017-09-13T00:00:00"/>
    <x v="0"/>
    <s v="C-3005"/>
    <s v="_2017年式"/>
    <x v="6"/>
    <n v="21000"/>
    <n v="11"/>
    <n v="231000"/>
    <n v="249480"/>
    <n v="184800"/>
    <n v="64680"/>
    <x v="0"/>
  </r>
  <r>
    <n v="184"/>
    <d v="2017-09-13T00:00:00"/>
    <x v="1"/>
    <s v="A-1001"/>
    <s v="_2017年式"/>
    <x v="10"/>
    <n v="14400"/>
    <n v="4"/>
    <n v="57600"/>
    <n v="62208"/>
    <n v="46080"/>
    <n v="16128"/>
    <x v="2"/>
  </r>
  <r>
    <n v="185"/>
    <d v="2017-09-13T00:00:00"/>
    <x v="0"/>
    <s v="A-1002"/>
    <s v="_2017年式"/>
    <x v="5"/>
    <n v="14400"/>
    <n v="2"/>
    <n v="28800"/>
    <n v="31104"/>
    <n v="23040"/>
    <n v="8064"/>
    <x v="1"/>
  </r>
  <r>
    <n v="186"/>
    <d v="2017-09-13T00:00:00"/>
    <x v="1"/>
    <s v="B-2003"/>
    <s v="_2016年式"/>
    <x v="0"/>
    <n v="16200"/>
    <n v="1"/>
    <n v="16200"/>
    <n v="17496"/>
    <n v="12960"/>
    <n v="4536"/>
    <x v="2"/>
  </r>
  <r>
    <n v="187"/>
    <d v="2017-09-13T00:00:00"/>
    <x v="2"/>
    <s v="B-2001"/>
    <s v="_2017年式"/>
    <x v="1"/>
    <n v="16200"/>
    <n v="5"/>
    <n v="81000"/>
    <n v="87480"/>
    <n v="64800"/>
    <n v="22680"/>
    <x v="0"/>
  </r>
  <r>
    <n v="188"/>
    <d v="2017-09-16T00:00:00"/>
    <x v="3"/>
    <s v="A-1005"/>
    <s v="_2017年式"/>
    <x v="2"/>
    <n v="12700"/>
    <n v="4"/>
    <n v="50800"/>
    <n v="54864"/>
    <n v="40640"/>
    <n v="14224"/>
    <x v="1"/>
  </r>
  <r>
    <n v="189"/>
    <d v="2017-09-16T00:00:00"/>
    <x v="0"/>
    <s v="C-3003"/>
    <s v="_2017年式"/>
    <x v="3"/>
    <n v="23500"/>
    <n v="3"/>
    <n v="70500"/>
    <n v="76140"/>
    <n v="56400"/>
    <n v="19740"/>
    <x v="1"/>
  </r>
  <r>
    <n v="190"/>
    <d v="2017-09-17T00:00:00"/>
    <x v="1"/>
    <s v="A-1003"/>
    <s v="_2017年式"/>
    <x v="4"/>
    <n v="14400"/>
    <n v="1"/>
    <n v="14400"/>
    <n v="15552"/>
    <n v="11520"/>
    <n v="4032"/>
    <x v="2"/>
  </r>
  <r>
    <n v="191"/>
    <d v="2017-09-19T00:00:00"/>
    <x v="2"/>
    <s v="B-2001"/>
    <s v="_2017年式"/>
    <x v="1"/>
    <n v="16200"/>
    <n v="9"/>
    <n v="145800"/>
    <n v="157464"/>
    <n v="116640"/>
    <n v="40824"/>
    <x v="0"/>
  </r>
  <r>
    <n v="192"/>
    <d v="2017-09-19T00:00:00"/>
    <x v="3"/>
    <s v="D-4001"/>
    <s v="_2017年式"/>
    <x v="11"/>
    <n v="36000"/>
    <n v="7"/>
    <n v="252000"/>
    <n v="272160"/>
    <n v="201600"/>
    <n v="70560"/>
    <x v="2"/>
  </r>
  <r>
    <n v="193"/>
    <d v="2017-09-19T00:00:00"/>
    <x v="1"/>
    <s v="B-2002"/>
    <s v="_2017年式"/>
    <x v="0"/>
    <n v="16200"/>
    <n v="14"/>
    <n v="226800"/>
    <n v="244944"/>
    <n v="181440"/>
    <n v="63504"/>
    <x v="1"/>
  </r>
  <r>
    <n v="194"/>
    <d v="2017-09-20T00:00:00"/>
    <x v="0"/>
    <s v="C-3001"/>
    <s v="_2017年式"/>
    <x v="3"/>
    <n v="41200"/>
    <n v="6"/>
    <n v="247200"/>
    <n v="266976"/>
    <n v="197760"/>
    <n v="69216"/>
    <x v="2"/>
  </r>
  <r>
    <n v="195"/>
    <d v="2017-09-22T00:00:00"/>
    <x v="1"/>
    <s v="C-3005"/>
    <s v="_2017年式"/>
    <x v="6"/>
    <n v="21000"/>
    <n v="14"/>
    <n v="294000"/>
    <n v="317520"/>
    <n v="235200"/>
    <n v="82320"/>
    <x v="0"/>
  </r>
  <r>
    <n v="196"/>
    <d v="2017-09-24T00:00:00"/>
    <x v="3"/>
    <s v="A-1004"/>
    <s v="_2017年式"/>
    <x v="7"/>
    <n v="12700"/>
    <n v="7"/>
    <n v="88900"/>
    <n v="96012"/>
    <n v="71120"/>
    <n v="24892"/>
    <x v="1"/>
  </r>
  <r>
    <n v="197"/>
    <d v="2017-09-24T00:00:00"/>
    <x v="1"/>
    <s v="B-2003"/>
    <s v="_2016年式"/>
    <x v="0"/>
    <n v="16200"/>
    <n v="12"/>
    <n v="194400"/>
    <n v="209952"/>
    <n v="155520"/>
    <n v="54432"/>
    <x v="1"/>
  </r>
  <r>
    <n v="198"/>
    <d v="2017-09-24T00:00:00"/>
    <x v="0"/>
    <s v="A-1003"/>
    <s v="_2017年式"/>
    <x v="4"/>
    <n v="14400"/>
    <n v="9"/>
    <n v="129600"/>
    <n v="139968"/>
    <n v="103680"/>
    <n v="36288"/>
    <x v="2"/>
  </r>
  <r>
    <n v="199"/>
    <d v="2017-09-27T00:00:00"/>
    <x v="1"/>
    <s v="C-3004"/>
    <s v="_2017年式"/>
    <x v="8"/>
    <n v="37000"/>
    <n v="2"/>
    <n v="74000"/>
    <n v="79920"/>
    <n v="59200"/>
    <n v="20720"/>
    <x v="0"/>
  </r>
  <r>
    <n v="200"/>
    <d v="2017-09-27T00:00:00"/>
    <x v="2"/>
    <s v="A-1003"/>
    <s v="_2017年式"/>
    <x v="4"/>
    <n v="14400"/>
    <n v="1"/>
    <n v="14400"/>
    <n v="15552"/>
    <n v="11520"/>
    <n v="403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E7" firstHeaderRow="1" firstDataRow="2" firstDataCol="1" rowPageCount="1" colPageCount="1"/>
  <pivotFields count="13">
    <pivotField subtotalTop="0" showAll="0"/>
    <pivotField numFmtId="14" subtotalTop="0" showAll="0"/>
    <pivotField axis="axisPage" subtotalTop="0" showAll="0">
      <items count="5">
        <item x="2"/>
        <item x="0"/>
        <item x="1"/>
        <item x="3"/>
        <item t="default"/>
      </items>
    </pivotField>
    <pivotField subtotalTop="0" showAll="0"/>
    <pivotField subtotalTop="0" showAll="0"/>
    <pivotField axis="axisRow" subtotalTop="0" showAll="0">
      <items count="13">
        <item x="1"/>
        <item x="0"/>
        <item x="9"/>
        <item x="6"/>
        <item x="8"/>
        <item x="5"/>
        <item x="10"/>
        <item x="4"/>
        <item x="3"/>
        <item x="7"/>
        <item x="2"/>
        <item x="11"/>
        <item t="default"/>
      </items>
    </pivotField>
    <pivotField numFmtId="6" subtotalTop="0" showAll="0"/>
    <pivotField subtotalTop="0" showAll="0"/>
    <pivotField dataField="1" numFmtId="6" subtotalTop="0" showAll="0"/>
    <pivotField numFmtId="6" subtotalTop="0" showAll="0"/>
    <pivotField numFmtId="6" subtotalTop="0" showAll="0"/>
    <pivotField numFmtId="6" subtotalTop="0" showAll="0"/>
    <pivotField axis="axisCol" subtotalTop="0" showAll="0">
      <items count="4">
        <item x="2"/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合計 / 売上" fld="8" baseField="0" baseItem="0"/>
  </dataFields>
  <pivotTableStyleInfo name="PivotStyleLight16" showRowHeaders="1" showColHeaders="1" showRowStripes="0" showColStripes="0" showLastColumn="1"/>
  <filters count="1">
    <filter fld="5" type="captionContains" evalOrder="-1" id="1" stringValue1="LED">
      <autoFilter ref="A1">
        <filterColumn colId="0">
          <customFilters>
            <customFilter val="*LED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bestFit="1" customWidth="1"/>
    <col min="4" max="5" width="5.25" style="1" bestFit="1" customWidth="1"/>
    <col min="6" max="7" width="9" style="1" bestFit="1" customWidth="1"/>
    <col min="8" max="8" width="9" style="1" customWidth="1"/>
    <col min="9" max="9" width="8.875" style="3" customWidth="1"/>
    <col min="10" max="10" width="9.375" customWidth="1"/>
  </cols>
  <sheetData>
    <row r="2" spans="2:10" x14ac:dyDescent="0.4">
      <c r="B2" s="5" t="s">
        <v>0</v>
      </c>
      <c r="C2" s="5" t="s">
        <v>1</v>
      </c>
      <c r="D2" s="5" t="s">
        <v>105</v>
      </c>
      <c r="E2" s="5" t="s">
        <v>104</v>
      </c>
      <c r="F2" s="5" t="s">
        <v>103</v>
      </c>
      <c r="G2" s="5" t="s">
        <v>102</v>
      </c>
      <c r="H2" s="5" t="s">
        <v>101</v>
      </c>
      <c r="I2" s="5" t="s">
        <v>32</v>
      </c>
      <c r="J2" s="5" t="s">
        <v>33</v>
      </c>
    </row>
    <row r="3" spans="2:10" x14ac:dyDescent="0.4">
      <c r="B3" s="2" t="s">
        <v>2</v>
      </c>
      <c r="C3" s="2" t="s">
        <v>100</v>
      </c>
      <c r="D3" s="1" t="s">
        <v>61</v>
      </c>
      <c r="E3" s="1" t="s">
        <v>52</v>
      </c>
      <c r="F3" s="1" t="s">
        <v>94</v>
      </c>
      <c r="G3" s="1" t="s">
        <v>99</v>
      </c>
      <c r="H3" s="1" t="s">
        <v>85</v>
      </c>
      <c r="I3" s="4">
        <v>14400</v>
      </c>
      <c r="J3" s="7">
        <f t="shared" ref="J3:J18" si="0">ROUND(I3*0.8,0)</f>
        <v>11520</v>
      </c>
    </row>
    <row r="4" spans="2:10" x14ac:dyDescent="0.4">
      <c r="B4" s="2" t="s">
        <v>3</v>
      </c>
      <c r="C4" s="2" t="s">
        <v>98</v>
      </c>
      <c r="D4" s="1" t="s">
        <v>61</v>
      </c>
      <c r="E4" s="1" t="s">
        <v>52</v>
      </c>
      <c r="F4" s="1" t="s">
        <v>97</v>
      </c>
      <c r="G4" s="1" t="s">
        <v>96</v>
      </c>
      <c r="H4" s="1" t="s">
        <v>85</v>
      </c>
      <c r="I4" s="4">
        <v>14400</v>
      </c>
      <c r="J4" s="7">
        <f t="shared" si="0"/>
        <v>11520</v>
      </c>
    </row>
    <row r="5" spans="2:10" x14ac:dyDescent="0.4">
      <c r="B5" s="2" t="s">
        <v>4</v>
      </c>
      <c r="C5" s="2" t="s">
        <v>95</v>
      </c>
      <c r="D5" s="1" t="s">
        <v>61</v>
      </c>
      <c r="E5" s="1" t="s">
        <v>52</v>
      </c>
      <c r="F5" s="1" t="s">
        <v>94</v>
      </c>
      <c r="G5" s="1" t="s">
        <v>93</v>
      </c>
      <c r="H5" s="1" t="s">
        <v>92</v>
      </c>
      <c r="I5" s="4">
        <v>14400</v>
      </c>
      <c r="J5" s="7">
        <f t="shared" si="0"/>
        <v>11520</v>
      </c>
    </row>
    <row r="6" spans="2:10" x14ac:dyDescent="0.4">
      <c r="B6" s="2" t="s">
        <v>5</v>
      </c>
      <c r="C6" s="2" t="s">
        <v>91</v>
      </c>
      <c r="D6" s="1" t="s">
        <v>61</v>
      </c>
      <c r="E6" s="1" t="s">
        <v>52</v>
      </c>
      <c r="F6" s="1" t="s">
        <v>90</v>
      </c>
      <c r="G6" s="1" t="s">
        <v>89</v>
      </c>
      <c r="H6" s="1" t="s">
        <v>85</v>
      </c>
      <c r="I6" s="4">
        <v>12700</v>
      </c>
      <c r="J6" s="7">
        <f t="shared" si="0"/>
        <v>10160</v>
      </c>
    </row>
    <row r="7" spans="2:10" x14ac:dyDescent="0.4">
      <c r="B7" s="2" t="s">
        <v>6</v>
      </c>
      <c r="C7" s="2" t="s">
        <v>88</v>
      </c>
      <c r="D7" s="1" t="s">
        <v>61</v>
      </c>
      <c r="E7" s="1" t="s">
        <v>52</v>
      </c>
      <c r="F7" s="1" t="s">
        <v>87</v>
      </c>
      <c r="G7" s="1" t="s">
        <v>86</v>
      </c>
      <c r="H7" s="1" t="s">
        <v>85</v>
      </c>
      <c r="I7" s="4">
        <v>12700</v>
      </c>
      <c r="J7" s="7">
        <f t="shared" si="0"/>
        <v>10160</v>
      </c>
    </row>
    <row r="8" spans="2:10" x14ac:dyDescent="0.4">
      <c r="B8" s="2" t="s">
        <v>7</v>
      </c>
      <c r="C8" s="2" t="s">
        <v>84</v>
      </c>
      <c r="D8" s="1" t="s">
        <v>52</v>
      </c>
      <c r="E8" s="1" t="s">
        <v>52</v>
      </c>
      <c r="F8" s="1" t="s">
        <v>83</v>
      </c>
      <c r="G8" s="1" t="s">
        <v>82</v>
      </c>
      <c r="H8" s="1" t="s">
        <v>77</v>
      </c>
      <c r="I8" s="4">
        <v>16200</v>
      </c>
      <c r="J8" s="7">
        <f t="shared" si="0"/>
        <v>12960</v>
      </c>
    </row>
    <row r="9" spans="2:10" x14ac:dyDescent="0.4">
      <c r="B9" s="2" t="s">
        <v>8</v>
      </c>
      <c r="C9" s="2" t="s">
        <v>80</v>
      </c>
      <c r="D9" s="1" t="s">
        <v>52</v>
      </c>
      <c r="E9" s="1" t="s">
        <v>52</v>
      </c>
      <c r="F9" s="1" t="s">
        <v>81</v>
      </c>
      <c r="G9" s="1" t="s">
        <v>78</v>
      </c>
      <c r="H9" s="1" t="s">
        <v>77</v>
      </c>
      <c r="I9" s="4">
        <v>16200</v>
      </c>
      <c r="J9" s="7">
        <f t="shared" si="0"/>
        <v>12960</v>
      </c>
    </row>
    <row r="10" spans="2:10" x14ac:dyDescent="0.4">
      <c r="B10" s="2" t="s">
        <v>9</v>
      </c>
      <c r="C10" s="2" t="s">
        <v>80</v>
      </c>
      <c r="D10" s="1" t="s">
        <v>61</v>
      </c>
      <c r="E10" s="1" t="s">
        <v>52</v>
      </c>
      <c r="F10" s="1" t="s">
        <v>79</v>
      </c>
      <c r="G10" s="1" t="s">
        <v>78</v>
      </c>
      <c r="H10" s="1" t="s">
        <v>77</v>
      </c>
      <c r="I10" s="4">
        <v>16200</v>
      </c>
      <c r="J10" s="7">
        <f t="shared" si="0"/>
        <v>12960</v>
      </c>
    </row>
    <row r="11" spans="2:10" x14ac:dyDescent="0.4">
      <c r="B11" s="2" t="s">
        <v>10</v>
      </c>
      <c r="C11" s="2" t="s">
        <v>76</v>
      </c>
      <c r="D11" s="1" t="s">
        <v>52</v>
      </c>
      <c r="E11" s="1" t="s">
        <v>52</v>
      </c>
      <c r="F11" s="1" t="s">
        <v>75</v>
      </c>
      <c r="G11" s="1" t="s">
        <v>74</v>
      </c>
      <c r="H11" s="1" t="s">
        <v>70</v>
      </c>
      <c r="I11" s="4">
        <v>28800</v>
      </c>
      <c r="J11" s="7">
        <f t="shared" si="0"/>
        <v>23040</v>
      </c>
    </row>
    <row r="12" spans="2:10" x14ac:dyDescent="0.4">
      <c r="B12" s="2" t="s">
        <v>11</v>
      </c>
      <c r="C12" s="2" t="s">
        <v>73</v>
      </c>
      <c r="D12" s="1" t="s">
        <v>61</v>
      </c>
      <c r="E12" s="1" t="s">
        <v>61</v>
      </c>
      <c r="F12" s="1" t="s">
        <v>72</v>
      </c>
      <c r="G12" s="1" t="s">
        <v>71</v>
      </c>
      <c r="H12" s="1" t="s">
        <v>70</v>
      </c>
      <c r="I12" s="4">
        <v>35500</v>
      </c>
      <c r="J12" s="7">
        <f t="shared" si="0"/>
        <v>28400</v>
      </c>
    </row>
    <row r="13" spans="2:10" x14ac:dyDescent="0.4">
      <c r="B13" s="2" t="s">
        <v>12</v>
      </c>
      <c r="C13" s="2" t="s">
        <v>62</v>
      </c>
      <c r="D13" s="1" t="s">
        <v>52</v>
      </c>
      <c r="E13" s="1" t="s">
        <v>52</v>
      </c>
      <c r="F13" s="1" t="s">
        <v>69</v>
      </c>
      <c r="G13" s="1" t="s">
        <v>68</v>
      </c>
      <c r="H13" s="1" t="s">
        <v>67</v>
      </c>
      <c r="I13" s="4">
        <v>41200</v>
      </c>
      <c r="J13" s="7">
        <f t="shared" si="0"/>
        <v>32960</v>
      </c>
    </row>
    <row r="14" spans="2:10" x14ac:dyDescent="0.4">
      <c r="B14" s="2" t="s">
        <v>13</v>
      </c>
      <c r="C14" s="2" t="s">
        <v>66</v>
      </c>
      <c r="D14" s="1" t="s">
        <v>52</v>
      </c>
      <c r="E14" s="1" t="s">
        <v>52</v>
      </c>
      <c r="F14" s="1" t="s">
        <v>65</v>
      </c>
      <c r="G14" s="1" t="s">
        <v>64</v>
      </c>
      <c r="H14" s="1" t="s">
        <v>63</v>
      </c>
      <c r="I14" s="4">
        <v>41200</v>
      </c>
      <c r="J14" s="7">
        <f t="shared" si="0"/>
        <v>32960</v>
      </c>
    </row>
    <row r="15" spans="2:10" x14ac:dyDescent="0.4">
      <c r="B15" s="2" t="s">
        <v>14</v>
      </c>
      <c r="C15" s="2" t="s">
        <v>62</v>
      </c>
      <c r="D15" s="1" t="s">
        <v>61</v>
      </c>
      <c r="E15" s="1" t="s">
        <v>52</v>
      </c>
      <c r="F15" s="1" t="s">
        <v>60</v>
      </c>
      <c r="G15" s="1" t="s">
        <v>59</v>
      </c>
      <c r="H15" s="1" t="s">
        <v>58</v>
      </c>
      <c r="I15" s="4">
        <v>23500</v>
      </c>
      <c r="J15" s="7">
        <f t="shared" si="0"/>
        <v>18800</v>
      </c>
    </row>
    <row r="16" spans="2:10" x14ac:dyDescent="0.4">
      <c r="B16" s="2" t="s">
        <v>15</v>
      </c>
      <c r="C16" s="2" t="s">
        <v>57</v>
      </c>
      <c r="D16" s="1" t="s">
        <v>52</v>
      </c>
      <c r="E16" s="1" t="s">
        <v>52</v>
      </c>
      <c r="F16" s="1" t="s">
        <v>56</v>
      </c>
      <c r="G16" s="1" t="s">
        <v>55</v>
      </c>
      <c r="H16" s="1" t="s">
        <v>54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53</v>
      </c>
      <c r="D17" s="1" t="s">
        <v>52</v>
      </c>
      <c r="E17" s="1" t="s">
        <v>52</v>
      </c>
      <c r="F17" s="1" t="s">
        <v>51</v>
      </c>
      <c r="G17" s="1" t="s">
        <v>50</v>
      </c>
      <c r="H17" s="1" t="s">
        <v>49</v>
      </c>
      <c r="I17" s="4">
        <v>21000</v>
      </c>
      <c r="J17" s="7">
        <f t="shared" si="0"/>
        <v>16800</v>
      </c>
    </row>
    <row r="18" spans="2:10" x14ac:dyDescent="0.4">
      <c r="B18" s="2" t="s">
        <v>159</v>
      </c>
      <c r="C18" s="2" t="s">
        <v>160</v>
      </c>
      <c r="D18" s="1" t="s">
        <v>61</v>
      </c>
      <c r="E18" s="1" t="s">
        <v>61</v>
      </c>
      <c r="F18" s="1" t="s">
        <v>161</v>
      </c>
      <c r="G18" s="1" t="s">
        <v>162</v>
      </c>
      <c r="H18" s="1" t="s">
        <v>163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bestFit="1" customWidth="1"/>
    <col min="4" max="5" width="5.25" style="1" bestFit="1" customWidth="1"/>
    <col min="6" max="7" width="9" style="1" bestFit="1" customWidth="1"/>
    <col min="8" max="8" width="9" style="1" customWidth="1"/>
    <col min="9" max="9" width="8.875" style="3" customWidth="1"/>
    <col min="10" max="10" width="9.375" customWidth="1"/>
  </cols>
  <sheetData>
    <row r="2" spans="2:12" x14ac:dyDescent="0.4">
      <c r="B2" s="5" t="s">
        <v>0</v>
      </c>
      <c r="C2" s="5" t="s">
        <v>1</v>
      </c>
      <c r="D2" s="5" t="s">
        <v>105</v>
      </c>
      <c r="E2" s="5" t="s">
        <v>104</v>
      </c>
      <c r="F2" s="5" t="s">
        <v>103</v>
      </c>
      <c r="G2" s="5" t="s">
        <v>102</v>
      </c>
      <c r="H2" s="5" t="s">
        <v>101</v>
      </c>
      <c r="I2" s="5" t="s">
        <v>32</v>
      </c>
      <c r="J2" s="5" t="s">
        <v>33</v>
      </c>
    </row>
    <row r="3" spans="2:12" x14ac:dyDescent="0.4">
      <c r="B3" s="2" t="s">
        <v>2</v>
      </c>
      <c r="C3" s="2" t="s">
        <v>100</v>
      </c>
      <c r="D3" s="1" t="s">
        <v>61</v>
      </c>
      <c r="E3" s="1" t="s">
        <v>52</v>
      </c>
      <c r="F3" s="1" t="s">
        <v>94</v>
      </c>
      <c r="G3" s="1" t="s">
        <v>99</v>
      </c>
      <c r="H3" s="1" t="s">
        <v>135</v>
      </c>
      <c r="I3" s="4">
        <v>14400</v>
      </c>
      <c r="J3" s="7">
        <f t="shared" ref="J3:J18" si="0">ROUND(I3*0.8,0)</f>
        <v>11520</v>
      </c>
    </row>
    <row r="4" spans="2:12" x14ac:dyDescent="0.4">
      <c r="B4" s="2" t="s">
        <v>3</v>
      </c>
      <c r="C4" s="2" t="s">
        <v>98</v>
      </c>
      <c r="D4" s="1" t="s">
        <v>61</v>
      </c>
      <c r="E4" s="1" t="s">
        <v>52</v>
      </c>
      <c r="F4" s="1" t="s">
        <v>136</v>
      </c>
      <c r="G4" s="1" t="s">
        <v>93</v>
      </c>
      <c r="H4" s="1" t="s">
        <v>135</v>
      </c>
      <c r="I4" s="4">
        <v>14400</v>
      </c>
      <c r="J4" s="7">
        <f t="shared" si="0"/>
        <v>11520</v>
      </c>
    </row>
    <row r="5" spans="2:12" x14ac:dyDescent="0.4">
      <c r="B5" s="2" t="s">
        <v>4</v>
      </c>
      <c r="C5" s="2" t="s">
        <v>95</v>
      </c>
      <c r="D5" s="1" t="s">
        <v>61</v>
      </c>
      <c r="E5" s="1" t="s">
        <v>52</v>
      </c>
      <c r="F5" s="1" t="s">
        <v>94</v>
      </c>
      <c r="G5" s="1" t="s">
        <v>93</v>
      </c>
      <c r="H5" s="1" t="s">
        <v>134</v>
      </c>
      <c r="I5" s="4">
        <v>14400</v>
      </c>
      <c r="J5" s="7">
        <f t="shared" si="0"/>
        <v>11520</v>
      </c>
    </row>
    <row r="6" spans="2:12" x14ac:dyDescent="0.4">
      <c r="B6" s="2" t="s">
        <v>5</v>
      </c>
      <c r="C6" s="2" t="s">
        <v>91</v>
      </c>
      <c r="D6" s="1" t="s">
        <v>61</v>
      </c>
      <c r="E6" s="1" t="s">
        <v>52</v>
      </c>
      <c r="F6" s="1" t="s">
        <v>90</v>
      </c>
      <c r="G6" s="1" t="s">
        <v>89</v>
      </c>
      <c r="H6" s="1" t="s">
        <v>85</v>
      </c>
      <c r="I6" s="4">
        <v>12700</v>
      </c>
      <c r="J6" s="7">
        <f t="shared" si="0"/>
        <v>10160</v>
      </c>
    </row>
    <row r="7" spans="2:12" x14ac:dyDescent="0.4">
      <c r="B7" s="2" t="s">
        <v>6</v>
      </c>
      <c r="C7" s="2" t="s">
        <v>88</v>
      </c>
      <c r="D7" s="1" t="s">
        <v>61</v>
      </c>
      <c r="E7" s="1" t="s">
        <v>52</v>
      </c>
      <c r="F7" s="1" t="s">
        <v>133</v>
      </c>
      <c r="G7" s="1" t="s">
        <v>132</v>
      </c>
      <c r="H7" s="1" t="s">
        <v>85</v>
      </c>
      <c r="I7" s="4">
        <v>12700</v>
      </c>
      <c r="J7" s="7">
        <f t="shared" si="0"/>
        <v>10160</v>
      </c>
    </row>
    <row r="8" spans="2:12" x14ac:dyDescent="0.4">
      <c r="B8" s="2" t="s">
        <v>7</v>
      </c>
      <c r="C8" s="2" t="s">
        <v>84</v>
      </c>
      <c r="D8" s="1" t="s">
        <v>52</v>
      </c>
      <c r="E8" s="1" t="s">
        <v>52</v>
      </c>
      <c r="F8" s="1" t="s">
        <v>131</v>
      </c>
      <c r="G8" s="1" t="s">
        <v>130</v>
      </c>
      <c r="H8" s="1" t="s">
        <v>128</v>
      </c>
      <c r="I8" s="4">
        <v>16200</v>
      </c>
      <c r="J8" s="7">
        <f t="shared" si="0"/>
        <v>12960</v>
      </c>
      <c r="L8" t="s">
        <v>127</v>
      </c>
    </row>
    <row r="9" spans="2:12" x14ac:dyDescent="0.4">
      <c r="B9" s="2" t="s">
        <v>8</v>
      </c>
      <c r="C9" s="2" t="s">
        <v>80</v>
      </c>
      <c r="D9" s="1" t="s">
        <v>52</v>
      </c>
      <c r="E9" s="1" t="s">
        <v>52</v>
      </c>
      <c r="F9" s="1" t="s">
        <v>129</v>
      </c>
      <c r="G9" s="1" t="s">
        <v>78</v>
      </c>
      <c r="H9" s="1" t="s">
        <v>128</v>
      </c>
      <c r="I9" s="4">
        <v>16200</v>
      </c>
      <c r="J9" s="7">
        <f t="shared" si="0"/>
        <v>12960</v>
      </c>
      <c r="L9" t="s">
        <v>127</v>
      </c>
    </row>
    <row r="10" spans="2:12" x14ac:dyDescent="0.4">
      <c r="B10" s="2" t="s">
        <v>9</v>
      </c>
      <c r="C10" s="2" t="s">
        <v>80</v>
      </c>
      <c r="D10" s="1" t="s">
        <v>61</v>
      </c>
      <c r="E10" s="1" t="s">
        <v>52</v>
      </c>
      <c r="F10" s="1" t="s">
        <v>129</v>
      </c>
      <c r="G10" s="1" t="s">
        <v>82</v>
      </c>
      <c r="H10" s="1" t="s">
        <v>128</v>
      </c>
      <c r="I10" s="4">
        <v>16200</v>
      </c>
      <c r="J10" s="7">
        <f t="shared" si="0"/>
        <v>12960</v>
      </c>
      <c r="L10" t="s">
        <v>127</v>
      </c>
    </row>
    <row r="11" spans="2:12" x14ac:dyDescent="0.4">
      <c r="B11" s="2" t="s">
        <v>10</v>
      </c>
      <c r="C11" s="2" t="s">
        <v>124</v>
      </c>
      <c r="D11" s="1" t="s">
        <v>52</v>
      </c>
      <c r="E11" s="1" t="s">
        <v>52</v>
      </c>
      <c r="F11" s="1" t="s">
        <v>126</v>
      </c>
      <c r="G11" s="1" t="s">
        <v>74</v>
      </c>
      <c r="H11" s="1" t="s">
        <v>125</v>
      </c>
      <c r="I11" s="4">
        <v>26600</v>
      </c>
      <c r="J11" s="7">
        <f t="shared" si="0"/>
        <v>21280</v>
      </c>
      <c r="L11" t="s">
        <v>121</v>
      </c>
    </row>
    <row r="12" spans="2:12" x14ac:dyDescent="0.4">
      <c r="B12" s="2" t="s">
        <v>11</v>
      </c>
      <c r="C12" s="2" t="s">
        <v>124</v>
      </c>
      <c r="D12" s="1" t="s">
        <v>61</v>
      </c>
      <c r="E12" s="1" t="s">
        <v>61</v>
      </c>
      <c r="F12" s="1" t="s">
        <v>123</v>
      </c>
      <c r="G12" s="1" t="s">
        <v>74</v>
      </c>
      <c r="H12" s="1" t="s">
        <v>122</v>
      </c>
      <c r="I12" s="4">
        <v>37200</v>
      </c>
      <c r="J12" s="7">
        <f t="shared" si="0"/>
        <v>29760</v>
      </c>
      <c r="L12" t="s">
        <v>121</v>
      </c>
    </row>
    <row r="13" spans="2:12" x14ac:dyDescent="0.4">
      <c r="B13" s="2" t="s">
        <v>12</v>
      </c>
      <c r="C13" s="2" t="s">
        <v>120</v>
      </c>
      <c r="D13" s="1" t="s">
        <v>52</v>
      </c>
      <c r="E13" s="1" t="s">
        <v>52</v>
      </c>
      <c r="F13" s="1" t="s">
        <v>119</v>
      </c>
      <c r="G13" s="1" t="s">
        <v>118</v>
      </c>
      <c r="H13" s="1" t="s">
        <v>67</v>
      </c>
      <c r="I13" s="4">
        <v>41200</v>
      </c>
      <c r="J13" s="7">
        <f t="shared" si="0"/>
        <v>32960</v>
      </c>
    </row>
    <row r="14" spans="2:12" x14ac:dyDescent="0.4">
      <c r="B14" s="2" t="s">
        <v>13</v>
      </c>
      <c r="C14" s="2" t="s">
        <v>117</v>
      </c>
      <c r="D14" s="1" t="s">
        <v>52</v>
      </c>
      <c r="E14" s="1" t="s">
        <v>52</v>
      </c>
      <c r="F14" s="1" t="s">
        <v>116</v>
      </c>
      <c r="G14" s="1" t="s">
        <v>64</v>
      </c>
      <c r="H14" s="1" t="s">
        <v>115</v>
      </c>
      <c r="I14" s="4">
        <v>41200</v>
      </c>
      <c r="J14" s="7">
        <f t="shared" si="0"/>
        <v>32960</v>
      </c>
    </row>
    <row r="15" spans="2:12" x14ac:dyDescent="0.4">
      <c r="B15" s="2" t="s">
        <v>14</v>
      </c>
      <c r="C15" s="2" t="s">
        <v>62</v>
      </c>
      <c r="D15" s="1" t="s">
        <v>61</v>
      </c>
      <c r="E15" s="1" t="s">
        <v>52</v>
      </c>
      <c r="F15" s="1" t="s">
        <v>114</v>
      </c>
      <c r="G15" s="1" t="s">
        <v>113</v>
      </c>
      <c r="H15" s="1" t="s">
        <v>112</v>
      </c>
      <c r="I15" s="4">
        <v>23500</v>
      </c>
      <c r="J15" s="7">
        <f t="shared" si="0"/>
        <v>18800</v>
      </c>
    </row>
    <row r="16" spans="2:12" x14ac:dyDescent="0.4">
      <c r="B16" s="2" t="s">
        <v>15</v>
      </c>
      <c r="C16" s="2" t="s">
        <v>57</v>
      </c>
      <c r="D16" s="1" t="s">
        <v>52</v>
      </c>
      <c r="E16" s="1" t="s">
        <v>52</v>
      </c>
      <c r="F16" s="1" t="s">
        <v>111</v>
      </c>
      <c r="G16" s="1" t="s">
        <v>110</v>
      </c>
      <c r="H16" s="1" t="s">
        <v>109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53</v>
      </c>
      <c r="D17" s="1" t="s">
        <v>52</v>
      </c>
      <c r="E17" s="1" t="s">
        <v>52</v>
      </c>
      <c r="F17" s="1" t="s">
        <v>108</v>
      </c>
      <c r="G17" s="1" t="s">
        <v>107</v>
      </c>
      <c r="H17" s="1" t="s">
        <v>106</v>
      </c>
      <c r="I17" s="4">
        <v>21000</v>
      </c>
      <c r="J17" s="7">
        <f t="shared" si="0"/>
        <v>16800</v>
      </c>
    </row>
    <row r="18" spans="2:10" x14ac:dyDescent="0.4">
      <c r="B18" s="2" t="s">
        <v>159</v>
      </c>
      <c r="C18" s="2" t="s">
        <v>160</v>
      </c>
      <c r="D18" s="1" t="s">
        <v>61</v>
      </c>
      <c r="E18" s="1" t="s">
        <v>61</v>
      </c>
      <c r="F18" s="1" t="s">
        <v>164</v>
      </c>
      <c r="G18" s="1" t="s">
        <v>165</v>
      </c>
      <c r="H18" s="1" t="s">
        <v>166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3" sqref="A3"/>
    </sheetView>
  </sheetViews>
  <sheetFormatPr defaultRowHeight="18.75" x14ac:dyDescent="0.4"/>
  <cols>
    <col min="1" max="1" width="28" customWidth="1"/>
    <col min="2" max="2" width="11.25" bestFit="1" customWidth="1"/>
    <col min="3" max="5" width="9.625" customWidth="1"/>
  </cols>
  <sheetData>
    <row r="1" spans="1:5" x14ac:dyDescent="0.4">
      <c r="A1" s="10" t="s">
        <v>178</v>
      </c>
      <c r="B1" t="s">
        <v>179</v>
      </c>
    </row>
    <row r="3" spans="1:5" x14ac:dyDescent="0.4">
      <c r="A3" s="10" t="s">
        <v>169</v>
      </c>
      <c r="B3" s="10" t="s">
        <v>174</v>
      </c>
    </row>
    <row r="4" spans="1:5" x14ac:dyDescent="0.4">
      <c r="A4" s="10" t="s">
        <v>170</v>
      </c>
      <c r="B4" t="s">
        <v>175</v>
      </c>
      <c r="C4" t="s">
        <v>176</v>
      </c>
      <c r="D4" t="s">
        <v>177</v>
      </c>
      <c r="E4" t="s">
        <v>171</v>
      </c>
    </row>
    <row r="5" spans="1:5" x14ac:dyDescent="0.4">
      <c r="A5" s="2" t="s">
        <v>172</v>
      </c>
      <c r="B5" s="9">
        <v>664200</v>
      </c>
      <c r="C5" s="9">
        <v>1053000</v>
      </c>
      <c r="D5" s="9">
        <v>518400</v>
      </c>
      <c r="E5" s="9">
        <v>2235600</v>
      </c>
    </row>
    <row r="6" spans="1:5" x14ac:dyDescent="0.4">
      <c r="A6" s="2" t="s">
        <v>173</v>
      </c>
      <c r="B6" s="9">
        <v>1733400</v>
      </c>
      <c r="C6" s="9">
        <v>923400</v>
      </c>
      <c r="D6" s="9">
        <v>1863000</v>
      </c>
      <c r="E6" s="9">
        <v>4519800</v>
      </c>
    </row>
    <row r="7" spans="1:5" x14ac:dyDescent="0.4">
      <c r="A7" s="2" t="s">
        <v>171</v>
      </c>
      <c r="B7" s="9">
        <v>2397600</v>
      </c>
      <c r="C7" s="9">
        <v>1976400</v>
      </c>
      <c r="D7" s="9">
        <v>2381400</v>
      </c>
      <c r="E7" s="9">
        <v>6755400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5"/>
  <sheetViews>
    <sheetView topLeftCell="A2" zoomScale="90" zoomScaleNormal="90" workbookViewId="0">
      <selection activeCell="G18" sqref="G18"/>
    </sheetView>
  </sheetViews>
  <sheetFormatPr defaultRowHeight="18.75" x14ac:dyDescent="0.4"/>
  <cols>
    <col min="1" max="1" width="2.625" customWidth="1"/>
    <col min="2" max="2" width="4.625" customWidth="1"/>
    <col min="3" max="3" width="10.25" bestFit="1" customWidth="1"/>
    <col min="4" max="4" width="19.5" customWidth="1"/>
    <col min="5" max="5" width="11" bestFit="1" customWidth="1"/>
    <col min="6" max="6" width="11" customWidth="1"/>
    <col min="7" max="7" width="31.5" bestFit="1" customWidth="1"/>
    <col min="8" max="8" width="11.125" customWidth="1"/>
    <col min="9" max="9" width="5.25" bestFit="1" customWidth="1"/>
    <col min="10" max="13" width="11.125" customWidth="1"/>
    <col min="14" max="14" width="5.25" bestFit="1" customWidth="1"/>
  </cols>
  <sheetData>
    <row r="2" spans="2:14" x14ac:dyDescent="0.4">
      <c r="B2" s="5" t="s">
        <v>158</v>
      </c>
      <c r="C2" s="5" t="s">
        <v>17</v>
      </c>
      <c r="D2" s="5" t="s">
        <v>36</v>
      </c>
      <c r="E2" s="5" t="s">
        <v>0</v>
      </c>
      <c r="F2" s="5" t="s">
        <v>137</v>
      </c>
      <c r="G2" s="5" t="s">
        <v>1</v>
      </c>
      <c r="H2" s="5" t="s">
        <v>32</v>
      </c>
      <c r="I2" s="5" t="s">
        <v>18</v>
      </c>
      <c r="J2" s="5" t="s">
        <v>27</v>
      </c>
      <c r="K2" s="5" t="s">
        <v>34</v>
      </c>
      <c r="L2" s="5" t="s">
        <v>33</v>
      </c>
      <c r="M2" s="5" t="s">
        <v>35</v>
      </c>
      <c r="N2" s="5" t="s">
        <v>28</v>
      </c>
    </row>
    <row r="3" spans="2:14" x14ac:dyDescent="0.4">
      <c r="B3">
        <v>1</v>
      </c>
      <c r="C3" s="6">
        <v>42838</v>
      </c>
      <c r="D3" s="6" t="s">
        <v>140</v>
      </c>
      <c r="E3" t="s">
        <v>19</v>
      </c>
      <c r="F3" s="6" t="s">
        <v>167</v>
      </c>
      <c r="G3" t="str">
        <f ca="1">VLOOKUP($E3,INDIRECT($F3),2,FALSE)</f>
        <v>LED スポットライト　電球色</v>
      </c>
      <c r="H3" s="8">
        <f ca="1">VLOOKUP($E3,INDIRECT($F3),8,FALSE)</f>
        <v>16200</v>
      </c>
      <c r="I3">
        <v>4</v>
      </c>
      <c r="J3" s="8">
        <f ca="1">H3*I3</f>
        <v>64800</v>
      </c>
      <c r="K3" s="8">
        <f ca="1">ROUND(J3*1.08,0)</f>
        <v>69984</v>
      </c>
      <c r="L3" s="8">
        <f ca="1">VLOOKUP($E3,INDIRECT($F3),9,FALSE)*$I3</f>
        <v>51840</v>
      </c>
      <c r="M3" s="8">
        <f ca="1">K3-L3</f>
        <v>18144</v>
      </c>
      <c r="N3" t="s">
        <v>29</v>
      </c>
    </row>
    <row r="4" spans="2:14" x14ac:dyDescent="0.4">
      <c r="B4">
        <v>2</v>
      </c>
      <c r="C4" s="6">
        <v>42838</v>
      </c>
      <c r="D4" s="6" t="s">
        <v>144</v>
      </c>
      <c r="E4" t="s">
        <v>20</v>
      </c>
      <c r="F4" s="6" t="s">
        <v>138</v>
      </c>
      <c r="G4" t="str">
        <f t="shared" ref="G4:G67" ca="1" si="0">VLOOKUP($E4,INDIRECT($F4),2,FALSE)</f>
        <v>LED スポットライト　温白色</v>
      </c>
      <c r="H4" s="8">
        <f t="shared" ref="H4:H67" ca="1" si="1">VLOOKUP($E4,INDIRECT($F4),8,FALSE)</f>
        <v>16200</v>
      </c>
      <c r="I4">
        <v>16</v>
      </c>
      <c r="J4" s="8">
        <f t="shared" ref="J4:J67" ca="1" si="2">H4*I4</f>
        <v>259200</v>
      </c>
      <c r="K4" s="8">
        <f t="shared" ref="K4:K67" ca="1" si="3">ROUND(J4*1.08,0)</f>
        <v>279936</v>
      </c>
      <c r="L4" s="8">
        <f t="shared" ref="L4:L67" ca="1" si="4">VLOOKUP($E4,INDIRECT($F4),9,FALSE)*$I4</f>
        <v>207360</v>
      </c>
      <c r="M4" s="8">
        <f t="shared" ref="M4:M67" ca="1" si="5">K4-L4</f>
        <v>72576</v>
      </c>
      <c r="N4" t="s">
        <v>30</v>
      </c>
    </row>
    <row r="5" spans="2:14" x14ac:dyDescent="0.4">
      <c r="B5">
        <v>3</v>
      </c>
      <c r="C5" s="6">
        <v>42838</v>
      </c>
      <c r="D5" s="6" t="s">
        <v>147</v>
      </c>
      <c r="E5" t="s">
        <v>21</v>
      </c>
      <c r="F5" s="6" t="s">
        <v>138</v>
      </c>
      <c r="G5" t="str">
        <f t="shared" ca="1" si="0"/>
        <v>ユニバーサルダウンライト　広角</v>
      </c>
      <c r="H5" s="8">
        <f t="shared" ca="1" si="1"/>
        <v>12700</v>
      </c>
      <c r="I5">
        <v>7</v>
      </c>
      <c r="J5" s="8">
        <f t="shared" ca="1" si="2"/>
        <v>88900</v>
      </c>
      <c r="K5" s="8">
        <f t="shared" ca="1" si="3"/>
        <v>96012</v>
      </c>
      <c r="L5" s="8">
        <f t="shared" ca="1" si="4"/>
        <v>71120</v>
      </c>
      <c r="M5" s="8">
        <f t="shared" ca="1" si="5"/>
        <v>24892</v>
      </c>
      <c r="N5" t="s">
        <v>30</v>
      </c>
    </row>
    <row r="6" spans="2:14" x14ac:dyDescent="0.4">
      <c r="B6">
        <v>4</v>
      </c>
      <c r="C6" s="6">
        <v>42847</v>
      </c>
      <c r="D6" s="6" t="s">
        <v>153</v>
      </c>
      <c r="E6" t="s">
        <v>22</v>
      </c>
      <c r="F6" s="6" t="s">
        <v>138</v>
      </c>
      <c r="G6" t="str">
        <f t="shared" ca="1" si="0"/>
        <v>ペンダントライト</v>
      </c>
      <c r="H6" s="8">
        <f t="shared" ca="1" si="1"/>
        <v>23500</v>
      </c>
      <c r="I6">
        <v>1</v>
      </c>
      <c r="J6" s="8">
        <f t="shared" ca="1" si="2"/>
        <v>23500</v>
      </c>
      <c r="K6" s="8">
        <f t="shared" ca="1" si="3"/>
        <v>25380</v>
      </c>
      <c r="L6" s="8">
        <f t="shared" ca="1" si="4"/>
        <v>18800</v>
      </c>
      <c r="M6" s="8">
        <f t="shared" ca="1" si="5"/>
        <v>6580</v>
      </c>
      <c r="N6" t="s">
        <v>31</v>
      </c>
    </row>
    <row r="7" spans="2:14" x14ac:dyDescent="0.4">
      <c r="B7">
        <v>5</v>
      </c>
      <c r="C7" s="6">
        <v>42847</v>
      </c>
      <c r="D7" s="6" t="s">
        <v>154</v>
      </c>
      <c r="E7" t="s">
        <v>23</v>
      </c>
      <c r="F7" s="6" t="s">
        <v>139</v>
      </c>
      <c r="G7" t="str">
        <f t="shared" ca="1" si="0"/>
        <v>ベースダウンライト　電球色</v>
      </c>
      <c r="H7" s="8">
        <f t="shared" ca="1" si="1"/>
        <v>14400</v>
      </c>
      <c r="I7">
        <v>17</v>
      </c>
      <c r="J7" s="8">
        <f t="shared" ca="1" si="2"/>
        <v>244800</v>
      </c>
      <c r="K7" s="8">
        <f t="shared" ca="1" si="3"/>
        <v>264384</v>
      </c>
      <c r="L7" s="8">
        <f t="shared" ca="1" si="4"/>
        <v>195840</v>
      </c>
      <c r="M7" s="8">
        <f t="shared" ca="1" si="5"/>
        <v>68544</v>
      </c>
      <c r="N7" t="s">
        <v>29</v>
      </c>
    </row>
    <row r="8" spans="2:14" x14ac:dyDescent="0.4">
      <c r="B8">
        <v>6</v>
      </c>
      <c r="C8" s="6">
        <v>42856</v>
      </c>
      <c r="D8" s="6" t="s">
        <v>140</v>
      </c>
      <c r="E8" t="s">
        <v>24</v>
      </c>
      <c r="F8" s="6" t="s">
        <v>139</v>
      </c>
      <c r="G8" t="str">
        <f t="shared" ca="1" si="0"/>
        <v>LED スポットライト　温白色</v>
      </c>
      <c r="H8" s="8">
        <f t="shared" ca="1" si="1"/>
        <v>16200</v>
      </c>
      <c r="I8">
        <v>8</v>
      </c>
      <c r="J8" s="8">
        <f t="shared" ca="1" si="2"/>
        <v>129600</v>
      </c>
      <c r="K8" s="8">
        <f t="shared" ca="1" si="3"/>
        <v>139968</v>
      </c>
      <c r="L8" s="8">
        <f t="shared" ca="1" si="4"/>
        <v>103680</v>
      </c>
      <c r="M8" s="8">
        <f t="shared" ca="1" si="5"/>
        <v>36288</v>
      </c>
      <c r="N8" t="s">
        <v>31</v>
      </c>
    </row>
    <row r="9" spans="2:14" x14ac:dyDescent="0.4">
      <c r="B9">
        <v>7</v>
      </c>
      <c r="C9" s="6">
        <v>42856</v>
      </c>
      <c r="D9" s="6" t="s">
        <v>156</v>
      </c>
      <c r="E9" t="s">
        <v>25</v>
      </c>
      <c r="F9" s="6" t="s">
        <v>138</v>
      </c>
      <c r="G9" t="str">
        <f t="shared" ca="1" si="0"/>
        <v>ベースダウンライト　温白色</v>
      </c>
      <c r="H9" s="8">
        <f t="shared" ca="1" si="1"/>
        <v>14400</v>
      </c>
      <c r="I9">
        <v>5</v>
      </c>
      <c r="J9" s="8">
        <f t="shared" ca="1" si="2"/>
        <v>72000</v>
      </c>
      <c r="K9" s="8">
        <f t="shared" ca="1" si="3"/>
        <v>77760</v>
      </c>
      <c r="L9" s="8">
        <f t="shared" ca="1" si="4"/>
        <v>57600</v>
      </c>
      <c r="M9" s="8">
        <f t="shared" ca="1" si="5"/>
        <v>20160</v>
      </c>
      <c r="N9" t="s">
        <v>30</v>
      </c>
    </row>
    <row r="10" spans="2:14" x14ac:dyDescent="0.4">
      <c r="B10">
        <v>8</v>
      </c>
      <c r="C10" s="6">
        <v>42856</v>
      </c>
      <c r="D10" s="6" t="s">
        <v>153</v>
      </c>
      <c r="E10" t="s">
        <v>26</v>
      </c>
      <c r="F10" s="6" t="s">
        <v>138</v>
      </c>
      <c r="G10" t="str">
        <f t="shared" ca="1" si="0"/>
        <v>LED スポットライト　電球色</v>
      </c>
      <c r="H10" s="8">
        <f t="shared" ca="1" si="1"/>
        <v>16200</v>
      </c>
      <c r="I10">
        <v>15</v>
      </c>
      <c r="J10" s="8">
        <f t="shared" ca="1" si="2"/>
        <v>243000</v>
      </c>
      <c r="K10" s="8">
        <f t="shared" ca="1" si="3"/>
        <v>262440</v>
      </c>
      <c r="L10" s="8">
        <f t="shared" ca="1" si="4"/>
        <v>194400</v>
      </c>
      <c r="M10" s="8">
        <f t="shared" ca="1" si="5"/>
        <v>68040</v>
      </c>
      <c r="N10" t="s">
        <v>31</v>
      </c>
    </row>
    <row r="11" spans="2:14" x14ac:dyDescent="0.4">
      <c r="B11">
        <v>9</v>
      </c>
      <c r="C11" s="6">
        <v>42858</v>
      </c>
      <c r="D11" s="6" t="s">
        <v>140</v>
      </c>
      <c r="E11" t="s">
        <v>37</v>
      </c>
      <c r="F11" s="6" t="s">
        <v>167</v>
      </c>
      <c r="G11" t="str">
        <f t="shared" ca="1" si="0"/>
        <v>ペンダントライト</v>
      </c>
      <c r="H11" s="8">
        <f t="shared" ca="1" si="1"/>
        <v>41200</v>
      </c>
      <c r="I11">
        <v>7</v>
      </c>
      <c r="J11" s="8">
        <f t="shared" ca="1" si="2"/>
        <v>288400</v>
      </c>
      <c r="K11" s="8">
        <f t="shared" ca="1" si="3"/>
        <v>311472</v>
      </c>
      <c r="L11" s="8">
        <f t="shared" ca="1" si="4"/>
        <v>230720</v>
      </c>
      <c r="M11" s="8">
        <f t="shared" ca="1" si="5"/>
        <v>80752</v>
      </c>
      <c r="N11" t="s">
        <v>29</v>
      </c>
    </row>
    <row r="12" spans="2:14" x14ac:dyDescent="0.4">
      <c r="B12">
        <v>10</v>
      </c>
      <c r="C12" s="6">
        <v>42858</v>
      </c>
      <c r="D12" s="6" t="s">
        <v>140</v>
      </c>
      <c r="E12" t="s">
        <v>38</v>
      </c>
      <c r="F12" t="s">
        <v>138</v>
      </c>
      <c r="G12" t="str">
        <f t="shared" ca="1" si="0"/>
        <v>ブラケットライト　20W型</v>
      </c>
      <c r="H12" s="8">
        <f t="shared" ca="1" si="1"/>
        <v>21000</v>
      </c>
      <c r="I12">
        <v>13</v>
      </c>
      <c r="J12" s="8">
        <f t="shared" ca="1" si="2"/>
        <v>273000</v>
      </c>
      <c r="K12" s="8">
        <f t="shared" ca="1" si="3"/>
        <v>294840</v>
      </c>
      <c r="L12" s="8">
        <f t="shared" ca="1" si="4"/>
        <v>218400</v>
      </c>
      <c r="M12" s="8">
        <f t="shared" ca="1" si="5"/>
        <v>76440</v>
      </c>
      <c r="N12" t="s">
        <v>30</v>
      </c>
    </row>
    <row r="13" spans="2:14" x14ac:dyDescent="0.4">
      <c r="B13">
        <v>11</v>
      </c>
      <c r="C13" s="6">
        <v>42858</v>
      </c>
      <c r="D13" s="6" t="s">
        <v>144</v>
      </c>
      <c r="E13" t="s">
        <v>39</v>
      </c>
      <c r="F13" t="s">
        <v>138</v>
      </c>
      <c r="G13" t="str">
        <f t="shared" ca="1" si="0"/>
        <v>ユニバーサルダウンライト　狭角</v>
      </c>
      <c r="H13" s="8">
        <f t="shared" ca="1" si="1"/>
        <v>12700</v>
      </c>
      <c r="I13">
        <v>4</v>
      </c>
      <c r="J13" s="8">
        <f t="shared" ca="1" si="2"/>
        <v>50800</v>
      </c>
      <c r="K13" s="8">
        <f t="shared" ca="1" si="3"/>
        <v>54864</v>
      </c>
      <c r="L13" s="8">
        <f t="shared" ca="1" si="4"/>
        <v>40640</v>
      </c>
      <c r="M13" s="8">
        <f t="shared" ca="1" si="5"/>
        <v>14224</v>
      </c>
      <c r="N13" t="s">
        <v>30</v>
      </c>
    </row>
    <row r="14" spans="2:14" x14ac:dyDescent="0.4">
      <c r="B14">
        <v>12</v>
      </c>
      <c r="C14" s="6">
        <v>42858</v>
      </c>
      <c r="D14" s="6" t="s">
        <v>145</v>
      </c>
      <c r="E14" t="s">
        <v>40</v>
      </c>
      <c r="F14" t="s">
        <v>138</v>
      </c>
      <c r="G14" t="str">
        <f t="shared" ca="1" si="0"/>
        <v>LED スポットライト　電球色</v>
      </c>
      <c r="H14" s="8">
        <f t="shared" ca="1" si="1"/>
        <v>16200</v>
      </c>
      <c r="I14">
        <v>1</v>
      </c>
      <c r="J14" s="8">
        <f t="shared" ca="1" si="2"/>
        <v>16200</v>
      </c>
      <c r="K14" s="8">
        <f t="shared" ca="1" si="3"/>
        <v>17496</v>
      </c>
      <c r="L14" s="8">
        <f t="shared" ca="1" si="4"/>
        <v>12960</v>
      </c>
      <c r="M14" s="8">
        <f t="shared" ca="1" si="5"/>
        <v>4536</v>
      </c>
      <c r="N14" t="s">
        <v>31</v>
      </c>
    </row>
    <row r="15" spans="2:14" x14ac:dyDescent="0.4">
      <c r="B15">
        <v>13</v>
      </c>
      <c r="C15" s="6">
        <v>42858</v>
      </c>
      <c r="D15" s="6" t="s">
        <v>148</v>
      </c>
      <c r="E15" t="s">
        <v>41</v>
      </c>
      <c r="F15" t="s">
        <v>138</v>
      </c>
      <c r="G15" t="str">
        <f t="shared" ca="1" si="0"/>
        <v>ベースダウンライト　電球色</v>
      </c>
      <c r="H15" s="8">
        <f t="shared" ca="1" si="1"/>
        <v>14400</v>
      </c>
      <c r="I15">
        <v>5</v>
      </c>
      <c r="J15" s="8">
        <f t="shared" ca="1" si="2"/>
        <v>72000</v>
      </c>
      <c r="K15" s="8">
        <f t="shared" ca="1" si="3"/>
        <v>77760</v>
      </c>
      <c r="L15" s="8">
        <f t="shared" ca="1" si="4"/>
        <v>57600</v>
      </c>
      <c r="M15" s="8">
        <f t="shared" ca="1" si="5"/>
        <v>20160</v>
      </c>
      <c r="N15" t="s">
        <v>29</v>
      </c>
    </row>
    <row r="16" spans="2:14" x14ac:dyDescent="0.4">
      <c r="B16">
        <v>14</v>
      </c>
      <c r="C16" s="6">
        <v>42859</v>
      </c>
      <c r="D16" s="6" t="s">
        <v>153</v>
      </c>
      <c r="E16" t="s">
        <v>42</v>
      </c>
      <c r="F16" t="s">
        <v>138</v>
      </c>
      <c r="G16" t="str">
        <f t="shared" ca="1" si="0"/>
        <v>ブラケットライト　40W型</v>
      </c>
      <c r="H16" s="8">
        <f t="shared" ca="1" si="1"/>
        <v>37000</v>
      </c>
      <c r="I16">
        <v>11</v>
      </c>
      <c r="J16" s="8">
        <f t="shared" ca="1" si="2"/>
        <v>407000</v>
      </c>
      <c r="K16" s="8">
        <f t="shared" ca="1" si="3"/>
        <v>439560</v>
      </c>
      <c r="L16" s="8">
        <f t="shared" ca="1" si="4"/>
        <v>325600</v>
      </c>
      <c r="M16" s="8">
        <f t="shared" ca="1" si="5"/>
        <v>113960</v>
      </c>
      <c r="N16" t="s">
        <v>31</v>
      </c>
    </row>
    <row r="17" spans="2:14" x14ac:dyDescent="0.4">
      <c r="B17">
        <v>15</v>
      </c>
      <c r="C17" s="6">
        <v>42859</v>
      </c>
      <c r="D17" s="6" t="s">
        <v>140</v>
      </c>
      <c r="E17" t="s">
        <v>43</v>
      </c>
      <c r="F17" t="s">
        <v>138</v>
      </c>
      <c r="G17" t="str">
        <f t="shared" ca="1" si="0"/>
        <v>シーリングライト</v>
      </c>
      <c r="H17" s="8">
        <f t="shared" ca="1" si="1"/>
        <v>28800</v>
      </c>
      <c r="I17">
        <v>8</v>
      </c>
      <c r="J17" s="8">
        <f t="shared" ca="1" si="2"/>
        <v>230400</v>
      </c>
      <c r="K17" s="8">
        <f t="shared" ca="1" si="3"/>
        <v>248832</v>
      </c>
      <c r="L17" s="8">
        <f t="shared" ca="1" si="4"/>
        <v>184320</v>
      </c>
      <c r="M17" s="8">
        <f t="shared" ca="1" si="5"/>
        <v>64512</v>
      </c>
      <c r="N17" t="s">
        <v>30</v>
      </c>
    </row>
    <row r="18" spans="2:14" x14ac:dyDescent="0.4">
      <c r="B18">
        <v>16</v>
      </c>
      <c r="C18" s="6">
        <v>42859</v>
      </c>
      <c r="D18" s="6" t="s">
        <v>140</v>
      </c>
      <c r="E18" t="s">
        <v>44</v>
      </c>
      <c r="F18" t="s">
        <v>139</v>
      </c>
      <c r="G18" t="str">
        <f t="shared" ca="1" si="0"/>
        <v>シーリングライト</v>
      </c>
      <c r="H18" s="8">
        <f t="shared" ca="1" si="1"/>
        <v>37200</v>
      </c>
      <c r="I18">
        <v>12</v>
      </c>
      <c r="J18" s="8">
        <f t="shared" ca="1" si="2"/>
        <v>446400</v>
      </c>
      <c r="K18" s="8">
        <f t="shared" ca="1" si="3"/>
        <v>482112</v>
      </c>
      <c r="L18" s="8">
        <f t="shared" ca="1" si="4"/>
        <v>357120</v>
      </c>
      <c r="M18" s="8">
        <f t="shared" ca="1" si="5"/>
        <v>124992</v>
      </c>
      <c r="N18" t="s">
        <v>31</v>
      </c>
    </row>
    <row r="19" spans="2:14" x14ac:dyDescent="0.4">
      <c r="B19">
        <v>17</v>
      </c>
      <c r="C19" s="6">
        <v>42862</v>
      </c>
      <c r="D19" s="6" t="s">
        <v>140</v>
      </c>
      <c r="E19" t="s">
        <v>45</v>
      </c>
      <c r="F19" t="s">
        <v>138</v>
      </c>
      <c r="G19" t="str">
        <f t="shared" ca="1" si="0"/>
        <v>ペンダントライト</v>
      </c>
      <c r="H19" s="8">
        <f t="shared" ca="1" si="1"/>
        <v>41200</v>
      </c>
      <c r="I19">
        <v>12</v>
      </c>
      <c r="J19" s="8">
        <f t="shared" ca="1" si="2"/>
        <v>494400</v>
      </c>
      <c r="K19" s="8">
        <f t="shared" ca="1" si="3"/>
        <v>533952</v>
      </c>
      <c r="L19" s="8">
        <f t="shared" ca="1" si="4"/>
        <v>395520</v>
      </c>
      <c r="M19" s="8">
        <f t="shared" ca="1" si="5"/>
        <v>138432</v>
      </c>
      <c r="N19" t="s">
        <v>29</v>
      </c>
    </row>
    <row r="20" spans="2:14" x14ac:dyDescent="0.4">
      <c r="B20">
        <v>18</v>
      </c>
      <c r="C20" s="6">
        <v>42862</v>
      </c>
      <c r="D20" s="6" t="s">
        <v>145</v>
      </c>
      <c r="E20" t="s">
        <v>46</v>
      </c>
      <c r="F20" t="s">
        <v>138</v>
      </c>
      <c r="G20" t="str">
        <f t="shared" ca="1" si="0"/>
        <v>ブラケットライト　20W型</v>
      </c>
      <c r="H20" s="8">
        <f t="shared" ca="1" si="1"/>
        <v>21000</v>
      </c>
      <c r="I20">
        <v>7</v>
      </c>
      <c r="J20" s="8">
        <f t="shared" ca="1" si="2"/>
        <v>147000</v>
      </c>
      <c r="K20" s="8">
        <f t="shared" ca="1" si="3"/>
        <v>158760</v>
      </c>
      <c r="L20" s="8">
        <f t="shared" ca="1" si="4"/>
        <v>117600</v>
      </c>
      <c r="M20" s="8">
        <f t="shared" ca="1" si="5"/>
        <v>41160</v>
      </c>
      <c r="N20" t="s">
        <v>30</v>
      </c>
    </row>
    <row r="21" spans="2:14" x14ac:dyDescent="0.4">
      <c r="B21">
        <v>19</v>
      </c>
      <c r="C21" s="6">
        <v>42862</v>
      </c>
      <c r="D21" s="6" t="s">
        <v>149</v>
      </c>
      <c r="E21" t="s">
        <v>47</v>
      </c>
      <c r="F21" t="s">
        <v>138</v>
      </c>
      <c r="G21" t="str">
        <f t="shared" ca="1" si="0"/>
        <v>ベースダウンライト　昼白色</v>
      </c>
      <c r="H21" s="8">
        <f t="shared" ca="1" si="1"/>
        <v>14400</v>
      </c>
      <c r="I21">
        <v>15</v>
      </c>
      <c r="J21" s="8">
        <f t="shared" ca="1" si="2"/>
        <v>216000</v>
      </c>
      <c r="K21" s="8">
        <f t="shared" ca="1" si="3"/>
        <v>233280</v>
      </c>
      <c r="L21" s="8">
        <f t="shared" ca="1" si="4"/>
        <v>172800</v>
      </c>
      <c r="M21" s="8">
        <f t="shared" ca="1" si="5"/>
        <v>60480</v>
      </c>
      <c r="N21" t="s">
        <v>30</v>
      </c>
    </row>
    <row r="22" spans="2:14" x14ac:dyDescent="0.4">
      <c r="B22">
        <v>20</v>
      </c>
      <c r="C22" s="6">
        <v>42862</v>
      </c>
      <c r="D22" s="6" t="s">
        <v>153</v>
      </c>
      <c r="E22" t="s">
        <v>48</v>
      </c>
      <c r="F22" t="s">
        <v>138</v>
      </c>
      <c r="G22" t="str">
        <f t="shared" ca="1" si="0"/>
        <v>ベースダウンライト　温白色</v>
      </c>
      <c r="H22" s="8">
        <f t="shared" ca="1" si="1"/>
        <v>14400</v>
      </c>
      <c r="I22">
        <v>18</v>
      </c>
      <c r="J22" s="8">
        <f t="shared" ca="1" si="2"/>
        <v>259200</v>
      </c>
      <c r="K22" s="8">
        <f t="shared" ca="1" si="3"/>
        <v>279936</v>
      </c>
      <c r="L22" s="8">
        <f t="shared" ca="1" si="4"/>
        <v>207360</v>
      </c>
      <c r="M22" s="8">
        <f t="shared" ca="1" si="5"/>
        <v>72576</v>
      </c>
      <c r="N22" t="s">
        <v>31</v>
      </c>
    </row>
    <row r="23" spans="2:14" x14ac:dyDescent="0.4">
      <c r="B23">
        <v>21</v>
      </c>
      <c r="C23" s="6">
        <v>42862</v>
      </c>
      <c r="D23" s="6" t="s">
        <v>140</v>
      </c>
      <c r="E23" t="s">
        <v>19</v>
      </c>
      <c r="F23" t="s">
        <v>138</v>
      </c>
      <c r="G23" t="str">
        <f t="shared" ca="1" si="0"/>
        <v>LED スポットライト　電球色</v>
      </c>
      <c r="H23" s="8">
        <f t="shared" ca="1" si="1"/>
        <v>16200</v>
      </c>
      <c r="I23">
        <v>17</v>
      </c>
      <c r="J23" s="8">
        <f t="shared" ca="1" si="2"/>
        <v>275400</v>
      </c>
      <c r="K23" s="8">
        <f t="shared" ca="1" si="3"/>
        <v>297432</v>
      </c>
      <c r="L23" s="8">
        <f t="shared" ca="1" si="4"/>
        <v>220320</v>
      </c>
      <c r="M23" s="8">
        <f t="shared" ca="1" si="5"/>
        <v>77112</v>
      </c>
      <c r="N23" t="s">
        <v>29</v>
      </c>
    </row>
    <row r="24" spans="2:14" x14ac:dyDescent="0.4">
      <c r="B24">
        <v>22</v>
      </c>
      <c r="C24" s="6">
        <v>42862</v>
      </c>
      <c r="D24" s="6" t="s">
        <v>140</v>
      </c>
      <c r="E24" t="s">
        <v>20</v>
      </c>
      <c r="F24" t="s">
        <v>138</v>
      </c>
      <c r="G24" t="str">
        <f t="shared" ca="1" si="0"/>
        <v>LED スポットライト　温白色</v>
      </c>
      <c r="H24" s="8">
        <f t="shared" ca="1" si="1"/>
        <v>16200</v>
      </c>
      <c r="I24">
        <v>3</v>
      </c>
      <c r="J24" s="8">
        <f t="shared" ca="1" si="2"/>
        <v>48600</v>
      </c>
      <c r="K24" s="8">
        <f t="shared" ca="1" si="3"/>
        <v>52488</v>
      </c>
      <c r="L24" s="8">
        <f t="shared" ca="1" si="4"/>
        <v>38880</v>
      </c>
      <c r="M24" s="8">
        <f t="shared" ca="1" si="5"/>
        <v>13608</v>
      </c>
      <c r="N24" t="s">
        <v>31</v>
      </c>
    </row>
    <row r="25" spans="2:14" x14ac:dyDescent="0.4">
      <c r="B25">
        <v>23</v>
      </c>
      <c r="C25" s="6">
        <v>42862</v>
      </c>
      <c r="D25" s="6" t="s">
        <v>140</v>
      </c>
      <c r="E25" t="s">
        <v>21</v>
      </c>
      <c r="F25" t="s">
        <v>138</v>
      </c>
      <c r="G25" t="str">
        <f t="shared" ca="1" si="0"/>
        <v>ユニバーサルダウンライト　広角</v>
      </c>
      <c r="H25" s="8">
        <f t="shared" ca="1" si="1"/>
        <v>12700</v>
      </c>
      <c r="I25">
        <v>10</v>
      </c>
      <c r="J25" s="8">
        <f t="shared" ca="1" si="2"/>
        <v>127000</v>
      </c>
      <c r="K25" s="8">
        <f t="shared" ca="1" si="3"/>
        <v>137160</v>
      </c>
      <c r="L25" s="8">
        <f t="shared" ca="1" si="4"/>
        <v>101600</v>
      </c>
      <c r="M25" s="8">
        <f t="shared" ca="1" si="5"/>
        <v>35560</v>
      </c>
      <c r="N25" t="s">
        <v>30</v>
      </c>
    </row>
    <row r="26" spans="2:14" x14ac:dyDescent="0.4">
      <c r="B26">
        <v>24</v>
      </c>
      <c r="C26" s="6">
        <v>42864</v>
      </c>
      <c r="D26" s="6" t="s">
        <v>144</v>
      </c>
      <c r="E26" t="s">
        <v>22</v>
      </c>
      <c r="F26" t="s">
        <v>138</v>
      </c>
      <c r="G26" t="str">
        <f t="shared" ca="1" si="0"/>
        <v>ペンダントライト</v>
      </c>
      <c r="H26" s="8">
        <f t="shared" ca="1" si="1"/>
        <v>23500</v>
      </c>
      <c r="I26">
        <v>11</v>
      </c>
      <c r="J26" s="8">
        <f t="shared" ca="1" si="2"/>
        <v>258500</v>
      </c>
      <c r="K26" s="8">
        <f t="shared" ca="1" si="3"/>
        <v>279180</v>
      </c>
      <c r="L26" s="8">
        <f t="shared" ca="1" si="4"/>
        <v>206800</v>
      </c>
      <c r="M26" s="8">
        <f t="shared" ca="1" si="5"/>
        <v>72380</v>
      </c>
      <c r="N26" t="s">
        <v>31</v>
      </c>
    </row>
    <row r="27" spans="2:14" x14ac:dyDescent="0.4">
      <c r="B27">
        <v>25</v>
      </c>
      <c r="C27" s="6">
        <v>42864</v>
      </c>
      <c r="D27" s="6" t="s">
        <v>144</v>
      </c>
      <c r="E27" t="s">
        <v>23</v>
      </c>
      <c r="F27" t="s">
        <v>138</v>
      </c>
      <c r="G27" t="str">
        <f t="shared" ca="1" si="0"/>
        <v>ベースダウンライト　電球色</v>
      </c>
      <c r="H27" s="8">
        <f t="shared" ca="1" si="1"/>
        <v>14400</v>
      </c>
      <c r="I27">
        <v>15</v>
      </c>
      <c r="J27" s="8">
        <f t="shared" ca="1" si="2"/>
        <v>216000</v>
      </c>
      <c r="K27" s="8">
        <f t="shared" ca="1" si="3"/>
        <v>233280</v>
      </c>
      <c r="L27" s="8">
        <f t="shared" ca="1" si="4"/>
        <v>172800</v>
      </c>
      <c r="M27" s="8">
        <f t="shared" ca="1" si="5"/>
        <v>60480</v>
      </c>
      <c r="N27" t="s">
        <v>30</v>
      </c>
    </row>
    <row r="28" spans="2:14" x14ac:dyDescent="0.4">
      <c r="B28">
        <v>26</v>
      </c>
      <c r="C28" s="6">
        <v>42864</v>
      </c>
      <c r="D28" s="6" t="s">
        <v>150</v>
      </c>
      <c r="E28" t="s">
        <v>20</v>
      </c>
      <c r="F28" t="s">
        <v>139</v>
      </c>
      <c r="G28" t="str">
        <f t="shared" ca="1" si="0"/>
        <v>LED スポットライト　温白色</v>
      </c>
      <c r="H28" s="8">
        <f t="shared" ca="1" si="1"/>
        <v>16200</v>
      </c>
      <c r="I28">
        <v>6</v>
      </c>
      <c r="J28" s="8">
        <f t="shared" ca="1" si="2"/>
        <v>97200</v>
      </c>
      <c r="K28" s="8">
        <f t="shared" ca="1" si="3"/>
        <v>104976</v>
      </c>
      <c r="L28" s="8">
        <f t="shared" ca="1" si="4"/>
        <v>77760</v>
      </c>
      <c r="M28" s="8">
        <f t="shared" ca="1" si="5"/>
        <v>27216</v>
      </c>
      <c r="N28" t="s">
        <v>31</v>
      </c>
    </row>
    <row r="29" spans="2:14" x14ac:dyDescent="0.4">
      <c r="B29">
        <v>27</v>
      </c>
      <c r="C29" s="6">
        <v>42864</v>
      </c>
      <c r="D29" s="6" t="s">
        <v>153</v>
      </c>
      <c r="E29" t="s">
        <v>25</v>
      </c>
      <c r="F29" t="s">
        <v>138</v>
      </c>
      <c r="G29" t="str">
        <f t="shared" ca="1" si="0"/>
        <v>ベースダウンライト　温白色</v>
      </c>
      <c r="H29" s="8">
        <f t="shared" ca="1" si="1"/>
        <v>14400</v>
      </c>
      <c r="I29">
        <v>4</v>
      </c>
      <c r="J29" s="8">
        <f t="shared" ca="1" si="2"/>
        <v>57600</v>
      </c>
      <c r="K29" s="8">
        <f t="shared" ca="1" si="3"/>
        <v>62208</v>
      </c>
      <c r="L29" s="8">
        <f t="shared" ca="1" si="4"/>
        <v>46080</v>
      </c>
      <c r="M29" s="8">
        <f t="shared" ca="1" si="5"/>
        <v>16128</v>
      </c>
      <c r="N29" t="s">
        <v>29</v>
      </c>
    </row>
    <row r="30" spans="2:14" x14ac:dyDescent="0.4">
      <c r="B30">
        <v>28</v>
      </c>
      <c r="C30" s="6">
        <v>42864</v>
      </c>
      <c r="D30" s="6" t="s">
        <v>140</v>
      </c>
      <c r="E30" t="s">
        <v>26</v>
      </c>
      <c r="F30" t="s">
        <v>138</v>
      </c>
      <c r="G30" t="str">
        <f t="shared" ca="1" si="0"/>
        <v>LED スポットライト　電球色</v>
      </c>
      <c r="H30" s="8">
        <f t="shared" ca="1" si="1"/>
        <v>16200</v>
      </c>
      <c r="I30">
        <v>8</v>
      </c>
      <c r="J30" s="8">
        <f t="shared" ca="1" si="2"/>
        <v>129600</v>
      </c>
      <c r="K30" s="8">
        <f t="shared" ca="1" si="3"/>
        <v>139968</v>
      </c>
      <c r="L30" s="8">
        <f t="shared" ca="1" si="4"/>
        <v>103680</v>
      </c>
      <c r="M30" s="8">
        <f t="shared" ca="1" si="5"/>
        <v>36288</v>
      </c>
      <c r="N30" t="s">
        <v>30</v>
      </c>
    </row>
    <row r="31" spans="2:14" x14ac:dyDescent="0.4">
      <c r="B31">
        <v>29</v>
      </c>
      <c r="C31" s="6">
        <v>42864</v>
      </c>
      <c r="D31" s="6" t="s">
        <v>141</v>
      </c>
      <c r="E31" t="s">
        <v>37</v>
      </c>
      <c r="F31" t="s">
        <v>138</v>
      </c>
      <c r="G31" t="str">
        <f t="shared" ca="1" si="0"/>
        <v>ペンダントライト</v>
      </c>
      <c r="H31" s="8">
        <f t="shared" ca="1" si="1"/>
        <v>41200</v>
      </c>
      <c r="I31">
        <v>9</v>
      </c>
      <c r="J31" s="8">
        <f t="shared" ca="1" si="2"/>
        <v>370800</v>
      </c>
      <c r="K31" s="8">
        <f t="shared" ca="1" si="3"/>
        <v>400464</v>
      </c>
      <c r="L31" s="8">
        <f t="shared" ca="1" si="4"/>
        <v>296640</v>
      </c>
      <c r="M31" s="8">
        <f t="shared" ca="1" si="5"/>
        <v>103824</v>
      </c>
      <c r="N31" t="s">
        <v>30</v>
      </c>
    </row>
    <row r="32" spans="2:14" x14ac:dyDescent="0.4">
      <c r="B32">
        <v>30</v>
      </c>
      <c r="C32" s="6">
        <v>42866</v>
      </c>
      <c r="D32" s="6" t="s">
        <v>145</v>
      </c>
      <c r="E32" t="s">
        <v>38</v>
      </c>
      <c r="F32" t="s">
        <v>138</v>
      </c>
      <c r="G32" t="str">
        <f t="shared" ca="1" si="0"/>
        <v>ブラケットライト　20W型</v>
      </c>
      <c r="H32" s="8">
        <f t="shared" ca="1" si="1"/>
        <v>21000</v>
      </c>
      <c r="I32">
        <v>7</v>
      </c>
      <c r="J32" s="8">
        <f t="shared" ca="1" si="2"/>
        <v>147000</v>
      </c>
      <c r="K32" s="8">
        <f t="shared" ca="1" si="3"/>
        <v>158760</v>
      </c>
      <c r="L32" s="8">
        <f t="shared" ca="1" si="4"/>
        <v>117600</v>
      </c>
      <c r="M32" s="8">
        <f t="shared" ca="1" si="5"/>
        <v>41160</v>
      </c>
      <c r="N32" t="s">
        <v>31</v>
      </c>
    </row>
    <row r="33" spans="2:14" x14ac:dyDescent="0.4">
      <c r="B33">
        <v>31</v>
      </c>
      <c r="C33" s="6">
        <v>42866</v>
      </c>
      <c r="D33" s="6" t="s">
        <v>147</v>
      </c>
      <c r="E33" t="s">
        <v>39</v>
      </c>
      <c r="F33" t="s">
        <v>138</v>
      </c>
      <c r="G33" t="str">
        <f t="shared" ca="1" si="0"/>
        <v>ユニバーサルダウンライト　狭角</v>
      </c>
      <c r="H33" s="8">
        <f t="shared" ca="1" si="1"/>
        <v>12700</v>
      </c>
      <c r="I33">
        <v>7</v>
      </c>
      <c r="J33" s="8">
        <f t="shared" ca="1" si="2"/>
        <v>88900</v>
      </c>
      <c r="K33" s="8">
        <f t="shared" ca="1" si="3"/>
        <v>96012</v>
      </c>
      <c r="L33" s="8">
        <f t="shared" ca="1" si="4"/>
        <v>71120</v>
      </c>
      <c r="M33" s="8">
        <f t="shared" ca="1" si="5"/>
        <v>24892</v>
      </c>
      <c r="N33" t="s">
        <v>29</v>
      </c>
    </row>
    <row r="34" spans="2:14" x14ac:dyDescent="0.4">
      <c r="B34">
        <v>32</v>
      </c>
      <c r="C34" s="6">
        <v>42866</v>
      </c>
      <c r="D34" s="6" t="s">
        <v>153</v>
      </c>
      <c r="E34" t="s">
        <v>40</v>
      </c>
      <c r="F34" t="s">
        <v>138</v>
      </c>
      <c r="G34" t="str">
        <f t="shared" ca="1" si="0"/>
        <v>LED スポットライト　電球色</v>
      </c>
      <c r="H34" s="8">
        <f t="shared" ca="1" si="1"/>
        <v>16200</v>
      </c>
      <c r="I34">
        <v>12</v>
      </c>
      <c r="J34" s="8">
        <f t="shared" ca="1" si="2"/>
        <v>194400</v>
      </c>
      <c r="K34" s="8">
        <f t="shared" ca="1" si="3"/>
        <v>209952</v>
      </c>
      <c r="L34" s="8">
        <f t="shared" ca="1" si="4"/>
        <v>155520</v>
      </c>
      <c r="M34" s="8">
        <f t="shared" ca="1" si="5"/>
        <v>54432</v>
      </c>
      <c r="N34" t="s">
        <v>31</v>
      </c>
    </row>
    <row r="35" spans="2:14" x14ac:dyDescent="0.4">
      <c r="B35">
        <v>33</v>
      </c>
      <c r="C35" s="6">
        <v>42867</v>
      </c>
      <c r="D35" s="6" t="s">
        <v>140</v>
      </c>
      <c r="E35" t="s">
        <v>41</v>
      </c>
      <c r="F35" t="s">
        <v>138</v>
      </c>
      <c r="G35" t="str">
        <f t="shared" ca="1" si="0"/>
        <v>ベースダウンライト　電球色</v>
      </c>
      <c r="H35" s="8">
        <f t="shared" ca="1" si="1"/>
        <v>14400</v>
      </c>
      <c r="I35">
        <v>7</v>
      </c>
      <c r="J35" s="8">
        <f t="shared" ca="1" si="2"/>
        <v>100800</v>
      </c>
      <c r="K35" s="8">
        <f t="shared" ca="1" si="3"/>
        <v>108864</v>
      </c>
      <c r="L35" s="8">
        <f t="shared" ca="1" si="4"/>
        <v>80640</v>
      </c>
      <c r="M35" s="8">
        <f t="shared" ca="1" si="5"/>
        <v>28224</v>
      </c>
      <c r="N35" t="s">
        <v>30</v>
      </c>
    </row>
    <row r="36" spans="2:14" x14ac:dyDescent="0.4">
      <c r="B36">
        <v>34</v>
      </c>
      <c r="C36" s="6">
        <v>42867</v>
      </c>
      <c r="D36" s="6" t="s">
        <v>140</v>
      </c>
      <c r="E36" t="s">
        <v>42</v>
      </c>
      <c r="F36" t="s">
        <v>138</v>
      </c>
      <c r="G36" t="str">
        <f t="shared" ca="1" si="0"/>
        <v>ブラケットライト　40W型</v>
      </c>
      <c r="H36" s="8">
        <f t="shared" ca="1" si="1"/>
        <v>37000</v>
      </c>
      <c r="I36">
        <v>3</v>
      </c>
      <c r="J36" s="8">
        <f t="shared" ca="1" si="2"/>
        <v>111000</v>
      </c>
      <c r="K36" s="8">
        <f t="shared" ca="1" si="3"/>
        <v>119880</v>
      </c>
      <c r="L36" s="8">
        <f t="shared" ca="1" si="4"/>
        <v>88800</v>
      </c>
      <c r="M36" s="8">
        <f t="shared" ca="1" si="5"/>
        <v>31080</v>
      </c>
      <c r="N36" t="s">
        <v>31</v>
      </c>
    </row>
    <row r="37" spans="2:14" x14ac:dyDescent="0.4">
      <c r="B37">
        <v>35</v>
      </c>
      <c r="C37" s="6">
        <v>42867</v>
      </c>
      <c r="D37" s="6" t="s">
        <v>155</v>
      </c>
      <c r="E37" t="s">
        <v>43</v>
      </c>
      <c r="F37" t="s">
        <v>138</v>
      </c>
      <c r="G37" t="str">
        <f t="shared" ca="1" si="0"/>
        <v>シーリングライト</v>
      </c>
      <c r="H37" s="8">
        <f t="shared" ca="1" si="1"/>
        <v>28800</v>
      </c>
      <c r="I37">
        <v>16</v>
      </c>
      <c r="J37" s="8">
        <f t="shared" ca="1" si="2"/>
        <v>460800</v>
      </c>
      <c r="K37" s="8">
        <f t="shared" ca="1" si="3"/>
        <v>497664</v>
      </c>
      <c r="L37" s="8">
        <f t="shared" ca="1" si="4"/>
        <v>368640</v>
      </c>
      <c r="M37" s="8">
        <f t="shared" ca="1" si="5"/>
        <v>129024</v>
      </c>
      <c r="N37" t="s">
        <v>29</v>
      </c>
    </row>
    <row r="38" spans="2:14" x14ac:dyDescent="0.4">
      <c r="B38">
        <v>36</v>
      </c>
      <c r="C38" s="6">
        <v>42867</v>
      </c>
      <c r="D38" s="6" t="s">
        <v>147</v>
      </c>
      <c r="E38" t="s">
        <v>44</v>
      </c>
      <c r="F38" t="s">
        <v>138</v>
      </c>
      <c r="G38" t="str">
        <f t="shared" ca="1" si="0"/>
        <v>シーリングライト</v>
      </c>
      <c r="H38" s="8">
        <f t="shared" ca="1" si="1"/>
        <v>35500</v>
      </c>
      <c r="I38">
        <v>2</v>
      </c>
      <c r="J38" s="8">
        <f t="shared" ca="1" si="2"/>
        <v>71000</v>
      </c>
      <c r="K38" s="8">
        <f t="shared" ca="1" si="3"/>
        <v>76680</v>
      </c>
      <c r="L38" s="8">
        <f t="shared" ca="1" si="4"/>
        <v>56800</v>
      </c>
      <c r="M38" s="8">
        <f t="shared" ca="1" si="5"/>
        <v>19880</v>
      </c>
      <c r="N38" t="s">
        <v>30</v>
      </c>
    </row>
    <row r="39" spans="2:14" x14ac:dyDescent="0.4">
      <c r="B39">
        <v>37</v>
      </c>
      <c r="C39" s="6">
        <v>42867</v>
      </c>
      <c r="D39" s="6" t="s">
        <v>153</v>
      </c>
      <c r="E39" t="s">
        <v>45</v>
      </c>
      <c r="F39" t="s">
        <v>138</v>
      </c>
      <c r="G39" t="str">
        <f t="shared" ca="1" si="0"/>
        <v>ペンダントライト</v>
      </c>
      <c r="H39" s="8">
        <f t="shared" ca="1" si="1"/>
        <v>41200</v>
      </c>
      <c r="I39">
        <v>6</v>
      </c>
      <c r="J39" s="8">
        <f t="shared" ca="1" si="2"/>
        <v>247200</v>
      </c>
      <c r="K39" s="8">
        <f t="shared" ca="1" si="3"/>
        <v>266976</v>
      </c>
      <c r="L39" s="8">
        <f t="shared" ca="1" si="4"/>
        <v>197760</v>
      </c>
      <c r="M39" s="8">
        <f t="shared" ca="1" si="5"/>
        <v>69216</v>
      </c>
      <c r="N39" t="s">
        <v>29</v>
      </c>
    </row>
    <row r="40" spans="2:14" x14ac:dyDescent="0.4">
      <c r="B40">
        <v>38</v>
      </c>
      <c r="C40" s="6">
        <v>42867</v>
      </c>
      <c r="D40" s="6" t="s">
        <v>140</v>
      </c>
      <c r="E40" t="s">
        <v>46</v>
      </c>
      <c r="F40" t="s">
        <v>138</v>
      </c>
      <c r="G40" t="str">
        <f t="shared" ca="1" si="0"/>
        <v>ブラケットライト　20W型</v>
      </c>
      <c r="H40" s="8">
        <f t="shared" ca="1" si="1"/>
        <v>21000</v>
      </c>
      <c r="I40">
        <v>2</v>
      </c>
      <c r="J40" s="8">
        <f t="shared" ca="1" si="2"/>
        <v>42000</v>
      </c>
      <c r="K40" s="8">
        <f t="shared" ca="1" si="3"/>
        <v>45360</v>
      </c>
      <c r="L40" s="8">
        <f t="shared" ca="1" si="4"/>
        <v>33600</v>
      </c>
      <c r="M40" s="8">
        <f t="shared" ca="1" si="5"/>
        <v>11760</v>
      </c>
      <c r="N40" t="s">
        <v>30</v>
      </c>
    </row>
    <row r="41" spans="2:14" x14ac:dyDescent="0.4">
      <c r="B41">
        <v>39</v>
      </c>
      <c r="C41" s="6">
        <v>42867</v>
      </c>
      <c r="D41" s="6" t="s">
        <v>142</v>
      </c>
      <c r="E41" t="s">
        <v>47</v>
      </c>
      <c r="F41" t="s">
        <v>139</v>
      </c>
      <c r="G41" t="str">
        <f t="shared" ca="1" si="0"/>
        <v>ベースダウンライト　昼白色</v>
      </c>
      <c r="H41" s="8">
        <f t="shared" ca="1" si="1"/>
        <v>14400</v>
      </c>
      <c r="I41">
        <v>15</v>
      </c>
      <c r="J41" s="8">
        <f t="shared" ca="1" si="2"/>
        <v>216000</v>
      </c>
      <c r="K41" s="8">
        <f t="shared" ca="1" si="3"/>
        <v>233280</v>
      </c>
      <c r="L41" s="8">
        <f t="shared" ca="1" si="4"/>
        <v>172800</v>
      </c>
      <c r="M41" s="8">
        <f t="shared" ca="1" si="5"/>
        <v>60480</v>
      </c>
      <c r="N41" t="s">
        <v>30</v>
      </c>
    </row>
    <row r="42" spans="2:14" x14ac:dyDescent="0.4">
      <c r="B42">
        <v>40</v>
      </c>
      <c r="C42" s="6">
        <v>42867</v>
      </c>
      <c r="D42" s="6" t="s">
        <v>146</v>
      </c>
      <c r="E42" t="s">
        <v>48</v>
      </c>
      <c r="F42" t="s">
        <v>138</v>
      </c>
      <c r="G42" t="str">
        <f t="shared" ca="1" si="0"/>
        <v>ベースダウンライト　温白色</v>
      </c>
      <c r="H42" s="8">
        <f t="shared" ca="1" si="1"/>
        <v>14400</v>
      </c>
      <c r="I42">
        <v>3</v>
      </c>
      <c r="J42" s="8">
        <f t="shared" ca="1" si="2"/>
        <v>43200</v>
      </c>
      <c r="K42" s="8">
        <f t="shared" ca="1" si="3"/>
        <v>46656</v>
      </c>
      <c r="L42" s="8">
        <f t="shared" ca="1" si="4"/>
        <v>34560</v>
      </c>
      <c r="M42" s="8">
        <f t="shared" ca="1" si="5"/>
        <v>12096</v>
      </c>
      <c r="N42" t="s">
        <v>31</v>
      </c>
    </row>
    <row r="43" spans="2:14" x14ac:dyDescent="0.4">
      <c r="B43">
        <v>41</v>
      </c>
      <c r="C43" s="6">
        <v>42867</v>
      </c>
      <c r="D43" s="6" t="s">
        <v>151</v>
      </c>
      <c r="E43" t="s">
        <v>19</v>
      </c>
      <c r="F43" t="s">
        <v>138</v>
      </c>
      <c r="G43" t="str">
        <f t="shared" ca="1" si="0"/>
        <v>LED スポットライト　電球色</v>
      </c>
      <c r="H43" s="8">
        <f t="shared" ca="1" si="1"/>
        <v>16200</v>
      </c>
      <c r="I43">
        <v>10</v>
      </c>
      <c r="J43" s="8">
        <f t="shared" ca="1" si="2"/>
        <v>162000</v>
      </c>
      <c r="K43" s="8">
        <f t="shared" ca="1" si="3"/>
        <v>174960</v>
      </c>
      <c r="L43" s="8">
        <f t="shared" ca="1" si="4"/>
        <v>129600</v>
      </c>
      <c r="M43" s="8">
        <f t="shared" ca="1" si="5"/>
        <v>45360</v>
      </c>
      <c r="N43" t="s">
        <v>29</v>
      </c>
    </row>
    <row r="44" spans="2:14" x14ac:dyDescent="0.4">
      <c r="B44">
        <v>42</v>
      </c>
      <c r="C44" s="6">
        <v>42867</v>
      </c>
      <c r="D44" s="6" t="s">
        <v>153</v>
      </c>
      <c r="E44" t="s">
        <v>20</v>
      </c>
      <c r="F44" t="s">
        <v>138</v>
      </c>
      <c r="G44" t="str">
        <f t="shared" ca="1" si="0"/>
        <v>LED スポットライト　温白色</v>
      </c>
      <c r="H44" s="8">
        <f t="shared" ca="1" si="1"/>
        <v>16200</v>
      </c>
      <c r="I44">
        <v>4</v>
      </c>
      <c r="J44" s="8">
        <f t="shared" ca="1" si="2"/>
        <v>64800</v>
      </c>
      <c r="K44" s="8">
        <f t="shared" ca="1" si="3"/>
        <v>69984</v>
      </c>
      <c r="L44" s="8">
        <f t="shared" ca="1" si="4"/>
        <v>51840</v>
      </c>
      <c r="M44" s="8">
        <f t="shared" ca="1" si="5"/>
        <v>18144</v>
      </c>
      <c r="N44" t="s">
        <v>31</v>
      </c>
    </row>
    <row r="45" spans="2:14" x14ac:dyDescent="0.4">
      <c r="B45">
        <v>43</v>
      </c>
      <c r="C45" s="6">
        <v>42878</v>
      </c>
      <c r="D45" s="6" t="s">
        <v>143</v>
      </c>
      <c r="E45" t="s">
        <v>168</v>
      </c>
      <c r="F45" t="s">
        <v>138</v>
      </c>
      <c r="G45" t="str">
        <f t="shared" ca="1" si="0"/>
        <v>間接照明　1500㎜</v>
      </c>
      <c r="H45" s="8">
        <f t="shared" ca="1" si="1"/>
        <v>36000</v>
      </c>
      <c r="I45">
        <v>14</v>
      </c>
      <c r="J45" s="8">
        <f t="shared" ca="1" si="2"/>
        <v>504000</v>
      </c>
      <c r="K45" s="8">
        <f t="shared" ca="1" si="3"/>
        <v>544320</v>
      </c>
      <c r="L45" s="8">
        <f t="shared" ca="1" si="4"/>
        <v>403200</v>
      </c>
      <c r="M45" s="8">
        <f t="shared" ca="1" si="5"/>
        <v>141120</v>
      </c>
      <c r="N45" t="s">
        <v>30</v>
      </c>
    </row>
    <row r="46" spans="2:14" x14ac:dyDescent="0.4">
      <c r="B46">
        <v>44</v>
      </c>
      <c r="C46" s="6">
        <v>42878</v>
      </c>
      <c r="D46" s="6" t="s">
        <v>147</v>
      </c>
      <c r="E46" t="s">
        <v>22</v>
      </c>
      <c r="F46" t="s">
        <v>138</v>
      </c>
      <c r="G46" t="str">
        <f t="shared" ca="1" si="0"/>
        <v>ペンダントライト</v>
      </c>
      <c r="H46" s="8">
        <f t="shared" ca="1" si="1"/>
        <v>23500</v>
      </c>
      <c r="I46">
        <v>7</v>
      </c>
      <c r="J46" s="8">
        <f t="shared" ca="1" si="2"/>
        <v>164500</v>
      </c>
      <c r="K46" s="8">
        <f t="shared" ca="1" si="3"/>
        <v>177660</v>
      </c>
      <c r="L46" s="8">
        <f t="shared" ca="1" si="4"/>
        <v>131600</v>
      </c>
      <c r="M46" s="8">
        <f t="shared" ca="1" si="5"/>
        <v>46060</v>
      </c>
      <c r="N46" t="s">
        <v>31</v>
      </c>
    </row>
    <row r="47" spans="2:14" x14ac:dyDescent="0.4">
      <c r="B47">
        <v>45</v>
      </c>
      <c r="C47" s="6">
        <v>42878</v>
      </c>
      <c r="D47" s="6" t="s">
        <v>153</v>
      </c>
      <c r="E47" t="s">
        <v>23</v>
      </c>
      <c r="F47" t="s">
        <v>138</v>
      </c>
      <c r="G47" t="str">
        <f t="shared" ca="1" si="0"/>
        <v>ベースダウンライト　電球色</v>
      </c>
      <c r="H47" s="8">
        <f t="shared" ca="1" si="1"/>
        <v>14400</v>
      </c>
      <c r="I47">
        <v>16</v>
      </c>
      <c r="J47" s="8">
        <f t="shared" ca="1" si="2"/>
        <v>230400</v>
      </c>
      <c r="K47" s="8">
        <f t="shared" ca="1" si="3"/>
        <v>248832</v>
      </c>
      <c r="L47" s="8">
        <f t="shared" ca="1" si="4"/>
        <v>184320</v>
      </c>
      <c r="M47" s="8">
        <f t="shared" ca="1" si="5"/>
        <v>64512</v>
      </c>
      <c r="N47" t="s">
        <v>29</v>
      </c>
    </row>
    <row r="48" spans="2:14" x14ac:dyDescent="0.4">
      <c r="B48">
        <v>46</v>
      </c>
      <c r="C48" s="6">
        <v>42878</v>
      </c>
      <c r="D48" s="6" t="s">
        <v>140</v>
      </c>
      <c r="E48" t="s">
        <v>20</v>
      </c>
      <c r="F48" t="s">
        <v>138</v>
      </c>
      <c r="G48" t="str">
        <f t="shared" ca="1" si="0"/>
        <v>LED スポットライト　温白色</v>
      </c>
      <c r="H48" s="8">
        <f t="shared" ca="1" si="1"/>
        <v>16200</v>
      </c>
      <c r="I48">
        <v>18</v>
      </c>
      <c r="J48" s="8">
        <f t="shared" ca="1" si="2"/>
        <v>291600</v>
      </c>
      <c r="K48" s="8">
        <f t="shared" ca="1" si="3"/>
        <v>314928</v>
      </c>
      <c r="L48" s="8">
        <f t="shared" ca="1" si="4"/>
        <v>233280</v>
      </c>
      <c r="M48" s="8">
        <f t="shared" ca="1" si="5"/>
        <v>81648</v>
      </c>
      <c r="N48" t="s">
        <v>30</v>
      </c>
    </row>
    <row r="49" spans="2:14" x14ac:dyDescent="0.4">
      <c r="B49">
        <v>47</v>
      </c>
      <c r="C49" s="6">
        <v>42878</v>
      </c>
      <c r="D49" s="6" t="s">
        <v>140</v>
      </c>
      <c r="E49" t="s">
        <v>25</v>
      </c>
      <c r="F49" t="s">
        <v>138</v>
      </c>
      <c r="G49" t="str">
        <f t="shared" ca="1" si="0"/>
        <v>ベースダウンライト　温白色</v>
      </c>
      <c r="H49" s="8">
        <f t="shared" ca="1" si="1"/>
        <v>14400</v>
      </c>
      <c r="I49">
        <v>4</v>
      </c>
      <c r="J49" s="8">
        <f t="shared" ca="1" si="2"/>
        <v>57600</v>
      </c>
      <c r="K49" s="8">
        <f t="shared" ca="1" si="3"/>
        <v>62208</v>
      </c>
      <c r="L49" s="8">
        <f t="shared" ca="1" si="4"/>
        <v>46080</v>
      </c>
      <c r="M49" s="8">
        <f t="shared" ca="1" si="5"/>
        <v>16128</v>
      </c>
      <c r="N49" t="s">
        <v>31</v>
      </c>
    </row>
    <row r="50" spans="2:14" x14ac:dyDescent="0.4">
      <c r="B50">
        <v>48</v>
      </c>
      <c r="C50" s="6">
        <v>42878</v>
      </c>
      <c r="D50" s="6" t="s">
        <v>140</v>
      </c>
      <c r="E50" t="s">
        <v>26</v>
      </c>
      <c r="F50" t="s">
        <v>138</v>
      </c>
      <c r="G50" t="str">
        <f t="shared" ca="1" si="0"/>
        <v>LED スポットライト　電球色</v>
      </c>
      <c r="H50" s="8">
        <f t="shared" ca="1" si="1"/>
        <v>16200</v>
      </c>
      <c r="I50">
        <v>12</v>
      </c>
      <c r="J50" s="8">
        <f t="shared" ca="1" si="2"/>
        <v>194400</v>
      </c>
      <c r="K50" s="8">
        <f t="shared" ca="1" si="3"/>
        <v>209952</v>
      </c>
      <c r="L50" s="8">
        <f t="shared" ca="1" si="4"/>
        <v>155520</v>
      </c>
      <c r="M50" s="8">
        <f t="shared" ca="1" si="5"/>
        <v>54432</v>
      </c>
      <c r="N50" t="s">
        <v>29</v>
      </c>
    </row>
    <row r="51" spans="2:14" x14ac:dyDescent="0.4">
      <c r="B51">
        <v>49</v>
      </c>
      <c r="C51" s="6">
        <v>42878</v>
      </c>
      <c r="D51" s="6" t="s">
        <v>153</v>
      </c>
      <c r="E51" t="s">
        <v>37</v>
      </c>
      <c r="F51" t="s">
        <v>139</v>
      </c>
      <c r="G51" t="str">
        <f t="shared" ca="1" si="0"/>
        <v>ペンダントライト</v>
      </c>
      <c r="H51" s="8">
        <f t="shared" ca="1" si="1"/>
        <v>41200</v>
      </c>
      <c r="I51">
        <v>1</v>
      </c>
      <c r="J51" s="8">
        <f t="shared" ca="1" si="2"/>
        <v>41200</v>
      </c>
      <c r="K51" s="8">
        <f t="shared" ca="1" si="3"/>
        <v>44496</v>
      </c>
      <c r="L51" s="8">
        <f t="shared" ca="1" si="4"/>
        <v>32960</v>
      </c>
      <c r="M51" s="8">
        <f t="shared" ca="1" si="5"/>
        <v>11536</v>
      </c>
      <c r="N51" t="s">
        <v>31</v>
      </c>
    </row>
    <row r="52" spans="2:14" x14ac:dyDescent="0.4">
      <c r="B52">
        <v>50</v>
      </c>
      <c r="C52" s="6">
        <v>42878</v>
      </c>
      <c r="D52" s="6" t="s">
        <v>147</v>
      </c>
      <c r="E52" t="s">
        <v>38</v>
      </c>
      <c r="F52" t="s">
        <v>138</v>
      </c>
      <c r="G52" t="str">
        <f t="shared" ca="1" si="0"/>
        <v>ブラケットライト　20W型</v>
      </c>
      <c r="H52" s="8">
        <f t="shared" ca="1" si="1"/>
        <v>21000</v>
      </c>
      <c r="I52">
        <v>4</v>
      </c>
      <c r="J52" s="8">
        <f t="shared" ca="1" si="2"/>
        <v>84000</v>
      </c>
      <c r="K52" s="8">
        <f t="shared" ca="1" si="3"/>
        <v>90720</v>
      </c>
      <c r="L52" s="8">
        <f t="shared" ca="1" si="4"/>
        <v>67200</v>
      </c>
      <c r="M52" s="8">
        <f t="shared" ca="1" si="5"/>
        <v>23520</v>
      </c>
      <c r="N52" t="s">
        <v>30</v>
      </c>
    </row>
    <row r="53" spans="2:14" x14ac:dyDescent="0.4">
      <c r="B53">
        <v>51</v>
      </c>
      <c r="C53" s="6">
        <v>42878</v>
      </c>
      <c r="D53" s="6" t="s">
        <v>155</v>
      </c>
      <c r="E53" t="s">
        <v>39</v>
      </c>
      <c r="F53" t="s">
        <v>138</v>
      </c>
      <c r="G53" t="str">
        <f t="shared" ca="1" si="0"/>
        <v>ユニバーサルダウンライト　狭角</v>
      </c>
      <c r="H53" s="8">
        <f t="shared" ca="1" si="1"/>
        <v>12700</v>
      </c>
      <c r="I53">
        <v>1</v>
      </c>
      <c r="J53" s="8">
        <f t="shared" ca="1" si="2"/>
        <v>12700</v>
      </c>
      <c r="K53" s="8">
        <f t="shared" ca="1" si="3"/>
        <v>13716</v>
      </c>
      <c r="L53" s="8">
        <f t="shared" ca="1" si="4"/>
        <v>10160</v>
      </c>
      <c r="M53" s="8">
        <f t="shared" ca="1" si="5"/>
        <v>3556</v>
      </c>
      <c r="N53" t="s">
        <v>31</v>
      </c>
    </row>
    <row r="54" spans="2:14" x14ac:dyDescent="0.4">
      <c r="B54">
        <v>52</v>
      </c>
      <c r="C54" s="6">
        <v>42878</v>
      </c>
      <c r="D54" s="6" t="s">
        <v>140</v>
      </c>
      <c r="E54" t="s">
        <v>40</v>
      </c>
      <c r="F54" t="s">
        <v>138</v>
      </c>
      <c r="G54" t="str">
        <f t="shared" ca="1" si="0"/>
        <v>LED スポットライト　電球色</v>
      </c>
      <c r="H54" s="8">
        <f t="shared" ca="1" si="1"/>
        <v>16200</v>
      </c>
      <c r="I54">
        <v>5</v>
      </c>
      <c r="J54" s="8">
        <f t="shared" ca="1" si="2"/>
        <v>81000</v>
      </c>
      <c r="K54" s="8">
        <f t="shared" ca="1" si="3"/>
        <v>87480</v>
      </c>
      <c r="L54" s="8">
        <f t="shared" ca="1" si="4"/>
        <v>64800</v>
      </c>
      <c r="M54" s="8">
        <f t="shared" ca="1" si="5"/>
        <v>22680</v>
      </c>
      <c r="N54" t="s">
        <v>29</v>
      </c>
    </row>
    <row r="55" spans="2:14" x14ac:dyDescent="0.4">
      <c r="B55">
        <v>53</v>
      </c>
      <c r="C55" s="6">
        <v>42878</v>
      </c>
      <c r="D55" s="6" t="s">
        <v>147</v>
      </c>
      <c r="E55" t="s">
        <v>41</v>
      </c>
      <c r="F55" t="s">
        <v>138</v>
      </c>
      <c r="G55" t="str">
        <f t="shared" ca="1" si="0"/>
        <v>ベースダウンライト　電球色</v>
      </c>
      <c r="H55" s="8">
        <f t="shared" ca="1" si="1"/>
        <v>14400</v>
      </c>
      <c r="I55">
        <v>18</v>
      </c>
      <c r="J55" s="8">
        <f t="shared" ca="1" si="2"/>
        <v>259200</v>
      </c>
      <c r="K55" s="8">
        <f t="shared" ca="1" si="3"/>
        <v>279936</v>
      </c>
      <c r="L55" s="8">
        <f t="shared" ca="1" si="4"/>
        <v>207360</v>
      </c>
      <c r="M55" s="8">
        <f t="shared" ca="1" si="5"/>
        <v>72576</v>
      </c>
      <c r="N55" t="s">
        <v>30</v>
      </c>
    </row>
    <row r="56" spans="2:14" x14ac:dyDescent="0.4">
      <c r="B56">
        <v>54</v>
      </c>
      <c r="C56" s="6">
        <v>42880</v>
      </c>
      <c r="D56" s="6" t="s">
        <v>153</v>
      </c>
      <c r="E56" t="s">
        <v>42</v>
      </c>
      <c r="F56" t="s">
        <v>138</v>
      </c>
      <c r="G56" t="str">
        <f t="shared" ca="1" si="0"/>
        <v>ブラケットライト　40W型</v>
      </c>
      <c r="H56" s="8">
        <f t="shared" ca="1" si="1"/>
        <v>37000</v>
      </c>
      <c r="I56">
        <v>2</v>
      </c>
      <c r="J56" s="8">
        <f t="shared" ca="1" si="2"/>
        <v>74000</v>
      </c>
      <c r="K56" s="8">
        <f t="shared" ca="1" si="3"/>
        <v>79920</v>
      </c>
      <c r="L56" s="8">
        <f t="shared" ca="1" si="4"/>
        <v>59200</v>
      </c>
      <c r="M56" s="8">
        <f t="shared" ca="1" si="5"/>
        <v>20720</v>
      </c>
      <c r="N56" t="s">
        <v>31</v>
      </c>
    </row>
    <row r="57" spans="2:14" x14ac:dyDescent="0.4">
      <c r="B57">
        <v>55</v>
      </c>
      <c r="C57" s="6">
        <v>42880</v>
      </c>
      <c r="D57" s="6" t="s">
        <v>147</v>
      </c>
      <c r="E57" t="s">
        <v>43</v>
      </c>
      <c r="F57" t="s">
        <v>138</v>
      </c>
      <c r="G57" t="str">
        <f t="shared" ca="1" si="0"/>
        <v>シーリングライト</v>
      </c>
      <c r="H57" s="8">
        <f t="shared" ca="1" si="1"/>
        <v>28800</v>
      </c>
      <c r="I57">
        <v>4</v>
      </c>
      <c r="J57" s="8">
        <f t="shared" ca="1" si="2"/>
        <v>115200</v>
      </c>
      <c r="K57" s="8">
        <f t="shared" ca="1" si="3"/>
        <v>124416</v>
      </c>
      <c r="L57" s="8">
        <f t="shared" ca="1" si="4"/>
        <v>92160</v>
      </c>
      <c r="M57" s="8">
        <f t="shared" ca="1" si="5"/>
        <v>32256</v>
      </c>
      <c r="N57" t="s">
        <v>29</v>
      </c>
    </row>
    <row r="58" spans="2:14" x14ac:dyDescent="0.4">
      <c r="B58">
        <v>56</v>
      </c>
      <c r="C58" s="6">
        <v>42880</v>
      </c>
      <c r="D58" s="6" t="s">
        <v>153</v>
      </c>
      <c r="E58" t="s">
        <v>44</v>
      </c>
      <c r="F58" t="s">
        <v>138</v>
      </c>
      <c r="G58" t="str">
        <f t="shared" ca="1" si="0"/>
        <v>シーリングライト</v>
      </c>
      <c r="H58" s="8">
        <f t="shared" ca="1" si="1"/>
        <v>35500</v>
      </c>
      <c r="I58">
        <v>7</v>
      </c>
      <c r="J58" s="8">
        <f t="shared" ca="1" si="2"/>
        <v>248500</v>
      </c>
      <c r="K58" s="8">
        <f t="shared" ca="1" si="3"/>
        <v>268380</v>
      </c>
      <c r="L58" s="8">
        <f t="shared" ca="1" si="4"/>
        <v>198800</v>
      </c>
      <c r="M58" s="8">
        <f t="shared" ca="1" si="5"/>
        <v>69580</v>
      </c>
      <c r="N58" t="s">
        <v>31</v>
      </c>
    </row>
    <row r="59" spans="2:14" x14ac:dyDescent="0.4">
      <c r="B59">
        <v>57</v>
      </c>
      <c r="C59" s="6">
        <v>42880</v>
      </c>
      <c r="D59" s="6" t="s">
        <v>147</v>
      </c>
      <c r="E59" t="s">
        <v>45</v>
      </c>
      <c r="F59" t="s">
        <v>138</v>
      </c>
      <c r="G59" t="str">
        <f t="shared" ca="1" si="0"/>
        <v>ペンダントライト</v>
      </c>
      <c r="H59" s="8">
        <f t="shared" ca="1" si="1"/>
        <v>41200</v>
      </c>
      <c r="I59">
        <v>17</v>
      </c>
      <c r="J59" s="8">
        <f t="shared" ca="1" si="2"/>
        <v>700400</v>
      </c>
      <c r="K59" s="8">
        <f t="shared" ca="1" si="3"/>
        <v>756432</v>
      </c>
      <c r="L59" s="8">
        <f t="shared" ca="1" si="4"/>
        <v>560320</v>
      </c>
      <c r="M59" s="8">
        <f t="shared" ca="1" si="5"/>
        <v>196112</v>
      </c>
      <c r="N59" t="s">
        <v>30</v>
      </c>
    </row>
    <row r="60" spans="2:14" x14ac:dyDescent="0.4">
      <c r="B60">
        <v>58</v>
      </c>
      <c r="C60" s="6">
        <v>42880</v>
      </c>
      <c r="D60" s="6" t="s">
        <v>155</v>
      </c>
      <c r="E60" t="s">
        <v>46</v>
      </c>
      <c r="F60" t="s">
        <v>138</v>
      </c>
      <c r="G60" t="str">
        <f t="shared" ca="1" si="0"/>
        <v>ブラケットライト　20W型</v>
      </c>
      <c r="H60" s="8">
        <f t="shared" ca="1" si="1"/>
        <v>21000</v>
      </c>
      <c r="I60">
        <v>9</v>
      </c>
      <c r="J60" s="8">
        <f t="shared" ca="1" si="2"/>
        <v>189000</v>
      </c>
      <c r="K60" s="8">
        <f t="shared" ca="1" si="3"/>
        <v>204120</v>
      </c>
      <c r="L60" s="8">
        <f t="shared" ca="1" si="4"/>
        <v>151200</v>
      </c>
      <c r="M60" s="8">
        <f t="shared" ca="1" si="5"/>
        <v>52920</v>
      </c>
      <c r="N60" t="s">
        <v>31</v>
      </c>
    </row>
    <row r="61" spans="2:14" x14ac:dyDescent="0.4">
      <c r="B61">
        <v>59</v>
      </c>
      <c r="C61" s="6">
        <v>42887</v>
      </c>
      <c r="D61" s="6" t="s">
        <v>147</v>
      </c>
      <c r="E61" t="s">
        <v>47</v>
      </c>
      <c r="F61" t="s">
        <v>139</v>
      </c>
      <c r="G61" t="str">
        <f t="shared" ca="1" si="0"/>
        <v>ベースダウンライト　昼白色</v>
      </c>
      <c r="H61" s="8">
        <f t="shared" ca="1" si="1"/>
        <v>14400</v>
      </c>
      <c r="I61">
        <v>18</v>
      </c>
      <c r="J61" s="8">
        <f t="shared" ca="1" si="2"/>
        <v>259200</v>
      </c>
      <c r="K61" s="8">
        <f t="shared" ca="1" si="3"/>
        <v>279936</v>
      </c>
      <c r="L61" s="8">
        <f t="shared" ca="1" si="4"/>
        <v>207360</v>
      </c>
      <c r="M61" s="8">
        <f t="shared" ca="1" si="5"/>
        <v>72576</v>
      </c>
      <c r="N61" t="s">
        <v>29</v>
      </c>
    </row>
    <row r="62" spans="2:14" x14ac:dyDescent="0.4">
      <c r="B62">
        <v>60</v>
      </c>
      <c r="C62" s="6">
        <v>42887</v>
      </c>
      <c r="D62" s="6" t="s">
        <v>153</v>
      </c>
      <c r="E62" t="s">
        <v>48</v>
      </c>
      <c r="F62" t="s">
        <v>138</v>
      </c>
      <c r="G62" t="str">
        <f t="shared" ca="1" si="0"/>
        <v>ベースダウンライト　温白色</v>
      </c>
      <c r="H62" s="8">
        <f t="shared" ca="1" si="1"/>
        <v>14400</v>
      </c>
      <c r="I62">
        <v>12</v>
      </c>
      <c r="J62" s="8">
        <f t="shared" ca="1" si="2"/>
        <v>172800</v>
      </c>
      <c r="K62" s="8">
        <f t="shared" ca="1" si="3"/>
        <v>186624</v>
      </c>
      <c r="L62" s="8">
        <f t="shared" ca="1" si="4"/>
        <v>138240</v>
      </c>
      <c r="M62" s="8">
        <f t="shared" ca="1" si="5"/>
        <v>48384</v>
      </c>
      <c r="N62" t="s">
        <v>30</v>
      </c>
    </row>
    <row r="63" spans="2:14" x14ac:dyDescent="0.4">
      <c r="B63">
        <v>61</v>
      </c>
      <c r="C63" s="6">
        <v>42887</v>
      </c>
      <c r="D63" s="6" t="s">
        <v>144</v>
      </c>
      <c r="E63" t="s">
        <v>19</v>
      </c>
      <c r="F63" t="s">
        <v>138</v>
      </c>
      <c r="G63" t="str">
        <f t="shared" ca="1" si="0"/>
        <v>LED スポットライト　電球色</v>
      </c>
      <c r="H63" s="8">
        <f t="shared" ca="1" si="1"/>
        <v>16200</v>
      </c>
      <c r="I63">
        <v>3</v>
      </c>
      <c r="J63" s="8">
        <f t="shared" ca="1" si="2"/>
        <v>48600</v>
      </c>
      <c r="K63" s="8">
        <f t="shared" ca="1" si="3"/>
        <v>52488</v>
      </c>
      <c r="L63" s="8">
        <f t="shared" ca="1" si="4"/>
        <v>38880</v>
      </c>
      <c r="M63" s="8">
        <f t="shared" ca="1" si="5"/>
        <v>13608</v>
      </c>
      <c r="N63" t="s">
        <v>31</v>
      </c>
    </row>
    <row r="64" spans="2:14" x14ac:dyDescent="0.4">
      <c r="B64">
        <v>62</v>
      </c>
      <c r="C64" s="6">
        <v>42887</v>
      </c>
      <c r="D64" s="6" t="s">
        <v>143</v>
      </c>
      <c r="E64" t="s">
        <v>20</v>
      </c>
      <c r="F64" t="s">
        <v>138</v>
      </c>
      <c r="G64" t="str">
        <f t="shared" ca="1" si="0"/>
        <v>LED スポットライト　温白色</v>
      </c>
      <c r="H64" s="8">
        <f t="shared" ca="1" si="1"/>
        <v>16200</v>
      </c>
      <c r="I64">
        <v>7</v>
      </c>
      <c r="J64" s="8">
        <f t="shared" ca="1" si="2"/>
        <v>113400</v>
      </c>
      <c r="K64" s="8">
        <f t="shared" ca="1" si="3"/>
        <v>122472</v>
      </c>
      <c r="L64" s="8">
        <f t="shared" ca="1" si="4"/>
        <v>90720</v>
      </c>
      <c r="M64" s="8">
        <f t="shared" ca="1" si="5"/>
        <v>31752</v>
      </c>
      <c r="N64" t="s">
        <v>29</v>
      </c>
    </row>
    <row r="65" spans="2:14" x14ac:dyDescent="0.4">
      <c r="B65">
        <v>63</v>
      </c>
      <c r="C65" s="6">
        <v>42887</v>
      </c>
      <c r="D65" s="6" t="s">
        <v>147</v>
      </c>
      <c r="E65" t="s">
        <v>21</v>
      </c>
      <c r="F65" t="s">
        <v>138</v>
      </c>
      <c r="G65" t="str">
        <f t="shared" ca="1" si="0"/>
        <v>ユニバーサルダウンライト　広角</v>
      </c>
      <c r="H65" s="8">
        <f t="shared" ca="1" si="1"/>
        <v>12700</v>
      </c>
      <c r="I65">
        <v>11</v>
      </c>
      <c r="J65" s="8">
        <f t="shared" ca="1" si="2"/>
        <v>139700</v>
      </c>
      <c r="K65" s="8">
        <f t="shared" ca="1" si="3"/>
        <v>150876</v>
      </c>
      <c r="L65" s="8">
        <f t="shared" ca="1" si="4"/>
        <v>111760</v>
      </c>
      <c r="M65" s="8">
        <f t="shared" ca="1" si="5"/>
        <v>39116</v>
      </c>
      <c r="N65" t="s">
        <v>31</v>
      </c>
    </row>
    <row r="66" spans="2:14" x14ac:dyDescent="0.4">
      <c r="B66">
        <v>64</v>
      </c>
      <c r="C66" s="6">
        <v>42887</v>
      </c>
      <c r="D66" s="6" t="s">
        <v>140</v>
      </c>
      <c r="E66" t="s">
        <v>22</v>
      </c>
      <c r="F66" t="s">
        <v>138</v>
      </c>
      <c r="G66" t="str">
        <f t="shared" ca="1" si="0"/>
        <v>ペンダントライト</v>
      </c>
      <c r="H66" s="8">
        <f t="shared" ca="1" si="1"/>
        <v>23500</v>
      </c>
      <c r="I66">
        <v>6</v>
      </c>
      <c r="J66" s="8">
        <f t="shared" ca="1" si="2"/>
        <v>141000</v>
      </c>
      <c r="K66" s="8">
        <f t="shared" ca="1" si="3"/>
        <v>152280</v>
      </c>
      <c r="L66" s="8">
        <f t="shared" ca="1" si="4"/>
        <v>112800</v>
      </c>
      <c r="M66" s="8">
        <f t="shared" ca="1" si="5"/>
        <v>39480</v>
      </c>
      <c r="N66" t="s">
        <v>30</v>
      </c>
    </row>
    <row r="67" spans="2:14" x14ac:dyDescent="0.4">
      <c r="B67">
        <v>65</v>
      </c>
      <c r="C67" s="6">
        <v>42887</v>
      </c>
      <c r="D67" s="6" t="s">
        <v>155</v>
      </c>
      <c r="E67" t="s">
        <v>23</v>
      </c>
      <c r="F67" t="s">
        <v>138</v>
      </c>
      <c r="G67" t="str">
        <f t="shared" ca="1" si="0"/>
        <v>ベースダウンライト　電球色</v>
      </c>
      <c r="H67" s="8">
        <f t="shared" ca="1" si="1"/>
        <v>14400</v>
      </c>
      <c r="I67">
        <v>15</v>
      </c>
      <c r="J67" s="8">
        <f t="shared" ca="1" si="2"/>
        <v>216000</v>
      </c>
      <c r="K67" s="8">
        <f t="shared" ca="1" si="3"/>
        <v>233280</v>
      </c>
      <c r="L67" s="8">
        <f t="shared" ca="1" si="4"/>
        <v>172800</v>
      </c>
      <c r="M67" s="8">
        <f t="shared" ca="1" si="5"/>
        <v>60480</v>
      </c>
      <c r="N67" t="s">
        <v>31</v>
      </c>
    </row>
    <row r="68" spans="2:14" x14ac:dyDescent="0.4">
      <c r="B68">
        <v>66</v>
      </c>
      <c r="C68" s="6">
        <v>42887</v>
      </c>
      <c r="D68" s="6" t="s">
        <v>140</v>
      </c>
      <c r="E68" t="s">
        <v>20</v>
      </c>
      <c r="F68" t="s">
        <v>138</v>
      </c>
      <c r="G68" t="str">
        <f t="shared" ref="G68:G131" ca="1" si="6">VLOOKUP($E68,INDIRECT($F68),2,FALSE)</f>
        <v>LED スポットライト　温白色</v>
      </c>
      <c r="H68" s="8">
        <f t="shared" ref="H68:H131" ca="1" si="7">VLOOKUP($E68,INDIRECT($F68),8,FALSE)</f>
        <v>16200</v>
      </c>
      <c r="I68">
        <v>11</v>
      </c>
      <c r="J68" s="8">
        <f t="shared" ref="J68:J131" ca="1" si="8">H68*I68</f>
        <v>178200</v>
      </c>
      <c r="K68" s="8">
        <f t="shared" ref="K68:K131" ca="1" si="9">ROUND(J68*1.08,0)</f>
        <v>192456</v>
      </c>
      <c r="L68" s="8">
        <f t="shared" ref="L68:L131" ca="1" si="10">VLOOKUP($E68,INDIRECT($F68),9,FALSE)*$I68</f>
        <v>142560</v>
      </c>
      <c r="M68" s="8">
        <f t="shared" ref="M68:M131" ca="1" si="11">K68-L68</f>
        <v>49896</v>
      </c>
      <c r="N68" t="s">
        <v>29</v>
      </c>
    </row>
    <row r="69" spans="2:14" x14ac:dyDescent="0.4">
      <c r="B69">
        <v>67</v>
      </c>
      <c r="C69" s="6">
        <v>42887</v>
      </c>
      <c r="D69" s="6" t="s">
        <v>157</v>
      </c>
      <c r="E69" t="s">
        <v>25</v>
      </c>
      <c r="F69" t="s">
        <v>138</v>
      </c>
      <c r="G69" t="str">
        <f t="shared" ca="1" si="6"/>
        <v>ベースダウンライト　温白色</v>
      </c>
      <c r="H69" s="8">
        <f t="shared" ca="1" si="7"/>
        <v>14400</v>
      </c>
      <c r="I69">
        <v>10</v>
      </c>
      <c r="J69" s="8">
        <f t="shared" ca="1" si="8"/>
        <v>144000</v>
      </c>
      <c r="K69" s="8">
        <f t="shared" ca="1" si="9"/>
        <v>155520</v>
      </c>
      <c r="L69" s="8">
        <f t="shared" ca="1" si="10"/>
        <v>115200</v>
      </c>
      <c r="M69" s="8">
        <f t="shared" ca="1" si="11"/>
        <v>40320</v>
      </c>
      <c r="N69" t="s">
        <v>30</v>
      </c>
    </row>
    <row r="70" spans="2:14" x14ac:dyDescent="0.4">
      <c r="B70">
        <v>68</v>
      </c>
      <c r="C70" s="6">
        <v>42887</v>
      </c>
      <c r="D70" s="6" t="s">
        <v>147</v>
      </c>
      <c r="E70" t="s">
        <v>26</v>
      </c>
      <c r="F70" t="s">
        <v>138</v>
      </c>
      <c r="G70" t="str">
        <f t="shared" ca="1" si="6"/>
        <v>LED スポットライト　電球色</v>
      </c>
      <c r="H70" s="8">
        <f t="shared" ca="1" si="7"/>
        <v>16200</v>
      </c>
      <c r="I70">
        <v>12</v>
      </c>
      <c r="J70" s="8">
        <f t="shared" ca="1" si="8"/>
        <v>194400</v>
      </c>
      <c r="K70" s="8">
        <f t="shared" ca="1" si="9"/>
        <v>209952</v>
      </c>
      <c r="L70" s="8">
        <f t="shared" ca="1" si="10"/>
        <v>155520</v>
      </c>
      <c r="M70" s="8">
        <f t="shared" ca="1" si="11"/>
        <v>54432</v>
      </c>
      <c r="N70" t="s">
        <v>29</v>
      </c>
    </row>
    <row r="71" spans="2:14" x14ac:dyDescent="0.4">
      <c r="B71">
        <v>69</v>
      </c>
      <c r="C71" s="6">
        <v>42888</v>
      </c>
      <c r="D71" s="6" t="s">
        <v>140</v>
      </c>
      <c r="E71" t="s">
        <v>37</v>
      </c>
      <c r="F71" t="s">
        <v>138</v>
      </c>
      <c r="G71" t="str">
        <f t="shared" ca="1" si="6"/>
        <v>ペンダントライト</v>
      </c>
      <c r="H71" s="8">
        <f t="shared" ca="1" si="7"/>
        <v>41200</v>
      </c>
      <c r="I71">
        <v>6</v>
      </c>
      <c r="J71" s="8">
        <f t="shared" ca="1" si="8"/>
        <v>247200</v>
      </c>
      <c r="K71" s="8">
        <f t="shared" ca="1" si="9"/>
        <v>266976</v>
      </c>
      <c r="L71" s="8">
        <f t="shared" ca="1" si="10"/>
        <v>197760</v>
      </c>
      <c r="M71" s="8">
        <f t="shared" ca="1" si="11"/>
        <v>69216</v>
      </c>
      <c r="N71" t="s">
        <v>30</v>
      </c>
    </row>
    <row r="72" spans="2:14" x14ac:dyDescent="0.4">
      <c r="B72">
        <v>70</v>
      </c>
      <c r="C72" s="6">
        <v>42888</v>
      </c>
      <c r="D72" s="6" t="s">
        <v>144</v>
      </c>
      <c r="E72" t="s">
        <v>38</v>
      </c>
      <c r="F72" t="s">
        <v>138</v>
      </c>
      <c r="G72" t="str">
        <f t="shared" ca="1" si="6"/>
        <v>ブラケットライト　20W型</v>
      </c>
      <c r="H72" s="8">
        <f t="shared" ca="1" si="7"/>
        <v>21000</v>
      </c>
      <c r="I72">
        <v>12</v>
      </c>
      <c r="J72" s="8">
        <f t="shared" ca="1" si="8"/>
        <v>252000</v>
      </c>
      <c r="K72" s="8">
        <f t="shared" ca="1" si="9"/>
        <v>272160</v>
      </c>
      <c r="L72" s="8">
        <f t="shared" ca="1" si="10"/>
        <v>201600</v>
      </c>
      <c r="M72" s="8">
        <f t="shared" ca="1" si="11"/>
        <v>70560</v>
      </c>
      <c r="N72" t="s">
        <v>30</v>
      </c>
    </row>
    <row r="73" spans="2:14" x14ac:dyDescent="0.4">
      <c r="B73">
        <v>71</v>
      </c>
      <c r="C73" s="6">
        <v>42888</v>
      </c>
      <c r="D73" s="6" t="s">
        <v>144</v>
      </c>
      <c r="E73" t="s">
        <v>39</v>
      </c>
      <c r="F73" t="s">
        <v>138</v>
      </c>
      <c r="G73" t="str">
        <f t="shared" ca="1" si="6"/>
        <v>ユニバーサルダウンライト　狭角</v>
      </c>
      <c r="H73" s="8">
        <f t="shared" ca="1" si="7"/>
        <v>12700</v>
      </c>
      <c r="I73">
        <v>12</v>
      </c>
      <c r="J73" s="8">
        <f t="shared" ca="1" si="8"/>
        <v>152400</v>
      </c>
      <c r="K73" s="8">
        <f t="shared" ca="1" si="9"/>
        <v>164592</v>
      </c>
      <c r="L73" s="8">
        <f t="shared" ca="1" si="10"/>
        <v>121920</v>
      </c>
      <c r="M73" s="8">
        <f t="shared" ca="1" si="11"/>
        <v>42672</v>
      </c>
      <c r="N73" t="s">
        <v>31</v>
      </c>
    </row>
    <row r="74" spans="2:14" x14ac:dyDescent="0.4">
      <c r="B74">
        <v>72</v>
      </c>
      <c r="C74" s="6">
        <v>42888</v>
      </c>
      <c r="D74" s="6" t="s">
        <v>151</v>
      </c>
      <c r="E74" t="s">
        <v>40</v>
      </c>
      <c r="F74" t="s">
        <v>138</v>
      </c>
      <c r="G74" t="str">
        <f t="shared" ca="1" si="6"/>
        <v>LED スポットライト　電球色</v>
      </c>
      <c r="H74" s="8">
        <f t="shared" ca="1" si="7"/>
        <v>16200</v>
      </c>
      <c r="I74">
        <v>5</v>
      </c>
      <c r="J74" s="8">
        <f t="shared" ca="1" si="8"/>
        <v>81000</v>
      </c>
      <c r="K74" s="8">
        <f t="shared" ca="1" si="9"/>
        <v>87480</v>
      </c>
      <c r="L74" s="8">
        <f t="shared" ca="1" si="10"/>
        <v>64800</v>
      </c>
      <c r="M74" s="8">
        <f t="shared" ca="1" si="11"/>
        <v>22680</v>
      </c>
      <c r="N74" t="s">
        <v>29</v>
      </c>
    </row>
    <row r="75" spans="2:14" x14ac:dyDescent="0.4">
      <c r="B75">
        <v>73</v>
      </c>
      <c r="C75" s="6">
        <v>42888</v>
      </c>
      <c r="D75" s="6" t="s">
        <v>153</v>
      </c>
      <c r="E75" t="s">
        <v>41</v>
      </c>
      <c r="F75" t="s">
        <v>138</v>
      </c>
      <c r="G75" t="str">
        <f t="shared" ca="1" si="6"/>
        <v>ベースダウンライト　電球色</v>
      </c>
      <c r="H75" s="8">
        <f t="shared" ca="1" si="7"/>
        <v>14400</v>
      </c>
      <c r="I75">
        <v>11</v>
      </c>
      <c r="J75" s="8">
        <f t="shared" ca="1" si="8"/>
        <v>158400</v>
      </c>
      <c r="K75" s="8">
        <f t="shared" ca="1" si="9"/>
        <v>171072</v>
      </c>
      <c r="L75" s="8">
        <f t="shared" ca="1" si="10"/>
        <v>126720</v>
      </c>
      <c r="M75" s="8">
        <f t="shared" ca="1" si="11"/>
        <v>44352</v>
      </c>
      <c r="N75" t="s">
        <v>31</v>
      </c>
    </row>
    <row r="76" spans="2:14" x14ac:dyDescent="0.4">
      <c r="B76">
        <v>74</v>
      </c>
      <c r="C76" s="6">
        <v>42888</v>
      </c>
      <c r="D76" s="6" t="s">
        <v>140</v>
      </c>
      <c r="E76" t="s">
        <v>42</v>
      </c>
      <c r="F76" t="s">
        <v>138</v>
      </c>
      <c r="G76" t="str">
        <f t="shared" ca="1" si="6"/>
        <v>ブラケットライト　40W型</v>
      </c>
      <c r="H76" s="8">
        <f t="shared" ca="1" si="7"/>
        <v>37000</v>
      </c>
      <c r="I76">
        <v>17</v>
      </c>
      <c r="J76" s="8">
        <f t="shared" ca="1" si="8"/>
        <v>629000</v>
      </c>
      <c r="K76" s="8">
        <f t="shared" ca="1" si="9"/>
        <v>679320</v>
      </c>
      <c r="L76" s="8">
        <f t="shared" ca="1" si="10"/>
        <v>503200</v>
      </c>
      <c r="M76" s="8">
        <f t="shared" ca="1" si="11"/>
        <v>176120</v>
      </c>
      <c r="N76" t="s">
        <v>30</v>
      </c>
    </row>
    <row r="77" spans="2:14" x14ac:dyDescent="0.4">
      <c r="B77">
        <v>75</v>
      </c>
      <c r="C77" s="6">
        <v>42888</v>
      </c>
      <c r="D77" s="6" t="s">
        <v>140</v>
      </c>
      <c r="E77" t="s">
        <v>43</v>
      </c>
      <c r="F77" t="s">
        <v>138</v>
      </c>
      <c r="G77" t="str">
        <f t="shared" ca="1" si="6"/>
        <v>シーリングライト</v>
      </c>
      <c r="H77" s="8">
        <f t="shared" ca="1" si="7"/>
        <v>28800</v>
      </c>
      <c r="I77">
        <v>11</v>
      </c>
      <c r="J77" s="8">
        <f t="shared" ca="1" si="8"/>
        <v>316800</v>
      </c>
      <c r="K77" s="8">
        <f t="shared" ca="1" si="9"/>
        <v>342144</v>
      </c>
      <c r="L77" s="8">
        <f t="shared" ca="1" si="10"/>
        <v>253440</v>
      </c>
      <c r="M77" s="8">
        <f t="shared" ca="1" si="11"/>
        <v>88704</v>
      </c>
      <c r="N77" t="s">
        <v>31</v>
      </c>
    </row>
    <row r="78" spans="2:14" x14ac:dyDescent="0.4">
      <c r="B78">
        <v>76</v>
      </c>
      <c r="C78" s="6">
        <v>42888</v>
      </c>
      <c r="D78" s="6" t="s">
        <v>140</v>
      </c>
      <c r="E78" t="s">
        <v>44</v>
      </c>
      <c r="F78" t="s">
        <v>138</v>
      </c>
      <c r="G78" t="str">
        <f t="shared" ca="1" si="6"/>
        <v>シーリングライト</v>
      </c>
      <c r="H78" s="8">
        <f t="shared" ca="1" si="7"/>
        <v>35500</v>
      </c>
      <c r="I78">
        <v>17</v>
      </c>
      <c r="J78" s="8">
        <f t="shared" ca="1" si="8"/>
        <v>603500</v>
      </c>
      <c r="K78" s="8">
        <f t="shared" ca="1" si="9"/>
        <v>651780</v>
      </c>
      <c r="L78" s="8">
        <f t="shared" ca="1" si="10"/>
        <v>482800</v>
      </c>
      <c r="M78" s="8">
        <f t="shared" ca="1" si="11"/>
        <v>168980</v>
      </c>
      <c r="N78" t="s">
        <v>29</v>
      </c>
    </row>
    <row r="79" spans="2:14" x14ac:dyDescent="0.4">
      <c r="B79">
        <v>77</v>
      </c>
      <c r="C79" s="6">
        <v>42888</v>
      </c>
      <c r="D79" s="6" t="s">
        <v>144</v>
      </c>
      <c r="E79" t="s">
        <v>45</v>
      </c>
      <c r="F79" t="s">
        <v>138</v>
      </c>
      <c r="G79" t="str">
        <f t="shared" ca="1" si="6"/>
        <v>ペンダントライト</v>
      </c>
      <c r="H79" s="8">
        <f t="shared" ca="1" si="7"/>
        <v>41200</v>
      </c>
      <c r="I79">
        <v>5</v>
      </c>
      <c r="J79" s="8">
        <f t="shared" ca="1" si="8"/>
        <v>206000</v>
      </c>
      <c r="K79" s="8">
        <f t="shared" ca="1" si="9"/>
        <v>222480</v>
      </c>
      <c r="L79" s="8">
        <f t="shared" ca="1" si="10"/>
        <v>164800</v>
      </c>
      <c r="M79" s="8">
        <f t="shared" ca="1" si="11"/>
        <v>57680</v>
      </c>
      <c r="N79" t="s">
        <v>30</v>
      </c>
    </row>
    <row r="80" spans="2:14" x14ac:dyDescent="0.4">
      <c r="B80">
        <v>78</v>
      </c>
      <c r="C80" s="6">
        <v>42890</v>
      </c>
      <c r="D80" s="6" t="s">
        <v>152</v>
      </c>
      <c r="E80" t="s">
        <v>46</v>
      </c>
      <c r="F80" t="s">
        <v>138</v>
      </c>
      <c r="G80" t="str">
        <f t="shared" ca="1" si="6"/>
        <v>ブラケットライト　20W型</v>
      </c>
      <c r="H80" s="8">
        <f t="shared" ca="1" si="7"/>
        <v>21000</v>
      </c>
      <c r="I80">
        <v>17</v>
      </c>
      <c r="J80" s="8">
        <f t="shared" ca="1" si="8"/>
        <v>357000</v>
      </c>
      <c r="K80" s="8">
        <f t="shared" ca="1" si="9"/>
        <v>385560</v>
      </c>
      <c r="L80" s="8">
        <f t="shared" ca="1" si="10"/>
        <v>285600</v>
      </c>
      <c r="M80" s="8">
        <f t="shared" ca="1" si="11"/>
        <v>99960</v>
      </c>
      <c r="N80" t="s">
        <v>31</v>
      </c>
    </row>
    <row r="81" spans="2:14" x14ac:dyDescent="0.4">
      <c r="B81">
        <v>79</v>
      </c>
      <c r="C81" s="6">
        <v>42890</v>
      </c>
      <c r="D81" s="6" t="s">
        <v>153</v>
      </c>
      <c r="E81" t="s">
        <v>47</v>
      </c>
      <c r="F81" t="s">
        <v>138</v>
      </c>
      <c r="G81" t="str">
        <f t="shared" ca="1" si="6"/>
        <v>ベースダウンライト　昼白色</v>
      </c>
      <c r="H81" s="8">
        <f t="shared" ca="1" si="7"/>
        <v>14400</v>
      </c>
      <c r="I81">
        <v>2</v>
      </c>
      <c r="J81" s="8">
        <f t="shared" ca="1" si="8"/>
        <v>28800</v>
      </c>
      <c r="K81" s="8">
        <f t="shared" ca="1" si="9"/>
        <v>31104</v>
      </c>
      <c r="L81" s="8">
        <f t="shared" ca="1" si="10"/>
        <v>23040</v>
      </c>
      <c r="M81" s="8">
        <f t="shared" ca="1" si="11"/>
        <v>8064</v>
      </c>
      <c r="N81" t="s">
        <v>29</v>
      </c>
    </row>
    <row r="82" spans="2:14" x14ac:dyDescent="0.4">
      <c r="B82">
        <v>80</v>
      </c>
      <c r="C82" s="6">
        <v>42890</v>
      </c>
      <c r="D82" s="6" t="s">
        <v>140</v>
      </c>
      <c r="E82" t="s">
        <v>48</v>
      </c>
      <c r="F82" t="s">
        <v>138</v>
      </c>
      <c r="G82" t="str">
        <f t="shared" ca="1" si="6"/>
        <v>ベースダウンライト　温白色</v>
      </c>
      <c r="H82" s="8">
        <f t="shared" ca="1" si="7"/>
        <v>14400</v>
      </c>
      <c r="I82">
        <v>3</v>
      </c>
      <c r="J82" s="8">
        <f t="shared" ca="1" si="8"/>
        <v>43200</v>
      </c>
      <c r="K82" s="8">
        <f t="shared" ca="1" si="9"/>
        <v>46656</v>
      </c>
      <c r="L82" s="8">
        <f t="shared" ca="1" si="10"/>
        <v>34560</v>
      </c>
      <c r="M82" s="8">
        <f t="shared" ca="1" si="11"/>
        <v>12096</v>
      </c>
      <c r="N82" t="s">
        <v>31</v>
      </c>
    </row>
    <row r="83" spans="2:14" x14ac:dyDescent="0.4">
      <c r="B83">
        <v>81</v>
      </c>
      <c r="C83" s="6">
        <v>42890</v>
      </c>
      <c r="D83" s="6" t="s">
        <v>144</v>
      </c>
      <c r="E83" t="s">
        <v>19</v>
      </c>
      <c r="F83" t="s">
        <v>139</v>
      </c>
      <c r="G83" t="str">
        <f t="shared" ca="1" si="6"/>
        <v>LED スポットライト　電球色</v>
      </c>
      <c r="H83" s="8">
        <f t="shared" ca="1" si="7"/>
        <v>16200</v>
      </c>
      <c r="I83">
        <v>4</v>
      </c>
      <c r="J83" s="8">
        <f t="shared" ca="1" si="8"/>
        <v>64800</v>
      </c>
      <c r="K83" s="8">
        <f t="shared" ca="1" si="9"/>
        <v>69984</v>
      </c>
      <c r="L83" s="8">
        <f t="shared" ca="1" si="10"/>
        <v>51840</v>
      </c>
      <c r="M83" s="8">
        <f t="shared" ca="1" si="11"/>
        <v>18144</v>
      </c>
      <c r="N83" t="s">
        <v>30</v>
      </c>
    </row>
    <row r="84" spans="2:14" x14ac:dyDescent="0.4">
      <c r="B84">
        <v>82</v>
      </c>
      <c r="C84" s="6">
        <v>42890</v>
      </c>
      <c r="D84" s="6" t="s">
        <v>140</v>
      </c>
      <c r="E84" t="s">
        <v>20</v>
      </c>
      <c r="F84" t="s">
        <v>138</v>
      </c>
      <c r="G84" t="str">
        <f t="shared" ca="1" si="6"/>
        <v>LED スポットライト　温白色</v>
      </c>
      <c r="H84" s="8">
        <f t="shared" ca="1" si="7"/>
        <v>16200</v>
      </c>
      <c r="I84">
        <v>6</v>
      </c>
      <c r="J84" s="8">
        <f t="shared" ca="1" si="8"/>
        <v>97200</v>
      </c>
      <c r="K84" s="8">
        <f t="shared" ca="1" si="9"/>
        <v>104976</v>
      </c>
      <c r="L84" s="8">
        <f t="shared" ca="1" si="10"/>
        <v>77760</v>
      </c>
      <c r="M84" s="8">
        <f t="shared" ca="1" si="11"/>
        <v>27216</v>
      </c>
      <c r="N84" t="s">
        <v>31</v>
      </c>
    </row>
    <row r="85" spans="2:14" x14ac:dyDescent="0.4">
      <c r="B85">
        <v>83</v>
      </c>
      <c r="C85" s="6">
        <v>42892</v>
      </c>
      <c r="D85" s="6" t="s">
        <v>144</v>
      </c>
      <c r="E85" t="s">
        <v>21</v>
      </c>
      <c r="F85" t="s">
        <v>138</v>
      </c>
      <c r="G85" t="str">
        <f t="shared" ca="1" si="6"/>
        <v>ユニバーサルダウンライト　広角</v>
      </c>
      <c r="H85" s="8">
        <f t="shared" ca="1" si="7"/>
        <v>12700</v>
      </c>
      <c r="I85">
        <v>7</v>
      </c>
      <c r="J85" s="8">
        <f t="shared" ca="1" si="8"/>
        <v>88900</v>
      </c>
      <c r="K85" s="8">
        <f t="shared" ca="1" si="9"/>
        <v>96012</v>
      </c>
      <c r="L85" s="8">
        <f t="shared" ca="1" si="10"/>
        <v>71120</v>
      </c>
      <c r="M85" s="8">
        <f t="shared" ca="1" si="11"/>
        <v>24892</v>
      </c>
      <c r="N85" t="s">
        <v>30</v>
      </c>
    </row>
    <row r="86" spans="2:14" x14ac:dyDescent="0.4">
      <c r="B86">
        <v>84</v>
      </c>
      <c r="C86" s="6">
        <v>42892</v>
      </c>
      <c r="D86" s="6" t="s">
        <v>144</v>
      </c>
      <c r="E86" t="s">
        <v>22</v>
      </c>
      <c r="F86" t="s">
        <v>138</v>
      </c>
      <c r="G86" t="str">
        <f t="shared" ca="1" si="6"/>
        <v>ペンダントライト</v>
      </c>
      <c r="H86" s="8">
        <f t="shared" ca="1" si="7"/>
        <v>23500</v>
      </c>
      <c r="I86">
        <v>1</v>
      </c>
      <c r="J86" s="8">
        <f t="shared" ca="1" si="8"/>
        <v>23500</v>
      </c>
      <c r="K86" s="8">
        <f t="shared" ca="1" si="9"/>
        <v>25380</v>
      </c>
      <c r="L86" s="8">
        <f t="shared" ca="1" si="10"/>
        <v>18800</v>
      </c>
      <c r="M86" s="8">
        <f t="shared" ca="1" si="11"/>
        <v>6580</v>
      </c>
      <c r="N86" t="s">
        <v>31</v>
      </c>
    </row>
    <row r="87" spans="2:14" x14ac:dyDescent="0.4">
      <c r="B87">
        <v>85</v>
      </c>
      <c r="C87" s="6">
        <v>42892</v>
      </c>
      <c r="D87" s="6" t="s">
        <v>151</v>
      </c>
      <c r="E87" t="s">
        <v>23</v>
      </c>
      <c r="F87" t="s">
        <v>138</v>
      </c>
      <c r="G87" t="str">
        <f t="shared" ca="1" si="6"/>
        <v>ベースダウンライト　電球色</v>
      </c>
      <c r="H87" s="8">
        <f t="shared" ca="1" si="7"/>
        <v>14400</v>
      </c>
      <c r="I87">
        <v>12</v>
      </c>
      <c r="J87" s="8">
        <f t="shared" ca="1" si="8"/>
        <v>172800</v>
      </c>
      <c r="K87" s="8">
        <f t="shared" ca="1" si="9"/>
        <v>186624</v>
      </c>
      <c r="L87" s="8">
        <f t="shared" ca="1" si="10"/>
        <v>138240</v>
      </c>
      <c r="M87" s="8">
        <f t="shared" ca="1" si="11"/>
        <v>48384</v>
      </c>
      <c r="N87" t="s">
        <v>29</v>
      </c>
    </row>
    <row r="88" spans="2:14" x14ac:dyDescent="0.4">
      <c r="B88">
        <v>86</v>
      </c>
      <c r="C88" s="6">
        <v>42892</v>
      </c>
      <c r="D88" s="6" t="s">
        <v>153</v>
      </c>
      <c r="E88" t="s">
        <v>20</v>
      </c>
      <c r="F88" t="s">
        <v>138</v>
      </c>
      <c r="G88" t="str">
        <f t="shared" ca="1" si="6"/>
        <v>LED スポットライト　温白色</v>
      </c>
      <c r="H88" s="8">
        <f t="shared" ca="1" si="7"/>
        <v>16200</v>
      </c>
      <c r="I88">
        <v>8</v>
      </c>
      <c r="J88" s="8">
        <f t="shared" ca="1" si="8"/>
        <v>129600</v>
      </c>
      <c r="K88" s="8">
        <f t="shared" ca="1" si="9"/>
        <v>139968</v>
      </c>
      <c r="L88" s="8">
        <f t="shared" ca="1" si="10"/>
        <v>103680</v>
      </c>
      <c r="M88" s="8">
        <f t="shared" ca="1" si="11"/>
        <v>36288</v>
      </c>
      <c r="N88" t="s">
        <v>31</v>
      </c>
    </row>
    <row r="89" spans="2:14" x14ac:dyDescent="0.4">
      <c r="B89">
        <v>87</v>
      </c>
      <c r="C89" s="6">
        <v>42893</v>
      </c>
      <c r="D89" s="6" t="s">
        <v>142</v>
      </c>
      <c r="E89" t="s">
        <v>25</v>
      </c>
      <c r="F89" t="s">
        <v>138</v>
      </c>
      <c r="G89" t="str">
        <f t="shared" ca="1" si="6"/>
        <v>ベースダウンライト　温白色</v>
      </c>
      <c r="H89" s="8">
        <f t="shared" ca="1" si="7"/>
        <v>14400</v>
      </c>
      <c r="I89">
        <v>9</v>
      </c>
      <c r="J89" s="8">
        <f t="shared" ca="1" si="8"/>
        <v>129600</v>
      </c>
      <c r="K89" s="8">
        <f t="shared" ca="1" si="9"/>
        <v>139968</v>
      </c>
      <c r="L89" s="8">
        <f t="shared" ca="1" si="10"/>
        <v>103680</v>
      </c>
      <c r="M89" s="8">
        <f t="shared" ca="1" si="11"/>
        <v>36288</v>
      </c>
      <c r="N89" t="s">
        <v>30</v>
      </c>
    </row>
    <row r="90" spans="2:14" x14ac:dyDescent="0.4">
      <c r="B90">
        <v>88</v>
      </c>
      <c r="C90" s="6">
        <v>42893</v>
      </c>
      <c r="D90" s="6" t="s">
        <v>144</v>
      </c>
      <c r="E90" t="s">
        <v>26</v>
      </c>
      <c r="F90" t="s">
        <v>138</v>
      </c>
      <c r="G90" t="str">
        <f t="shared" ca="1" si="6"/>
        <v>LED スポットライト　電球色</v>
      </c>
      <c r="H90" s="8">
        <f t="shared" ca="1" si="7"/>
        <v>16200</v>
      </c>
      <c r="I90">
        <v>16</v>
      </c>
      <c r="J90" s="8">
        <f t="shared" ca="1" si="8"/>
        <v>259200</v>
      </c>
      <c r="K90" s="8">
        <f t="shared" ca="1" si="9"/>
        <v>279936</v>
      </c>
      <c r="L90" s="8">
        <f t="shared" ca="1" si="10"/>
        <v>207360</v>
      </c>
      <c r="M90" s="8">
        <f t="shared" ca="1" si="11"/>
        <v>72576</v>
      </c>
      <c r="N90" t="s">
        <v>31</v>
      </c>
    </row>
    <row r="91" spans="2:14" x14ac:dyDescent="0.4">
      <c r="B91">
        <v>89</v>
      </c>
      <c r="C91" s="6">
        <v>42893</v>
      </c>
      <c r="D91" s="6" t="s">
        <v>140</v>
      </c>
      <c r="E91" t="s">
        <v>37</v>
      </c>
      <c r="F91" t="s">
        <v>138</v>
      </c>
      <c r="G91" t="str">
        <f t="shared" ca="1" si="6"/>
        <v>ペンダントライト</v>
      </c>
      <c r="H91" s="8">
        <f t="shared" ca="1" si="7"/>
        <v>41200</v>
      </c>
      <c r="I91">
        <v>5</v>
      </c>
      <c r="J91" s="8">
        <f t="shared" ca="1" si="8"/>
        <v>206000</v>
      </c>
      <c r="K91" s="8">
        <f t="shared" ca="1" si="9"/>
        <v>222480</v>
      </c>
      <c r="L91" s="8">
        <f t="shared" ca="1" si="10"/>
        <v>164800</v>
      </c>
      <c r="M91" s="8">
        <f t="shared" ca="1" si="11"/>
        <v>57680</v>
      </c>
      <c r="N91" t="s">
        <v>29</v>
      </c>
    </row>
    <row r="92" spans="2:14" x14ac:dyDescent="0.4">
      <c r="B92">
        <v>90</v>
      </c>
      <c r="C92" s="6">
        <v>42893</v>
      </c>
      <c r="D92" s="6" t="s">
        <v>144</v>
      </c>
      <c r="E92" t="s">
        <v>38</v>
      </c>
      <c r="F92" t="s">
        <v>138</v>
      </c>
      <c r="G92" t="str">
        <f t="shared" ca="1" si="6"/>
        <v>ブラケットライト　20W型</v>
      </c>
      <c r="H92" s="8">
        <f t="shared" ca="1" si="7"/>
        <v>21000</v>
      </c>
      <c r="I92">
        <v>3</v>
      </c>
      <c r="J92" s="8">
        <f t="shared" ca="1" si="8"/>
        <v>63000</v>
      </c>
      <c r="K92" s="8">
        <f t="shared" ca="1" si="9"/>
        <v>68040</v>
      </c>
      <c r="L92" s="8">
        <f t="shared" ca="1" si="10"/>
        <v>50400</v>
      </c>
      <c r="M92" s="8">
        <f t="shared" ca="1" si="11"/>
        <v>17640</v>
      </c>
      <c r="N92" t="s">
        <v>30</v>
      </c>
    </row>
    <row r="93" spans="2:14" x14ac:dyDescent="0.4">
      <c r="B93">
        <v>91</v>
      </c>
      <c r="C93" s="6">
        <v>42893</v>
      </c>
      <c r="D93" s="6" t="s">
        <v>156</v>
      </c>
      <c r="E93" t="s">
        <v>39</v>
      </c>
      <c r="F93" t="s">
        <v>138</v>
      </c>
      <c r="G93" t="str">
        <f t="shared" ca="1" si="6"/>
        <v>ユニバーサルダウンライト　狭角</v>
      </c>
      <c r="H93" s="8">
        <f t="shared" ca="1" si="7"/>
        <v>12700</v>
      </c>
      <c r="I93">
        <v>9</v>
      </c>
      <c r="J93" s="8">
        <f t="shared" ca="1" si="8"/>
        <v>114300</v>
      </c>
      <c r="K93" s="8">
        <f t="shared" ca="1" si="9"/>
        <v>123444</v>
      </c>
      <c r="L93" s="8">
        <f t="shared" ca="1" si="10"/>
        <v>91440</v>
      </c>
      <c r="M93" s="8">
        <f t="shared" ca="1" si="11"/>
        <v>32004</v>
      </c>
      <c r="N93" t="s">
        <v>31</v>
      </c>
    </row>
    <row r="94" spans="2:14" x14ac:dyDescent="0.4">
      <c r="B94">
        <v>92</v>
      </c>
      <c r="C94" s="6">
        <v>42893</v>
      </c>
      <c r="D94" s="6" t="s">
        <v>148</v>
      </c>
      <c r="E94" t="s">
        <v>40</v>
      </c>
      <c r="F94" t="s">
        <v>138</v>
      </c>
      <c r="G94" t="str">
        <f t="shared" ca="1" si="6"/>
        <v>LED スポットライト　電球色</v>
      </c>
      <c r="H94" s="8">
        <f t="shared" ca="1" si="7"/>
        <v>16200</v>
      </c>
      <c r="I94">
        <v>5</v>
      </c>
      <c r="J94" s="8">
        <f t="shared" ca="1" si="8"/>
        <v>81000</v>
      </c>
      <c r="K94" s="8">
        <f t="shared" ca="1" si="9"/>
        <v>87480</v>
      </c>
      <c r="L94" s="8">
        <f t="shared" ca="1" si="10"/>
        <v>64800</v>
      </c>
      <c r="M94" s="8">
        <f t="shared" ca="1" si="11"/>
        <v>22680</v>
      </c>
      <c r="N94" t="s">
        <v>29</v>
      </c>
    </row>
    <row r="95" spans="2:14" x14ac:dyDescent="0.4">
      <c r="B95">
        <v>93</v>
      </c>
      <c r="C95" s="6">
        <v>42893</v>
      </c>
      <c r="D95" s="6" t="s">
        <v>140</v>
      </c>
      <c r="E95" t="s">
        <v>41</v>
      </c>
      <c r="F95" t="s">
        <v>138</v>
      </c>
      <c r="G95" t="str">
        <f t="shared" ca="1" si="6"/>
        <v>ベースダウンライト　電球色</v>
      </c>
      <c r="H95" s="8">
        <f t="shared" ca="1" si="7"/>
        <v>14400</v>
      </c>
      <c r="I95">
        <v>15</v>
      </c>
      <c r="J95" s="8">
        <f t="shared" ca="1" si="8"/>
        <v>216000</v>
      </c>
      <c r="K95" s="8">
        <f t="shared" ca="1" si="9"/>
        <v>233280</v>
      </c>
      <c r="L95" s="8">
        <f t="shared" ca="1" si="10"/>
        <v>172800</v>
      </c>
      <c r="M95" s="8">
        <f t="shared" ca="1" si="11"/>
        <v>60480</v>
      </c>
      <c r="N95" t="s">
        <v>31</v>
      </c>
    </row>
    <row r="96" spans="2:14" x14ac:dyDescent="0.4">
      <c r="B96">
        <v>94</v>
      </c>
      <c r="C96" s="6">
        <v>42896</v>
      </c>
      <c r="D96" s="6" t="s">
        <v>144</v>
      </c>
      <c r="E96" t="s">
        <v>42</v>
      </c>
      <c r="F96" t="s">
        <v>138</v>
      </c>
      <c r="G96" t="str">
        <f t="shared" ca="1" si="6"/>
        <v>ブラケットライト　40W型</v>
      </c>
      <c r="H96" s="8">
        <f t="shared" ca="1" si="7"/>
        <v>37000</v>
      </c>
      <c r="I96">
        <v>7</v>
      </c>
      <c r="J96" s="8">
        <f t="shared" ca="1" si="8"/>
        <v>259000</v>
      </c>
      <c r="K96" s="8">
        <f t="shared" ca="1" si="9"/>
        <v>279720</v>
      </c>
      <c r="L96" s="8">
        <f t="shared" ca="1" si="10"/>
        <v>207200</v>
      </c>
      <c r="M96" s="8">
        <f t="shared" ca="1" si="11"/>
        <v>72520</v>
      </c>
      <c r="N96" t="s">
        <v>30</v>
      </c>
    </row>
    <row r="97" spans="2:14" x14ac:dyDescent="0.4">
      <c r="B97">
        <v>95</v>
      </c>
      <c r="C97" s="6">
        <v>42896</v>
      </c>
      <c r="D97" s="6" t="s">
        <v>141</v>
      </c>
      <c r="E97" t="s">
        <v>43</v>
      </c>
      <c r="F97" t="s">
        <v>139</v>
      </c>
      <c r="G97" t="str">
        <f t="shared" ca="1" si="6"/>
        <v>シーリングライト</v>
      </c>
      <c r="H97" s="8">
        <f t="shared" ca="1" si="7"/>
        <v>26600</v>
      </c>
      <c r="I97">
        <v>7</v>
      </c>
      <c r="J97" s="8">
        <f t="shared" ca="1" si="8"/>
        <v>186200</v>
      </c>
      <c r="K97" s="8">
        <f t="shared" ca="1" si="9"/>
        <v>201096</v>
      </c>
      <c r="L97" s="8">
        <f t="shared" ca="1" si="10"/>
        <v>148960</v>
      </c>
      <c r="M97" s="8">
        <f t="shared" ca="1" si="11"/>
        <v>52136</v>
      </c>
      <c r="N97" t="s">
        <v>31</v>
      </c>
    </row>
    <row r="98" spans="2:14" x14ac:dyDescent="0.4">
      <c r="B98">
        <v>96</v>
      </c>
      <c r="C98" s="6">
        <v>42896</v>
      </c>
      <c r="D98" s="6" t="s">
        <v>146</v>
      </c>
      <c r="E98" t="s">
        <v>168</v>
      </c>
      <c r="F98" t="s">
        <v>138</v>
      </c>
      <c r="G98" t="str">
        <f t="shared" ca="1" si="6"/>
        <v>間接照明　1500㎜</v>
      </c>
      <c r="H98" s="8">
        <f t="shared" ca="1" si="7"/>
        <v>36000</v>
      </c>
      <c r="I98">
        <v>6</v>
      </c>
      <c r="J98" s="8">
        <f t="shared" ca="1" si="8"/>
        <v>216000</v>
      </c>
      <c r="K98" s="8">
        <f t="shared" ca="1" si="9"/>
        <v>233280</v>
      </c>
      <c r="L98" s="8">
        <f t="shared" ca="1" si="10"/>
        <v>172800</v>
      </c>
      <c r="M98" s="8">
        <f t="shared" ca="1" si="11"/>
        <v>60480</v>
      </c>
      <c r="N98" t="s">
        <v>29</v>
      </c>
    </row>
    <row r="99" spans="2:14" x14ac:dyDescent="0.4">
      <c r="B99">
        <v>97</v>
      </c>
      <c r="C99" s="6">
        <v>42896</v>
      </c>
      <c r="D99" s="6" t="s">
        <v>145</v>
      </c>
      <c r="E99" t="s">
        <v>45</v>
      </c>
      <c r="F99" t="s">
        <v>138</v>
      </c>
      <c r="G99" t="str">
        <f t="shared" ca="1" si="6"/>
        <v>ペンダントライト</v>
      </c>
      <c r="H99" s="8">
        <f t="shared" ca="1" si="7"/>
        <v>41200</v>
      </c>
      <c r="I99">
        <v>11</v>
      </c>
      <c r="J99" s="8">
        <f t="shared" ca="1" si="8"/>
        <v>453200</v>
      </c>
      <c r="K99" s="8">
        <f t="shared" ca="1" si="9"/>
        <v>489456</v>
      </c>
      <c r="L99" s="8">
        <f t="shared" ca="1" si="10"/>
        <v>362560</v>
      </c>
      <c r="M99" s="8">
        <f t="shared" ca="1" si="11"/>
        <v>126896</v>
      </c>
      <c r="N99" t="s">
        <v>30</v>
      </c>
    </row>
    <row r="100" spans="2:14" x14ac:dyDescent="0.4">
      <c r="B100">
        <v>98</v>
      </c>
      <c r="C100" s="6">
        <v>42896</v>
      </c>
      <c r="D100" s="6" t="s">
        <v>150</v>
      </c>
      <c r="E100" t="s">
        <v>46</v>
      </c>
      <c r="F100" t="s">
        <v>138</v>
      </c>
      <c r="G100" t="str">
        <f t="shared" ca="1" si="6"/>
        <v>ブラケットライト　20W型</v>
      </c>
      <c r="H100" s="8">
        <f t="shared" ca="1" si="7"/>
        <v>21000</v>
      </c>
      <c r="I100">
        <v>4</v>
      </c>
      <c r="J100" s="8">
        <f t="shared" ca="1" si="8"/>
        <v>84000</v>
      </c>
      <c r="K100" s="8">
        <f t="shared" ca="1" si="9"/>
        <v>90720</v>
      </c>
      <c r="L100" s="8">
        <f t="shared" ca="1" si="10"/>
        <v>67200</v>
      </c>
      <c r="M100" s="8">
        <f t="shared" ca="1" si="11"/>
        <v>23520</v>
      </c>
      <c r="N100" t="s">
        <v>31</v>
      </c>
    </row>
    <row r="101" spans="2:14" x14ac:dyDescent="0.4">
      <c r="B101">
        <v>99</v>
      </c>
      <c r="C101" s="6">
        <v>42896</v>
      </c>
      <c r="D101" s="6" t="s">
        <v>153</v>
      </c>
      <c r="E101" t="s">
        <v>47</v>
      </c>
      <c r="F101" t="s">
        <v>138</v>
      </c>
      <c r="G101" t="str">
        <f t="shared" ca="1" si="6"/>
        <v>ベースダウンライト　昼白色</v>
      </c>
      <c r="H101" s="8">
        <f t="shared" ca="1" si="7"/>
        <v>14400</v>
      </c>
      <c r="I101">
        <v>1</v>
      </c>
      <c r="J101" s="8">
        <f t="shared" ca="1" si="8"/>
        <v>14400</v>
      </c>
      <c r="K101" s="8">
        <f t="shared" ca="1" si="9"/>
        <v>15552</v>
      </c>
      <c r="L101" s="8">
        <f t="shared" ca="1" si="10"/>
        <v>11520</v>
      </c>
      <c r="M101" s="8">
        <f t="shared" ca="1" si="11"/>
        <v>4032</v>
      </c>
      <c r="N101" t="s">
        <v>29</v>
      </c>
    </row>
    <row r="102" spans="2:14" x14ac:dyDescent="0.4">
      <c r="B102">
        <v>100</v>
      </c>
      <c r="C102" s="6">
        <v>42896</v>
      </c>
      <c r="D102" s="6" t="s">
        <v>144</v>
      </c>
      <c r="E102" t="s">
        <v>48</v>
      </c>
      <c r="F102" t="s">
        <v>138</v>
      </c>
      <c r="G102" t="str">
        <f t="shared" ca="1" si="6"/>
        <v>ベースダウンライト　温白色</v>
      </c>
      <c r="H102" s="8">
        <f t="shared" ca="1" si="7"/>
        <v>14400</v>
      </c>
      <c r="I102">
        <v>2</v>
      </c>
      <c r="J102" s="8">
        <f t="shared" ca="1" si="8"/>
        <v>28800</v>
      </c>
      <c r="K102" s="8">
        <f t="shared" ca="1" si="9"/>
        <v>31104</v>
      </c>
      <c r="L102" s="8">
        <f t="shared" ca="1" si="10"/>
        <v>23040</v>
      </c>
      <c r="M102" s="8">
        <f t="shared" ca="1" si="11"/>
        <v>8064</v>
      </c>
      <c r="N102" t="s">
        <v>31</v>
      </c>
    </row>
    <row r="103" spans="2:14" x14ac:dyDescent="0.4">
      <c r="B103">
        <v>101</v>
      </c>
      <c r="C103" s="6">
        <v>42905</v>
      </c>
      <c r="D103" s="6" t="s">
        <v>140</v>
      </c>
      <c r="E103" t="s">
        <v>46</v>
      </c>
      <c r="F103" t="s">
        <v>138</v>
      </c>
      <c r="G103" t="str">
        <f t="shared" ca="1" si="6"/>
        <v>ブラケットライト　20W型</v>
      </c>
      <c r="H103" s="8">
        <f t="shared" ca="1" si="7"/>
        <v>21000</v>
      </c>
      <c r="I103">
        <v>9</v>
      </c>
      <c r="J103" s="8">
        <f t="shared" ca="1" si="8"/>
        <v>189000</v>
      </c>
      <c r="K103" s="8">
        <f t="shared" ca="1" si="9"/>
        <v>204120</v>
      </c>
      <c r="L103" s="8">
        <f t="shared" ca="1" si="10"/>
        <v>151200</v>
      </c>
      <c r="M103" s="8">
        <f t="shared" ca="1" si="11"/>
        <v>52920</v>
      </c>
      <c r="N103" t="s">
        <v>30</v>
      </c>
    </row>
    <row r="104" spans="2:14" x14ac:dyDescent="0.4">
      <c r="B104">
        <v>102</v>
      </c>
      <c r="C104" s="6">
        <v>42905</v>
      </c>
      <c r="D104" s="6" t="s">
        <v>144</v>
      </c>
      <c r="E104" t="s">
        <v>47</v>
      </c>
      <c r="F104" t="s">
        <v>138</v>
      </c>
      <c r="G104" t="str">
        <f t="shared" ca="1" si="6"/>
        <v>ベースダウンライト　昼白色</v>
      </c>
      <c r="H104" s="8">
        <f t="shared" ca="1" si="7"/>
        <v>14400</v>
      </c>
      <c r="I104">
        <v>4</v>
      </c>
      <c r="J104" s="8">
        <f t="shared" ca="1" si="8"/>
        <v>57600</v>
      </c>
      <c r="K104" s="8">
        <f t="shared" ca="1" si="9"/>
        <v>62208</v>
      </c>
      <c r="L104" s="8">
        <f t="shared" ca="1" si="10"/>
        <v>46080</v>
      </c>
      <c r="M104" s="8">
        <f t="shared" ca="1" si="11"/>
        <v>16128</v>
      </c>
      <c r="N104" t="s">
        <v>31</v>
      </c>
    </row>
    <row r="105" spans="2:14" x14ac:dyDescent="0.4">
      <c r="B105">
        <v>103</v>
      </c>
      <c r="C105" s="6">
        <v>42905</v>
      </c>
      <c r="D105" s="6" t="s">
        <v>147</v>
      </c>
      <c r="E105" t="s">
        <v>48</v>
      </c>
      <c r="F105" t="s">
        <v>138</v>
      </c>
      <c r="G105" t="str">
        <f t="shared" ca="1" si="6"/>
        <v>ベースダウンライト　温白色</v>
      </c>
      <c r="H105" s="8">
        <f t="shared" ca="1" si="7"/>
        <v>14400</v>
      </c>
      <c r="I105">
        <v>9</v>
      </c>
      <c r="J105" s="8">
        <f t="shared" ca="1" si="8"/>
        <v>129600</v>
      </c>
      <c r="K105" s="8">
        <f t="shared" ca="1" si="9"/>
        <v>139968</v>
      </c>
      <c r="L105" s="8">
        <f t="shared" ca="1" si="10"/>
        <v>103680</v>
      </c>
      <c r="M105" s="8">
        <f t="shared" ca="1" si="11"/>
        <v>36288</v>
      </c>
      <c r="N105" t="s">
        <v>29</v>
      </c>
    </row>
    <row r="106" spans="2:14" x14ac:dyDescent="0.4">
      <c r="B106">
        <v>104</v>
      </c>
      <c r="C106" s="6">
        <v>42905</v>
      </c>
      <c r="D106" s="6" t="s">
        <v>153</v>
      </c>
      <c r="E106" t="s">
        <v>19</v>
      </c>
      <c r="F106" t="s">
        <v>138</v>
      </c>
      <c r="G106" t="str">
        <f t="shared" ca="1" si="6"/>
        <v>LED スポットライト　電球色</v>
      </c>
      <c r="H106" s="8">
        <f t="shared" ca="1" si="7"/>
        <v>16200</v>
      </c>
      <c r="I106">
        <v>16</v>
      </c>
      <c r="J106" s="8">
        <f t="shared" ca="1" si="8"/>
        <v>259200</v>
      </c>
      <c r="K106" s="8">
        <f t="shared" ca="1" si="9"/>
        <v>279936</v>
      </c>
      <c r="L106" s="8">
        <f t="shared" ca="1" si="10"/>
        <v>207360</v>
      </c>
      <c r="M106" s="8">
        <f t="shared" ca="1" si="11"/>
        <v>72576</v>
      </c>
      <c r="N106" t="s">
        <v>31</v>
      </c>
    </row>
    <row r="107" spans="2:14" x14ac:dyDescent="0.4">
      <c r="B107">
        <v>105</v>
      </c>
      <c r="C107" s="6">
        <v>42906</v>
      </c>
      <c r="D107" s="6" t="s">
        <v>140</v>
      </c>
      <c r="E107" t="s">
        <v>20</v>
      </c>
      <c r="F107" t="s">
        <v>138</v>
      </c>
      <c r="G107" t="str">
        <f t="shared" ca="1" si="6"/>
        <v>LED スポットライト　温白色</v>
      </c>
      <c r="H107" s="8">
        <f t="shared" ca="1" si="7"/>
        <v>16200</v>
      </c>
      <c r="I107">
        <v>16</v>
      </c>
      <c r="J107" s="8">
        <f t="shared" ca="1" si="8"/>
        <v>259200</v>
      </c>
      <c r="K107" s="8">
        <f t="shared" ca="1" si="9"/>
        <v>279936</v>
      </c>
      <c r="L107" s="8">
        <f t="shared" ca="1" si="10"/>
        <v>207360</v>
      </c>
      <c r="M107" s="8">
        <f t="shared" ca="1" si="11"/>
        <v>72576</v>
      </c>
      <c r="N107" t="s">
        <v>30</v>
      </c>
    </row>
    <row r="108" spans="2:14" x14ac:dyDescent="0.4">
      <c r="B108">
        <v>106</v>
      </c>
      <c r="C108" s="6">
        <v>42907</v>
      </c>
      <c r="D108" s="6" t="s">
        <v>140</v>
      </c>
      <c r="E108" t="s">
        <v>168</v>
      </c>
      <c r="F108" t="s">
        <v>138</v>
      </c>
      <c r="G108" t="str">
        <f t="shared" ca="1" si="6"/>
        <v>間接照明　1500㎜</v>
      </c>
      <c r="H108" s="8">
        <f t="shared" ca="1" si="7"/>
        <v>36000</v>
      </c>
      <c r="I108">
        <v>11</v>
      </c>
      <c r="J108" s="8">
        <f t="shared" ca="1" si="8"/>
        <v>396000</v>
      </c>
      <c r="K108" s="8">
        <f t="shared" ca="1" si="9"/>
        <v>427680</v>
      </c>
      <c r="L108" s="8">
        <f t="shared" ca="1" si="10"/>
        <v>316800</v>
      </c>
      <c r="M108" s="8">
        <f t="shared" ca="1" si="11"/>
        <v>110880</v>
      </c>
      <c r="N108" t="s">
        <v>31</v>
      </c>
    </row>
    <row r="109" spans="2:14" x14ac:dyDescent="0.4">
      <c r="B109">
        <v>107</v>
      </c>
      <c r="C109" s="6">
        <v>42907</v>
      </c>
      <c r="D109" s="6" t="s">
        <v>144</v>
      </c>
      <c r="E109" t="s">
        <v>22</v>
      </c>
      <c r="F109" t="s">
        <v>138</v>
      </c>
      <c r="G109" t="str">
        <f t="shared" ca="1" si="6"/>
        <v>ペンダントライト</v>
      </c>
      <c r="H109" s="8">
        <f t="shared" ca="1" si="7"/>
        <v>23500</v>
      </c>
      <c r="I109">
        <v>11</v>
      </c>
      <c r="J109" s="8">
        <f t="shared" ca="1" si="8"/>
        <v>258500</v>
      </c>
      <c r="K109" s="8">
        <f t="shared" ca="1" si="9"/>
        <v>279180</v>
      </c>
      <c r="L109" s="8">
        <f t="shared" ca="1" si="10"/>
        <v>206800</v>
      </c>
      <c r="M109" s="8">
        <f t="shared" ca="1" si="11"/>
        <v>72380</v>
      </c>
      <c r="N109" t="s">
        <v>29</v>
      </c>
    </row>
    <row r="110" spans="2:14" x14ac:dyDescent="0.4">
      <c r="B110">
        <v>108</v>
      </c>
      <c r="C110" s="6">
        <v>42910</v>
      </c>
      <c r="D110" s="6" t="s">
        <v>153</v>
      </c>
      <c r="E110" t="s">
        <v>23</v>
      </c>
      <c r="F110" t="s">
        <v>138</v>
      </c>
      <c r="G110" t="str">
        <f t="shared" ca="1" si="6"/>
        <v>ベースダウンライト　電球色</v>
      </c>
      <c r="H110" s="8">
        <f t="shared" ca="1" si="7"/>
        <v>14400</v>
      </c>
      <c r="I110">
        <v>9</v>
      </c>
      <c r="J110" s="8">
        <f t="shared" ca="1" si="8"/>
        <v>129600</v>
      </c>
      <c r="K110" s="8">
        <f t="shared" ca="1" si="9"/>
        <v>139968</v>
      </c>
      <c r="L110" s="8">
        <f t="shared" ca="1" si="10"/>
        <v>103680</v>
      </c>
      <c r="M110" s="8">
        <f t="shared" ca="1" si="11"/>
        <v>36288</v>
      </c>
      <c r="N110" t="s">
        <v>30</v>
      </c>
    </row>
    <row r="111" spans="2:14" x14ac:dyDescent="0.4">
      <c r="B111">
        <v>109</v>
      </c>
      <c r="C111" s="6">
        <v>42910</v>
      </c>
      <c r="D111" s="6" t="s">
        <v>140</v>
      </c>
      <c r="E111" t="s">
        <v>20</v>
      </c>
      <c r="F111" t="s">
        <v>138</v>
      </c>
      <c r="G111" t="str">
        <f t="shared" ca="1" si="6"/>
        <v>LED スポットライト　温白色</v>
      </c>
      <c r="H111" s="8">
        <f t="shared" ca="1" si="7"/>
        <v>16200</v>
      </c>
      <c r="I111">
        <v>11</v>
      </c>
      <c r="J111" s="8">
        <f t="shared" ca="1" si="8"/>
        <v>178200</v>
      </c>
      <c r="K111" s="8">
        <f t="shared" ca="1" si="9"/>
        <v>192456</v>
      </c>
      <c r="L111" s="8">
        <f t="shared" ca="1" si="10"/>
        <v>142560</v>
      </c>
      <c r="M111" s="8">
        <f t="shared" ca="1" si="11"/>
        <v>49896</v>
      </c>
      <c r="N111" t="s">
        <v>30</v>
      </c>
    </row>
    <row r="112" spans="2:14" x14ac:dyDescent="0.4">
      <c r="B112">
        <v>110</v>
      </c>
      <c r="C112" s="6">
        <v>42910</v>
      </c>
      <c r="D112" s="6" t="s">
        <v>140</v>
      </c>
      <c r="E112" t="s">
        <v>25</v>
      </c>
      <c r="F112" t="s">
        <v>138</v>
      </c>
      <c r="G112" t="str">
        <f t="shared" ca="1" si="6"/>
        <v>ベースダウンライト　温白色</v>
      </c>
      <c r="H112" s="8">
        <f t="shared" ca="1" si="7"/>
        <v>14400</v>
      </c>
      <c r="I112">
        <v>10</v>
      </c>
      <c r="J112" s="8">
        <f t="shared" ca="1" si="8"/>
        <v>144000</v>
      </c>
      <c r="K112" s="8">
        <f t="shared" ca="1" si="9"/>
        <v>155520</v>
      </c>
      <c r="L112" s="8">
        <f t="shared" ca="1" si="10"/>
        <v>115200</v>
      </c>
      <c r="M112" s="8">
        <f t="shared" ca="1" si="11"/>
        <v>40320</v>
      </c>
      <c r="N112" t="s">
        <v>31</v>
      </c>
    </row>
    <row r="113" spans="2:14" x14ac:dyDescent="0.4">
      <c r="B113">
        <v>111</v>
      </c>
      <c r="C113" s="6">
        <v>42910</v>
      </c>
      <c r="D113" s="6" t="s">
        <v>140</v>
      </c>
      <c r="E113" t="s">
        <v>26</v>
      </c>
      <c r="F113" t="s">
        <v>138</v>
      </c>
      <c r="G113" t="str">
        <f t="shared" ca="1" si="6"/>
        <v>LED スポットライト　電球色</v>
      </c>
      <c r="H113" s="8">
        <f t="shared" ca="1" si="7"/>
        <v>16200</v>
      </c>
      <c r="I113">
        <v>4</v>
      </c>
      <c r="J113" s="8">
        <f t="shared" ca="1" si="8"/>
        <v>64800</v>
      </c>
      <c r="K113" s="8">
        <f t="shared" ca="1" si="9"/>
        <v>69984</v>
      </c>
      <c r="L113" s="8">
        <f t="shared" ca="1" si="10"/>
        <v>51840</v>
      </c>
      <c r="M113" s="8">
        <f t="shared" ca="1" si="11"/>
        <v>18144</v>
      </c>
      <c r="N113" t="s">
        <v>29</v>
      </c>
    </row>
    <row r="114" spans="2:14" x14ac:dyDescent="0.4">
      <c r="B114">
        <v>112</v>
      </c>
      <c r="C114" s="6">
        <v>42914</v>
      </c>
      <c r="D114" s="6" t="s">
        <v>144</v>
      </c>
      <c r="E114" t="s">
        <v>37</v>
      </c>
      <c r="F114" t="s">
        <v>138</v>
      </c>
      <c r="G114" t="str">
        <f t="shared" ca="1" si="6"/>
        <v>ペンダントライト</v>
      </c>
      <c r="H114" s="8">
        <f t="shared" ca="1" si="7"/>
        <v>41200</v>
      </c>
      <c r="I114">
        <v>15</v>
      </c>
      <c r="J114" s="8">
        <f t="shared" ca="1" si="8"/>
        <v>618000</v>
      </c>
      <c r="K114" s="8">
        <f t="shared" ca="1" si="9"/>
        <v>667440</v>
      </c>
      <c r="L114" s="8">
        <f t="shared" ca="1" si="10"/>
        <v>494400</v>
      </c>
      <c r="M114" s="8">
        <f t="shared" ca="1" si="11"/>
        <v>173040</v>
      </c>
      <c r="N114" t="s">
        <v>31</v>
      </c>
    </row>
    <row r="115" spans="2:14" x14ac:dyDescent="0.4">
      <c r="B115">
        <v>113</v>
      </c>
      <c r="C115" s="6">
        <v>42914</v>
      </c>
      <c r="D115" s="6" t="s">
        <v>144</v>
      </c>
      <c r="E115" t="s">
        <v>38</v>
      </c>
      <c r="F115" t="s">
        <v>138</v>
      </c>
      <c r="G115" t="str">
        <f t="shared" ca="1" si="6"/>
        <v>ブラケットライト　20W型</v>
      </c>
      <c r="H115" s="8">
        <f t="shared" ca="1" si="7"/>
        <v>21000</v>
      </c>
      <c r="I115">
        <v>16</v>
      </c>
      <c r="J115" s="8">
        <f t="shared" ca="1" si="8"/>
        <v>336000</v>
      </c>
      <c r="K115" s="8">
        <f t="shared" ca="1" si="9"/>
        <v>362880</v>
      </c>
      <c r="L115" s="8">
        <f t="shared" ca="1" si="10"/>
        <v>268800</v>
      </c>
      <c r="M115" s="8">
        <f t="shared" ca="1" si="11"/>
        <v>94080</v>
      </c>
      <c r="N115" t="s">
        <v>30</v>
      </c>
    </row>
    <row r="116" spans="2:14" x14ac:dyDescent="0.4">
      <c r="B116">
        <v>114</v>
      </c>
      <c r="C116" s="6">
        <v>42914</v>
      </c>
      <c r="D116" s="6" t="s">
        <v>148</v>
      </c>
      <c r="E116" t="s">
        <v>26</v>
      </c>
      <c r="F116" t="s">
        <v>138</v>
      </c>
      <c r="G116" t="str">
        <f t="shared" ca="1" si="6"/>
        <v>LED スポットライト　電球色</v>
      </c>
      <c r="H116" s="8">
        <f t="shared" ca="1" si="7"/>
        <v>16200</v>
      </c>
      <c r="I116">
        <v>11</v>
      </c>
      <c r="J116" s="8">
        <f t="shared" ca="1" si="8"/>
        <v>178200</v>
      </c>
      <c r="K116" s="8">
        <f t="shared" ca="1" si="9"/>
        <v>192456</v>
      </c>
      <c r="L116" s="8">
        <f t="shared" ca="1" si="10"/>
        <v>142560</v>
      </c>
      <c r="M116" s="8">
        <f t="shared" ca="1" si="11"/>
        <v>49896</v>
      </c>
      <c r="N116" t="s">
        <v>31</v>
      </c>
    </row>
    <row r="117" spans="2:14" x14ac:dyDescent="0.4">
      <c r="B117">
        <v>115</v>
      </c>
      <c r="C117" s="6">
        <v>42914</v>
      </c>
      <c r="D117" s="6" t="s">
        <v>153</v>
      </c>
      <c r="E117" t="s">
        <v>37</v>
      </c>
      <c r="F117" t="s">
        <v>138</v>
      </c>
      <c r="G117" t="str">
        <f t="shared" ca="1" si="6"/>
        <v>ペンダントライト</v>
      </c>
      <c r="H117" s="8">
        <f t="shared" ca="1" si="7"/>
        <v>41200</v>
      </c>
      <c r="I117">
        <v>14</v>
      </c>
      <c r="J117" s="8">
        <f t="shared" ca="1" si="8"/>
        <v>576800</v>
      </c>
      <c r="K117" s="8">
        <f t="shared" ca="1" si="9"/>
        <v>622944</v>
      </c>
      <c r="L117" s="8">
        <f t="shared" ca="1" si="10"/>
        <v>461440</v>
      </c>
      <c r="M117" s="8">
        <f t="shared" ca="1" si="11"/>
        <v>161504</v>
      </c>
      <c r="N117" t="s">
        <v>29</v>
      </c>
    </row>
    <row r="118" spans="2:14" x14ac:dyDescent="0.4">
      <c r="B118">
        <v>116</v>
      </c>
      <c r="C118" s="6">
        <v>42914</v>
      </c>
      <c r="D118" s="6" t="s">
        <v>142</v>
      </c>
      <c r="E118" t="s">
        <v>38</v>
      </c>
      <c r="F118" t="s">
        <v>138</v>
      </c>
      <c r="G118" t="str">
        <f t="shared" ca="1" si="6"/>
        <v>ブラケットライト　20W型</v>
      </c>
      <c r="H118" s="8">
        <f t="shared" ca="1" si="7"/>
        <v>21000</v>
      </c>
      <c r="I118">
        <v>12</v>
      </c>
      <c r="J118" s="8">
        <f t="shared" ca="1" si="8"/>
        <v>252000</v>
      </c>
      <c r="K118" s="8">
        <f t="shared" ca="1" si="9"/>
        <v>272160</v>
      </c>
      <c r="L118" s="8">
        <f t="shared" ca="1" si="10"/>
        <v>201600</v>
      </c>
      <c r="M118" s="8">
        <f t="shared" ca="1" si="11"/>
        <v>70560</v>
      </c>
      <c r="N118" t="s">
        <v>30</v>
      </c>
    </row>
    <row r="119" spans="2:14" x14ac:dyDescent="0.4">
      <c r="B119">
        <v>117</v>
      </c>
      <c r="C119" s="6">
        <v>42919</v>
      </c>
      <c r="D119" s="6" t="s">
        <v>144</v>
      </c>
      <c r="E119" t="s">
        <v>39</v>
      </c>
      <c r="F119" t="s">
        <v>138</v>
      </c>
      <c r="G119" t="str">
        <f t="shared" ca="1" si="6"/>
        <v>ユニバーサルダウンライト　狭角</v>
      </c>
      <c r="H119" s="8">
        <f t="shared" ca="1" si="7"/>
        <v>12700</v>
      </c>
      <c r="I119">
        <v>14</v>
      </c>
      <c r="J119" s="8">
        <f t="shared" ca="1" si="8"/>
        <v>177800</v>
      </c>
      <c r="K119" s="8">
        <f t="shared" ca="1" si="9"/>
        <v>192024</v>
      </c>
      <c r="L119" s="8">
        <f t="shared" ca="1" si="10"/>
        <v>142240</v>
      </c>
      <c r="M119" s="8">
        <f t="shared" ca="1" si="11"/>
        <v>49784</v>
      </c>
      <c r="N119" t="s">
        <v>30</v>
      </c>
    </row>
    <row r="120" spans="2:14" x14ac:dyDescent="0.4">
      <c r="B120">
        <v>118</v>
      </c>
      <c r="C120" s="6">
        <v>42919</v>
      </c>
      <c r="D120" s="6" t="s">
        <v>140</v>
      </c>
      <c r="E120" t="s">
        <v>19</v>
      </c>
      <c r="F120" t="s">
        <v>138</v>
      </c>
      <c r="G120" t="str">
        <f t="shared" ca="1" si="6"/>
        <v>LED スポットライト　電球色</v>
      </c>
      <c r="H120" s="8">
        <f t="shared" ca="1" si="7"/>
        <v>16200</v>
      </c>
      <c r="I120">
        <v>16</v>
      </c>
      <c r="J120" s="8">
        <f t="shared" ca="1" si="8"/>
        <v>259200</v>
      </c>
      <c r="K120" s="8">
        <f t="shared" ca="1" si="9"/>
        <v>279936</v>
      </c>
      <c r="L120" s="8">
        <f t="shared" ca="1" si="10"/>
        <v>207360</v>
      </c>
      <c r="M120" s="8">
        <f t="shared" ca="1" si="11"/>
        <v>72576</v>
      </c>
      <c r="N120" t="s">
        <v>31</v>
      </c>
    </row>
    <row r="121" spans="2:14" x14ac:dyDescent="0.4">
      <c r="B121">
        <v>119</v>
      </c>
      <c r="C121" s="6">
        <v>42922</v>
      </c>
      <c r="D121" s="6" t="s">
        <v>140</v>
      </c>
      <c r="E121" t="s">
        <v>23</v>
      </c>
      <c r="F121" t="s">
        <v>138</v>
      </c>
      <c r="G121" t="str">
        <f t="shared" ca="1" si="6"/>
        <v>ベースダウンライト　電球色</v>
      </c>
      <c r="H121" s="8">
        <f t="shared" ca="1" si="7"/>
        <v>14400</v>
      </c>
      <c r="I121">
        <v>5</v>
      </c>
      <c r="J121" s="8">
        <f t="shared" ca="1" si="8"/>
        <v>72000</v>
      </c>
      <c r="K121" s="8">
        <f t="shared" ca="1" si="9"/>
        <v>77760</v>
      </c>
      <c r="L121" s="8">
        <f t="shared" ca="1" si="10"/>
        <v>57600</v>
      </c>
      <c r="M121" s="8">
        <f t="shared" ca="1" si="11"/>
        <v>20160</v>
      </c>
      <c r="N121" t="s">
        <v>29</v>
      </c>
    </row>
    <row r="122" spans="2:14" x14ac:dyDescent="0.4">
      <c r="B122">
        <v>120</v>
      </c>
      <c r="C122" s="6">
        <v>42923</v>
      </c>
      <c r="D122" s="6" t="s">
        <v>140</v>
      </c>
      <c r="E122" t="s">
        <v>42</v>
      </c>
      <c r="F122" t="s">
        <v>138</v>
      </c>
      <c r="G122" t="str">
        <f t="shared" ca="1" si="6"/>
        <v>ブラケットライト　40W型</v>
      </c>
      <c r="H122" s="8">
        <f t="shared" ca="1" si="7"/>
        <v>37000</v>
      </c>
      <c r="I122">
        <v>3</v>
      </c>
      <c r="J122" s="8">
        <f t="shared" ca="1" si="8"/>
        <v>111000</v>
      </c>
      <c r="K122" s="8">
        <f t="shared" ca="1" si="9"/>
        <v>119880</v>
      </c>
      <c r="L122" s="8">
        <f t="shared" ca="1" si="10"/>
        <v>88800</v>
      </c>
      <c r="M122" s="8">
        <f t="shared" ca="1" si="11"/>
        <v>31080</v>
      </c>
      <c r="N122" t="s">
        <v>31</v>
      </c>
    </row>
    <row r="123" spans="2:14" x14ac:dyDescent="0.4">
      <c r="B123">
        <v>121</v>
      </c>
      <c r="C123" s="6">
        <v>42924</v>
      </c>
      <c r="D123" s="6" t="s">
        <v>140</v>
      </c>
      <c r="E123" t="s">
        <v>43</v>
      </c>
      <c r="F123" t="s">
        <v>138</v>
      </c>
      <c r="G123" t="str">
        <f t="shared" ca="1" si="6"/>
        <v>シーリングライト</v>
      </c>
      <c r="H123" s="8">
        <f t="shared" ca="1" si="7"/>
        <v>28800</v>
      </c>
      <c r="I123">
        <v>7</v>
      </c>
      <c r="J123" s="8">
        <f t="shared" ca="1" si="8"/>
        <v>201600</v>
      </c>
      <c r="K123" s="8">
        <f t="shared" ca="1" si="9"/>
        <v>217728</v>
      </c>
      <c r="L123" s="8">
        <f t="shared" ca="1" si="10"/>
        <v>161280</v>
      </c>
      <c r="M123" s="8">
        <f t="shared" ca="1" si="11"/>
        <v>56448</v>
      </c>
      <c r="N123" t="s">
        <v>30</v>
      </c>
    </row>
    <row r="124" spans="2:14" x14ac:dyDescent="0.4">
      <c r="B124">
        <v>122</v>
      </c>
      <c r="C124" s="6">
        <v>42924</v>
      </c>
      <c r="D124" s="6" t="s">
        <v>144</v>
      </c>
      <c r="E124" t="s">
        <v>44</v>
      </c>
      <c r="F124" t="s">
        <v>139</v>
      </c>
      <c r="G124" t="str">
        <f t="shared" ca="1" si="6"/>
        <v>シーリングライト</v>
      </c>
      <c r="H124" s="8">
        <f t="shared" ca="1" si="7"/>
        <v>37200</v>
      </c>
      <c r="I124">
        <v>3</v>
      </c>
      <c r="J124" s="8">
        <f t="shared" ca="1" si="8"/>
        <v>111600</v>
      </c>
      <c r="K124" s="8">
        <f t="shared" ca="1" si="9"/>
        <v>120528</v>
      </c>
      <c r="L124" s="8">
        <f t="shared" ca="1" si="10"/>
        <v>89280</v>
      </c>
      <c r="M124" s="8">
        <f t="shared" ca="1" si="11"/>
        <v>31248</v>
      </c>
      <c r="N124" t="s">
        <v>31</v>
      </c>
    </row>
    <row r="125" spans="2:14" x14ac:dyDescent="0.4">
      <c r="B125">
        <v>123</v>
      </c>
      <c r="C125" s="6">
        <v>42924</v>
      </c>
      <c r="D125" s="6" t="s">
        <v>147</v>
      </c>
      <c r="E125" t="s">
        <v>45</v>
      </c>
      <c r="F125" t="s">
        <v>138</v>
      </c>
      <c r="G125" t="str">
        <f t="shared" ca="1" si="6"/>
        <v>ペンダントライト</v>
      </c>
      <c r="H125" s="8">
        <f t="shared" ca="1" si="7"/>
        <v>41200</v>
      </c>
      <c r="I125">
        <v>12</v>
      </c>
      <c r="J125" s="8">
        <f t="shared" ca="1" si="8"/>
        <v>494400</v>
      </c>
      <c r="K125" s="8">
        <f t="shared" ca="1" si="9"/>
        <v>533952</v>
      </c>
      <c r="L125" s="8">
        <f t="shared" ca="1" si="10"/>
        <v>395520</v>
      </c>
      <c r="M125" s="8">
        <f t="shared" ca="1" si="11"/>
        <v>138432</v>
      </c>
      <c r="N125" t="s">
        <v>30</v>
      </c>
    </row>
    <row r="126" spans="2:14" x14ac:dyDescent="0.4">
      <c r="B126">
        <v>124</v>
      </c>
      <c r="C126" s="6">
        <v>42924</v>
      </c>
      <c r="D126" s="6" t="s">
        <v>140</v>
      </c>
      <c r="E126" t="s">
        <v>46</v>
      </c>
      <c r="F126" t="s">
        <v>138</v>
      </c>
      <c r="G126" t="str">
        <f t="shared" ca="1" si="6"/>
        <v>ブラケットライト　20W型</v>
      </c>
      <c r="H126" s="8">
        <f t="shared" ca="1" si="7"/>
        <v>21000</v>
      </c>
      <c r="I126">
        <v>17</v>
      </c>
      <c r="J126" s="8">
        <f t="shared" ca="1" si="8"/>
        <v>357000</v>
      </c>
      <c r="K126" s="8">
        <f t="shared" ca="1" si="9"/>
        <v>385560</v>
      </c>
      <c r="L126" s="8">
        <f t="shared" ca="1" si="10"/>
        <v>285600</v>
      </c>
      <c r="M126" s="8">
        <f t="shared" ca="1" si="11"/>
        <v>99960</v>
      </c>
      <c r="N126" t="s">
        <v>31</v>
      </c>
    </row>
    <row r="127" spans="2:14" x14ac:dyDescent="0.4">
      <c r="B127">
        <v>125</v>
      </c>
      <c r="C127" s="6">
        <v>42924</v>
      </c>
      <c r="D127" s="6" t="s">
        <v>144</v>
      </c>
      <c r="E127" t="s">
        <v>47</v>
      </c>
      <c r="F127" t="s">
        <v>138</v>
      </c>
      <c r="G127" t="str">
        <f t="shared" ca="1" si="6"/>
        <v>ベースダウンライト　昼白色</v>
      </c>
      <c r="H127" s="8">
        <f t="shared" ca="1" si="7"/>
        <v>14400</v>
      </c>
      <c r="I127">
        <v>5</v>
      </c>
      <c r="J127" s="8">
        <f t="shared" ca="1" si="8"/>
        <v>72000</v>
      </c>
      <c r="K127" s="8">
        <f t="shared" ca="1" si="9"/>
        <v>77760</v>
      </c>
      <c r="L127" s="8">
        <f t="shared" ca="1" si="10"/>
        <v>57600</v>
      </c>
      <c r="M127" s="8">
        <f t="shared" ca="1" si="11"/>
        <v>20160</v>
      </c>
      <c r="N127" t="s">
        <v>29</v>
      </c>
    </row>
    <row r="128" spans="2:14" x14ac:dyDescent="0.4">
      <c r="B128">
        <v>126</v>
      </c>
      <c r="C128" s="6">
        <v>42927</v>
      </c>
      <c r="D128" s="6" t="s">
        <v>144</v>
      </c>
      <c r="E128" t="s">
        <v>48</v>
      </c>
      <c r="F128" t="s">
        <v>138</v>
      </c>
      <c r="G128" t="str">
        <f t="shared" ca="1" si="6"/>
        <v>ベースダウンライト　温白色</v>
      </c>
      <c r="H128" s="8">
        <f t="shared" ca="1" si="7"/>
        <v>14400</v>
      </c>
      <c r="I128">
        <v>17</v>
      </c>
      <c r="J128" s="8">
        <f t="shared" ca="1" si="8"/>
        <v>244800</v>
      </c>
      <c r="K128" s="8">
        <f t="shared" ca="1" si="9"/>
        <v>264384</v>
      </c>
      <c r="L128" s="8">
        <f t="shared" ca="1" si="10"/>
        <v>195840</v>
      </c>
      <c r="M128" s="8">
        <f t="shared" ca="1" si="11"/>
        <v>68544</v>
      </c>
      <c r="N128" t="s">
        <v>30</v>
      </c>
    </row>
    <row r="129" spans="2:14" x14ac:dyDescent="0.4">
      <c r="B129">
        <v>127</v>
      </c>
      <c r="C129" s="6">
        <v>42927</v>
      </c>
      <c r="D129" s="6" t="s">
        <v>144</v>
      </c>
      <c r="E129" t="s">
        <v>46</v>
      </c>
      <c r="F129" t="s">
        <v>138</v>
      </c>
      <c r="G129" t="str">
        <f t="shared" ca="1" si="6"/>
        <v>ブラケットライト　20W型</v>
      </c>
      <c r="H129" s="8">
        <f t="shared" ca="1" si="7"/>
        <v>21000</v>
      </c>
      <c r="I129">
        <v>4</v>
      </c>
      <c r="J129" s="8">
        <f t="shared" ca="1" si="8"/>
        <v>84000</v>
      </c>
      <c r="K129" s="8">
        <f t="shared" ca="1" si="9"/>
        <v>90720</v>
      </c>
      <c r="L129" s="8">
        <f t="shared" ca="1" si="10"/>
        <v>67200</v>
      </c>
      <c r="M129" s="8">
        <f t="shared" ca="1" si="11"/>
        <v>23520</v>
      </c>
      <c r="N129" t="s">
        <v>30</v>
      </c>
    </row>
    <row r="130" spans="2:14" x14ac:dyDescent="0.4">
      <c r="B130">
        <v>128</v>
      </c>
      <c r="C130" s="6">
        <v>42930</v>
      </c>
      <c r="D130" s="6" t="s">
        <v>148</v>
      </c>
      <c r="E130" t="s">
        <v>47</v>
      </c>
      <c r="F130" t="s">
        <v>138</v>
      </c>
      <c r="G130" t="str">
        <f t="shared" ca="1" si="6"/>
        <v>ベースダウンライト　昼白色</v>
      </c>
      <c r="H130" s="8">
        <f t="shared" ca="1" si="7"/>
        <v>14400</v>
      </c>
      <c r="I130">
        <v>14</v>
      </c>
      <c r="J130" s="8">
        <f t="shared" ca="1" si="8"/>
        <v>201600</v>
      </c>
      <c r="K130" s="8">
        <f t="shared" ca="1" si="9"/>
        <v>217728</v>
      </c>
      <c r="L130" s="8">
        <f t="shared" ca="1" si="10"/>
        <v>161280</v>
      </c>
      <c r="M130" s="8">
        <f t="shared" ca="1" si="11"/>
        <v>56448</v>
      </c>
      <c r="N130" t="s">
        <v>29</v>
      </c>
    </row>
    <row r="131" spans="2:14" x14ac:dyDescent="0.4">
      <c r="B131">
        <v>129</v>
      </c>
      <c r="C131" s="6">
        <v>42930</v>
      </c>
      <c r="D131" s="6" t="s">
        <v>153</v>
      </c>
      <c r="E131" t="s">
        <v>48</v>
      </c>
      <c r="F131" t="s">
        <v>138</v>
      </c>
      <c r="G131" t="str">
        <f t="shared" ca="1" si="6"/>
        <v>ベースダウンライト　温白色</v>
      </c>
      <c r="H131" s="8">
        <f t="shared" ca="1" si="7"/>
        <v>14400</v>
      </c>
      <c r="I131">
        <v>5</v>
      </c>
      <c r="J131" s="8">
        <f t="shared" ca="1" si="8"/>
        <v>72000</v>
      </c>
      <c r="K131" s="8">
        <f t="shared" ca="1" si="9"/>
        <v>77760</v>
      </c>
      <c r="L131" s="8">
        <f t="shared" ca="1" si="10"/>
        <v>57600</v>
      </c>
      <c r="M131" s="8">
        <f t="shared" ca="1" si="11"/>
        <v>20160</v>
      </c>
      <c r="N131" t="s">
        <v>31</v>
      </c>
    </row>
    <row r="132" spans="2:14" x14ac:dyDescent="0.4">
      <c r="B132">
        <v>130</v>
      </c>
      <c r="C132" s="6">
        <v>42930</v>
      </c>
      <c r="D132" s="6" t="s">
        <v>153</v>
      </c>
      <c r="E132" t="s">
        <v>19</v>
      </c>
      <c r="F132" t="s">
        <v>139</v>
      </c>
      <c r="G132" t="str">
        <f t="shared" ref="G132:G195" ca="1" si="12">VLOOKUP($E132,INDIRECT($F132),2,FALSE)</f>
        <v>LED スポットライト　電球色</v>
      </c>
      <c r="H132" s="8">
        <f t="shared" ref="H132:H195" ca="1" si="13">VLOOKUP($E132,INDIRECT($F132),8,FALSE)</f>
        <v>16200</v>
      </c>
      <c r="I132">
        <v>3</v>
      </c>
      <c r="J132" s="8">
        <f t="shared" ref="J132:J195" ca="1" si="14">H132*I132</f>
        <v>48600</v>
      </c>
      <c r="K132" s="8">
        <f t="shared" ref="K132:K195" ca="1" si="15">ROUND(J132*1.08,0)</f>
        <v>52488</v>
      </c>
      <c r="L132" s="8">
        <f t="shared" ref="L132:L195" ca="1" si="16">VLOOKUP($E132,INDIRECT($F132),9,FALSE)*$I132</f>
        <v>38880</v>
      </c>
      <c r="M132" s="8">
        <f t="shared" ref="M132:M195" ca="1" si="17">K132-L132</f>
        <v>13608</v>
      </c>
      <c r="N132" t="s">
        <v>30</v>
      </c>
    </row>
    <row r="133" spans="2:14" x14ac:dyDescent="0.4">
      <c r="B133">
        <v>131</v>
      </c>
      <c r="C133" s="6">
        <v>42930</v>
      </c>
      <c r="D133" s="6" t="s">
        <v>153</v>
      </c>
      <c r="E133" t="s">
        <v>20</v>
      </c>
      <c r="F133" t="s">
        <v>139</v>
      </c>
      <c r="G133" t="str">
        <f t="shared" ca="1" si="12"/>
        <v>LED スポットライト　温白色</v>
      </c>
      <c r="H133" s="8">
        <f t="shared" ca="1" si="13"/>
        <v>16200</v>
      </c>
      <c r="I133">
        <v>6</v>
      </c>
      <c r="J133" s="8">
        <f t="shared" ca="1" si="14"/>
        <v>97200</v>
      </c>
      <c r="K133" s="8">
        <f t="shared" ca="1" si="15"/>
        <v>104976</v>
      </c>
      <c r="L133" s="8">
        <f t="shared" ca="1" si="16"/>
        <v>77760</v>
      </c>
      <c r="M133" s="8">
        <f t="shared" ca="1" si="17"/>
        <v>27216</v>
      </c>
      <c r="N133" t="s">
        <v>31</v>
      </c>
    </row>
    <row r="134" spans="2:14" x14ac:dyDescent="0.4">
      <c r="B134">
        <v>132</v>
      </c>
      <c r="C134" s="6">
        <v>42930</v>
      </c>
      <c r="D134" s="6" t="s">
        <v>148</v>
      </c>
      <c r="E134" t="s">
        <v>42</v>
      </c>
      <c r="F134" t="s">
        <v>138</v>
      </c>
      <c r="G134" t="str">
        <f t="shared" ca="1" si="12"/>
        <v>ブラケットライト　40W型</v>
      </c>
      <c r="H134" s="8">
        <f t="shared" ca="1" si="13"/>
        <v>37000</v>
      </c>
      <c r="I134">
        <v>11</v>
      </c>
      <c r="J134" s="8">
        <f t="shared" ca="1" si="14"/>
        <v>407000</v>
      </c>
      <c r="K134" s="8">
        <f t="shared" ca="1" si="15"/>
        <v>439560</v>
      </c>
      <c r="L134" s="8">
        <f t="shared" ca="1" si="16"/>
        <v>325600</v>
      </c>
      <c r="M134" s="8">
        <f t="shared" ca="1" si="17"/>
        <v>113960</v>
      </c>
      <c r="N134" t="s">
        <v>29</v>
      </c>
    </row>
    <row r="135" spans="2:14" x14ac:dyDescent="0.4">
      <c r="B135">
        <v>133</v>
      </c>
      <c r="C135" s="6">
        <v>42930</v>
      </c>
      <c r="D135" s="6" t="s">
        <v>153</v>
      </c>
      <c r="E135" t="s">
        <v>43</v>
      </c>
      <c r="F135" t="s">
        <v>138</v>
      </c>
      <c r="G135" t="str">
        <f t="shared" ca="1" si="12"/>
        <v>シーリングライト</v>
      </c>
      <c r="H135" s="8">
        <f t="shared" ca="1" si="13"/>
        <v>28800</v>
      </c>
      <c r="I135">
        <v>2</v>
      </c>
      <c r="J135" s="8">
        <f t="shared" ca="1" si="14"/>
        <v>57600</v>
      </c>
      <c r="K135" s="8">
        <f t="shared" ca="1" si="15"/>
        <v>62208</v>
      </c>
      <c r="L135" s="8">
        <f t="shared" ca="1" si="16"/>
        <v>46080</v>
      </c>
      <c r="M135" s="8">
        <f t="shared" ca="1" si="17"/>
        <v>16128</v>
      </c>
      <c r="N135" t="s">
        <v>30</v>
      </c>
    </row>
    <row r="136" spans="2:14" x14ac:dyDescent="0.4">
      <c r="B136">
        <v>134</v>
      </c>
      <c r="C136" s="6">
        <v>42935</v>
      </c>
      <c r="D136" s="6" t="s">
        <v>140</v>
      </c>
      <c r="E136" t="s">
        <v>44</v>
      </c>
      <c r="F136" t="s">
        <v>138</v>
      </c>
      <c r="G136" t="str">
        <f t="shared" ca="1" si="12"/>
        <v>シーリングライト</v>
      </c>
      <c r="H136" s="8">
        <f t="shared" ca="1" si="13"/>
        <v>35500</v>
      </c>
      <c r="I136">
        <v>3</v>
      </c>
      <c r="J136" s="8">
        <f t="shared" ca="1" si="14"/>
        <v>106500</v>
      </c>
      <c r="K136" s="8">
        <f t="shared" ca="1" si="15"/>
        <v>115020</v>
      </c>
      <c r="L136" s="8">
        <f t="shared" ca="1" si="16"/>
        <v>85200</v>
      </c>
      <c r="M136" s="8">
        <f t="shared" ca="1" si="17"/>
        <v>29820</v>
      </c>
      <c r="N136" t="s">
        <v>31</v>
      </c>
    </row>
    <row r="137" spans="2:14" x14ac:dyDescent="0.4">
      <c r="B137">
        <v>135</v>
      </c>
      <c r="C137" s="6">
        <v>42936</v>
      </c>
      <c r="D137" s="6" t="s">
        <v>140</v>
      </c>
      <c r="E137" t="s">
        <v>45</v>
      </c>
      <c r="F137" t="s">
        <v>138</v>
      </c>
      <c r="G137" t="str">
        <f t="shared" ca="1" si="12"/>
        <v>ペンダントライト</v>
      </c>
      <c r="H137" s="8">
        <f t="shared" ca="1" si="13"/>
        <v>41200</v>
      </c>
      <c r="I137">
        <v>7</v>
      </c>
      <c r="J137" s="8">
        <f t="shared" ca="1" si="14"/>
        <v>288400</v>
      </c>
      <c r="K137" s="8">
        <f t="shared" ca="1" si="15"/>
        <v>311472</v>
      </c>
      <c r="L137" s="8">
        <f t="shared" ca="1" si="16"/>
        <v>230720</v>
      </c>
      <c r="M137" s="8">
        <f t="shared" ca="1" si="17"/>
        <v>80752</v>
      </c>
      <c r="N137" t="s">
        <v>29</v>
      </c>
    </row>
    <row r="138" spans="2:14" x14ac:dyDescent="0.4">
      <c r="B138">
        <v>136</v>
      </c>
      <c r="C138" s="6">
        <v>42939</v>
      </c>
      <c r="D138" s="6" t="s">
        <v>144</v>
      </c>
      <c r="E138" t="s">
        <v>46</v>
      </c>
      <c r="F138" t="s">
        <v>138</v>
      </c>
      <c r="G138" t="str">
        <f t="shared" ca="1" si="12"/>
        <v>ブラケットライト　20W型</v>
      </c>
      <c r="H138" s="8">
        <f t="shared" ca="1" si="13"/>
        <v>21000</v>
      </c>
      <c r="I138">
        <v>16</v>
      </c>
      <c r="J138" s="8">
        <f t="shared" ca="1" si="14"/>
        <v>336000</v>
      </c>
      <c r="K138" s="8">
        <f t="shared" ca="1" si="15"/>
        <v>362880</v>
      </c>
      <c r="L138" s="8">
        <f t="shared" ca="1" si="16"/>
        <v>268800</v>
      </c>
      <c r="M138" s="8">
        <f t="shared" ca="1" si="17"/>
        <v>94080</v>
      </c>
      <c r="N138" t="s">
        <v>31</v>
      </c>
    </row>
    <row r="139" spans="2:14" x14ac:dyDescent="0.4">
      <c r="B139">
        <v>137</v>
      </c>
      <c r="C139" s="6">
        <v>42939</v>
      </c>
      <c r="D139" s="6" t="s">
        <v>150</v>
      </c>
      <c r="E139" t="s">
        <v>47</v>
      </c>
      <c r="F139" t="s">
        <v>138</v>
      </c>
      <c r="G139" t="str">
        <f t="shared" ca="1" si="12"/>
        <v>ベースダウンライト　昼白色</v>
      </c>
      <c r="H139" s="8">
        <f t="shared" ca="1" si="13"/>
        <v>14400</v>
      </c>
      <c r="I139">
        <v>17</v>
      </c>
      <c r="J139" s="8">
        <f t="shared" ca="1" si="14"/>
        <v>244800</v>
      </c>
      <c r="K139" s="8">
        <f t="shared" ca="1" si="15"/>
        <v>264384</v>
      </c>
      <c r="L139" s="8">
        <f t="shared" ca="1" si="16"/>
        <v>195840</v>
      </c>
      <c r="M139" s="8">
        <f t="shared" ca="1" si="17"/>
        <v>68544</v>
      </c>
      <c r="N139" t="s">
        <v>30</v>
      </c>
    </row>
    <row r="140" spans="2:14" x14ac:dyDescent="0.4">
      <c r="B140">
        <v>138</v>
      </c>
      <c r="C140" s="6">
        <v>42939</v>
      </c>
      <c r="D140" s="6" t="s">
        <v>153</v>
      </c>
      <c r="E140" t="s">
        <v>48</v>
      </c>
      <c r="F140" t="s">
        <v>138</v>
      </c>
      <c r="G140" t="str">
        <f t="shared" ca="1" si="12"/>
        <v>ベースダウンライト　温白色</v>
      </c>
      <c r="H140" s="8">
        <f t="shared" ca="1" si="13"/>
        <v>14400</v>
      </c>
      <c r="I140">
        <v>11</v>
      </c>
      <c r="J140" s="8">
        <f t="shared" ca="1" si="14"/>
        <v>158400</v>
      </c>
      <c r="K140" s="8">
        <f t="shared" ca="1" si="15"/>
        <v>171072</v>
      </c>
      <c r="L140" s="8">
        <f t="shared" ca="1" si="16"/>
        <v>126720</v>
      </c>
      <c r="M140" s="8">
        <f t="shared" ca="1" si="17"/>
        <v>44352</v>
      </c>
      <c r="N140" t="s">
        <v>31</v>
      </c>
    </row>
    <row r="141" spans="2:14" x14ac:dyDescent="0.4">
      <c r="B141">
        <v>139</v>
      </c>
      <c r="C141" s="6">
        <v>42942</v>
      </c>
      <c r="D141" s="6" t="s">
        <v>144</v>
      </c>
      <c r="E141" t="s">
        <v>19</v>
      </c>
      <c r="F141" t="s">
        <v>138</v>
      </c>
      <c r="G141" t="str">
        <f t="shared" ca="1" si="12"/>
        <v>LED スポットライト　電球色</v>
      </c>
      <c r="H141" s="8">
        <f t="shared" ca="1" si="13"/>
        <v>16200</v>
      </c>
      <c r="I141">
        <v>15</v>
      </c>
      <c r="J141" s="8">
        <f t="shared" ca="1" si="14"/>
        <v>243000</v>
      </c>
      <c r="K141" s="8">
        <f t="shared" ca="1" si="15"/>
        <v>262440</v>
      </c>
      <c r="L141" s="8">
        <f t="shared" ca="1" si="16"/>
        <v>194400</v>
      </c>
      <c r="M141" s="8">
        <f t="shared" ca="1" si="17"/>
        <v>68040</v>
      </c>
      <c r="N141" t="s">
        <v>29</v>
      </c>
    </row>
    <row r="142" spans="2:14" x14ac:dyDescent="0.4">
      <c r="B142">
        <v>140</v>
      </c>
      <c r="C142" s="6">
        <v>42942</v>
      </c>
      <c r="D142" s="6" t="s">
        <v>140</v>
      </c>
      <c r="E142" t="s">
        <v>25</v>
      </c>
      <c r="F142" t="s">
        <v>138</v>
      </c>
      <c r="G142" t="str">
        <f t="shared" ca="1" si="12"/>
        <v>ベースダウンライト　温白色</v>
      </c>
      <c r="H142" s="8">
        <f t="shared" ca="1" si="13"/>
        <v>14400</v>
      </c>
      <c r="I142">
        <v>10</v>
      </c>
      <c r="J142" s="8">
        <f t="shared" ca="1" si="14"/>
        <v>144000</v>
      </c>
      <c r="K142" s="8">
        <f t="shared" ca="1" si="15"/>
        <v>155520</v>
      </c>
      <c r="L142" s="8">
        <f t="shared" ca="1" si="16"/>
        <v>115200</v>
      </c>
      <c r="M142" s="8">
        <f t="shared" ca="1" si="17"/>
        <v>40320</v>
      </c>
      <c r="N142" t="s">
        <v>30</v>
      </c>
    </row>
    <row r="143" spans="2:14" x14ac:dyDescent="0.4">
      <c r="B143">
        <v>141</v>
      </c>
      <c r="C143" s="6">
        <v>42942</v>
      </c>
      <c r="D143" s="6" t="s">
        <v>144</v>
      </c>
      <c r="E143" t="s">
        <v>26</v>
      </c>
      <c r="F143" t="s">
        <v>138</v>
      </c>
      <c r="G143" t="str">
        <f t="shared" ca="1" si="12"/>
        <v>LED スポットライト　電球色</v>
      </c>
      <c r="H143" s="8">
        <f t="shared" ca="1" si="13"/>
        <v>16200</v>
      </c>
      <c r="I143">
        <v>12</v>
      </c>
      <c r="J143" s="8">
        <f t="shared" ca="1" si="14"/>
        <v>194400</v>
      </c>
      <c r="K143" s="8">
        <f t="shared" ca="1" si="15"/>
        <v>209952</v>
      </c>
      <c r="L143" s="8">
        <f t="shared" ca="1" si="16"/>
        <v>155520</v>
      </c>
      <c r="M143" s="8">
        <f t="shared" ca="1" si="17"/>
        <v>54432</v>
      </c>
      <c r="N143" t="s">
        <v>31</v>
      </c>
    </row>
    <row r="144" spans="2:14" x14ac:dyDescent="0.4">
      <c r="B144">
        <v>142</v>
      </c>
      <c r="C144" s="6">
        <v>42947</v>
      </c>
      <c r="D144" s="6" t="s">
        <v>147</v>
      </c>
      <c r="E144" t="s">
        <v>168</v>
      </c>
      <c r="F144" t="s">
        <v>138</v>
      </c>
      <c r="G144" t="str">
        <f t="shared" ca="1" si="12"/>
        <v>間接照明　1500㎜</v>
      </c>
      <c r="H144" s="8">
        <f t="shared" ca="1" si="13"/>
        <v>36000</v>
      </c>
      <c r="I144">
        <v>11</v>
      </c>
      <c r="J144" s="8">
        <f t="shared" ca="1" si="14"/>
        <v>396000</v>
      </c>
      <c r="K144" s="8">
        <f t="shared" ca="1" si="15"/>
        <v>427680</v>
      </c>
      <c r="L144" s="8">
        <f t="shared" ca="1" si="16"/>
        <v>316800</v>
      </c>
      <c r="M144" s="8">
        <f t="shared" ca="1" si="17"/>
        <v>110880</v>
      </c>
      <c r="N144" t="s">
        <v>29</v>
      </c>
    </row>
    <row r="145" spans="2:14" x14ac:dyDescent="0.4">
      <c r="B145">
        <v>143</v>
      </c>
      <c r="C145" s="6">
        <v>42947</v>
      </c>
      <c r="D145" s="6" t="s">
        <v>153</v>
      </c>
      <c r="E145" t="s">
        <v>38</v>
      </c>
      <c r="F145" t="s">
        <v>138</v>
      </c>
      <c r="G145" t="str">
        <f t="shared" ca="1" si="12"/>
        <v>ブラケットライト　20W型</v>
      </c>
      <c r="H145" s="8">
        <f t="shared" ca="1" si="13"/>
        <v>21000</v>
      </c>
      <c r="I145">
        <v>3</v>
      </c>
      <c r="J145" s="8">
        <f t="shared" ca="1" si="14"/>
        <v>63000</v>
      </c>
      <c r="K145" s="8">
        <f t="shared" ca="1" si="15"/>
        <v>68040</v>
      </c>
      <c r="L145" s="8">
        <f t="shared" ca="1" si="16"/>
        <v>50400</v>
      </c>
      <c r="M145" s="8">
        <f t="shared" ca="1" si="17"/>
        <v>17640</v>
      </c>
      <c r="N145" t="s">
        <v>31</v>
      </c>
    </row>
    <row r="146" spans="2:14" x14ac:dyDescent="0.4">
      <c r="B146">
        <v>144</v>
      </c>
      <c r="C146" s="6">
        <v>42947</v>
      </c>
      <c r="D146" s="6" t="s">
        <v>140</v>
      </c>
      <c r="E146" t="s">
        <v>39</v>
      </c>
      <c r="F146" t="s">
        <v>138</v>
      </c>
      <c r="G146" t="str">
        <f t="shared" ca="1" si="12"/>
        <v>ユニバーサルダウンライト　狭角</v>
      </c>
      <c r="H146" s="8">
        <f t="shared" ca="1" si="13"/>
        <v>12700</v>
      </c>
      <c r="I146">
        <v>4</v>
      </c>
      <c r="J146" s="8">
        <f t="shared" ca="1" si="14"/>
        <v>50800</v>
      </c>
      <c r="K146" s="8">
        <f t="shared" ca="1" si="15"/>
        <v>54864</v>
      </c>
      <c r="L146" s="8">
        <f t="shared" ca="1" si="16"/>
        <v>40640</v>
      </c>
      <c r="M146" s="8">
        <f t="shared" ca="1" si="17"/>
        <v>14224</v>
      </c>
      <c r="N146" t="s">
        <v>30</v>
      </c>
    </row>
    <row r="147" spans="2:14" x14ac:dyDescent="0.4">
      <c r="B147">
        <v>145</v>
      </c>
      <c r="C147" s="6">
        <v>42950</v>
      </c>
      <c r="D147" s="6" t="s">
        <v>140</v>
      </c>
      <c r="E147" t="s">
        <v>19</v>
      </c>
      <c r="F147" t="s">
        <v>138</v>
      </c>
      <c r="G147" t="str">
        <f t="shared" ca="1" si="12"/>
        <v>LED スポットライト　電球色</v>
      </c>
      <c r="H147" s="8">
        <f t="shared" ca="1" si="13"/>
        <v>16200</v>
      </c>
      <c r="I147">
        <v>4</v>
      </c>
      <c r="J147" s="8">
        <f t="shared" ca="1" si="14"/>
        <v>64800</v>
      </c>
      <c r="K147" s="8">
        <f t="shared" ca="1" si="15"/>
        <v>69984</v>
      </c>
      <c r="L147" s="8">
        <f t="shared" ca="1" si="16"/>
        <v>51840</v>
      </c>
      <c r="M147" s="8">
        <f t="shared" ca="1" si="17"/>
        <v>18144</v>
      </c>
      <c r="N147" t="s">
        <v>31</v>
      </c>
    </row>
    <row r="148" spans="2:14" x14ac:dyDescent="0.4">
      <c r="B148">
        <v>146</v>
      </c>
      <c r="C148" s="6">
        <v>42950</v>
      </c>
      <c r="D148" s="6" t="s">
        <v>144</v>
      </c>
      <c r="E148" t="s">
        <v>23</v>
      </c>
      <c r="F148" t="s">
        <v>138</v>
      </c>
      <c r="G148" t="str">
        <f t="shared" ca="1" si="12"/>
        <v>ベースダウンライト　電球色</v>
      </c>
      <c r="H148" s="8">
        <f t="shared" ca="1" si="13"/>
        <v>14400</v>
      </c>
      <c r="I148">
        <v>3</v>
      </c>
      <c r="J148" s="8">
        <f t="shared" ca="1" si="14"/>
        <v>43200</v>
      </c>
      <c r="K148" s="8">
        <f t="shared" ca="1" si="15"/>
        <v>46656</v>
      </c>
      <c r="L148" s="8">
        <f t="shared" ca="1" si="16"/>
        <v>34560</v>
      </c>
      <c r="M148" s="8">
        <f t="shared" ca="1" si="17"/>
        <v>12096</v>
      </c>
      <c r="N148" t="s">
        <v>29</v>
      </c>
    </row>
    <row r="149" spans="2:14" x14ac:dyDescent="0.4">
      <c r="B149">
        <v>147</v>
      </c>
      <c r="C149" s="6">
        <v>42950</v>
      </c>
      <c r="D149" s="6" t="s">
        <v>153</v>
      </c>
      <c r="E149" t="s">
        <v>42</v>
      </c>
      <c r="F149" t="s">
        <v>138</v>
      </c>
      <c r="G149" t="str">
        <f t="shared" ca="1" si="12"/>
        <v>ブラケットライト　40W型</v>
      </c>
      <c r="H149" s="8">
        <f t="shared" ca="1" si="13"/>
        <v>37000</v>
      </c>
      <c r="I149">
        <v>6</v>
      </c>
      <c r="J149" s="8">
        <f t="shared" ca="1" si="14"/>
        <v>222000</v>
      </c>
      <c r="K149" s="8">
        <f t="shared" ca="1" si="15"/>
        <v>239760</v>
      </c>
      <c r="L149" s="8">
        <f t="shared" ca="1" si="16"/>
        <v>177600</v>
      </c>
      <c r="M149" s="8">
        <f t="shared" ca="1" si="17"/>
        <v>62160</v>
      </c>
      <c r="N149" t="s">
        <v>30</v>
      </c>
    </row>
    <row r="150" spans="2:14" x14ac:dyDescent="0.4">
      <c r="B150">
        <v>148</v>
      </c>
      <c r="C150" s="6">
        <v>42950</v>
      </c>
      <c r="D150" s="6" t="s">
        <v>140</v>
      </c>
      <c r="E150" t="s">
        <v>43</v>
      </c>
      <c r="F150" t="s">
        <v>138</v>
      </c>
      <c r="G150" t="str">
        <f t="shared" ca="1" si="12"/>
        <v>シーリングライト</v>
      </c>
      <c r="H150" s="8">
        <f t="shared" ca="1" si="13"/>
        <v>28800</v>
      </c>
      <c r="I150">
        <v>12</v>
      </c>
      <c r="J150" s="8">
        <f t="shared" ca="1" si="14"/>
        <v>345600</v>
      </c>
      <c r="K150" s="8">
        <f t="shared" ca="1" si="15"/>
        <v>373248</v>
      </c>
      <c r="L150" s="8">
        <f t="shared" ca="1" si="16"/>
        <v>276480</v>
      </c>
      <c r="M150" s="8">
        <f t="shared" ca="1" si="17"/>
        <v>96768</v>
      </c>
      <c r="N150" t="s">
        <v>29</v>
      </c>
    </row>
    <row r="151" spans="2:14" x14ac:dyDescent="0.4">
      <c r="B151">
        <v>149</v>
      </c>
      <c r="C151" s="6">
        <v>42950</v>
      </c>
      <c r="D151" s="6" t="s">
        <v>140</v>
      </c>
      <c r="E151" t="s">
        <v>44</v>
      </c>
      <c r="F151" t="s">
        <v>139</v>
      </c>
      <c r="G151" t="str">
        <f t="shared" ca="1" si="12"/>
        <v>シーリングライト</v>
      </c>
      <c r="H151" s="8">
        <f t="shared" ca="1" si="13"/>
        <v>37200</v>
      </c>
      <c r="I151">
        <v>4</v>
      </c>
      <c r="J151" s="8">
        <f t="shared" ca="1" si="14"/>
        <v>148800</v>
      </c>
      <c r="K151" s="8">
        <f t="shared" ca="1" si="15"/>
        <v>160704</v>
      </c>
      <c r="L151" s="8">
        <f t="shared" ca="1" si="16"/>
        <v>119040</v>
      </c>
      <c r="M151" s="8">
        <f t="shared" ca="1" si="17"/>
        <v>41664</v>
      </c>
      <c r="N151" t="s">
        <v>30</v>
      </c>
    </row>
    <row r="152" spans="2:14" x14ac:dyDescent="0.4">
      <c r="B152">
        <v>150</v>
      </c>
      <c r="C152" s="6">
        <v>42950</v>
      </c>
      <c r="D152" s="6" t="s">
        <v>140</v>
      </c>
      <c r="E152" t="s">
        <v>45</v>
      </c>
      <c r="F152" t="s">
        <v>138</v>
      </c>
      <c r="G152" t="str">
        <f t="shared" ca="1" si="12"/>
        <v>ペンダントライト</v>
      </c>
      <c r="H152" s="8">
        <f t="shared" ca="1" si="13"/>
        <v>41200</v>
      </c>
      <c r="I152">
        <v>11</v>
      </c>
      <c r="J152" s="8">
        <f t="shared" ca="1" si="14"/>
        <v>453200</v>
      </c>
      <c r="K152" s="8">
        <f t="shared" ca="1" si="15"/>
        <v>489456</v>
      </c>
      <c r="L152" s="8">
        <f t="shared" ca="1" si="16"/>
        <v>362560</v>
      </c>
      <c r="M152" s="8">
        <f t="shared" ca="1" si="17"/>
        <v>126896</v>
      </c>
      <c r="N152" t="s">
        <v>30</v>
      </c>
    </row>
    <row r="153" spans="2:14" x14ac:dyDescent="0.4">
      <c r="B153">
        <v>151</v>
      </c>
      <c r="C153" s="6">
        <v>42950</v>
      </c>
      <c r="D153" s="6" t="s">
        <v>144</v>
      </c>
      <c r="E153" t="s">
        <v>46</v>
      </c>
      <c r="F153" t="s">
        <v>138</v>
      </c>
      <c r="G153" t="str">
        <f t="shared" ca="1" si="12"/>
        <v>ブラケットライト　20W型</v>
      </c>
      <c r="H153" s="8">
        <f t="shared" ca="1" si="13"/>
        <v>21000</v>
      </c>
      <c r="I153">
        <v>7</v>
      </c>
      <c r="J153" s="8">
        <f t="shared" ca="1" si="14"/>
        <v>147000</v>
      </c>
      <c r="K153" s="8">
        <f t="shared" ca="1" si="15"/>
        <v>158760</v>
      </c>
      <c r="L153" s="8">
        <f t="shared" ca="1" si="16"/>
        <v>117600</v>
      </c>
      <c r="M153" s="8">
        <f t="shared" ca="1" si="17"/>
        <v>41160</v>
      </c>
      <c r="N153" t="s">
        <v>31</v>
      </c>
    </row>
    <row r="154" spans="2:14" x14ac:dyDescent="0.4">
      <c r="B154">
        <v>152</v>
      </c>
      <c r="C154" s="6">
        <v>42953</v>
      </c>
      <c r="D154" s="6" t="s">
        <v>144</v>
      </c>
      <c r="E154" t="s">
        <v>47</v>
      </c>
      <c r="F154" t="s">
        <v>138</v>
      </c>
      <c r="G154" t="str">
        <f t="shared" ca="1" si="12"/>
        <v>ベースダウンライト　昼白色</v>
      </c>
      <c r="H154" s="8">
        <f t="shared" ca="1" si="13"/>
        <v>14400</v>
      </c>
      <c r="I154">
        <v>9</v>
      </c>
      <c r="J154" s="8">
        <f t="shared" ca="1" si="14"/>
        <v>129600</v>
      </c>
      <c r="K154" s="8">
        <f t="shared" ca="1" si="15"/>
        <v>139968</v>
      </c>
      <c r="L154" s="8">
        <f t="shared" ca="1" si="16"/>
        <v>103680</v>
      </c>
      <c r="M154" s="8">
        <f t="shared" ca="1" si="17"/>
        <v>36288</v>
      </c>
      <c r="N154" t="s">
        <v>29</v>
      </c>
    </row>
    <row r="155" spans="2:14" x14ac:dyDescent="0.4">
      <c r="B155">
        <v>153</v>
      </c>
      <c r="C155" s="6">
        <v>42953</v>
      </c>
      <c r="D155" s="6" t="s">
        <v>140</v>
      </c>
      <c r="E155" t="s">
        <v>48</v>
      </c>
      <c r="F155" t="s">
        <v>138</v>
      </c>
      <c r="G155" t="str">
        <f t="shared" ca="1" si="12"/>
        <v>ベースダウンライト　温白色</v>
      </c>
      <c r="H155" s="8">
        <f t="shared" ca="1" si="13"/>
        <v>14400</v>
      </c>
      <c r="I155">
        <v>16</v>
      </c>
      <c r="J155" s="8">
        <f t="shared" ca="1" si="14"/>
        <v>230400</v>
      </c>
      <c r="K155" s="8">
        <f t="shared" ca="1" si="15"/>
        <v>248832</v>
      </c>
      <c r="L155" s="8">
        <f t="shared" ca="1" si="16"/>
        <v>184320</v>
      </c>
      <c r="M155" s="8">
        <f t="shared" ca="1" si="17"/>
        <v>64512</v>
      </c>
      <c r="N155" t="s">
        <v>31</v>
      </c>
    </row>
    <row r="156" spans="2:14" x14ac:dyDescent="0.4">
      <c r="B156">
        <v>154</v>
      </c>
      <c r="C156" s="6">
        <v>42956</v>
      </c>
      <c r="D156" s="6" t="s">
        <v>140</v>
      </c>
      <c r="E156" t="s">
        <v>44</v>
      </c>
      <c r="F156" t="s">
        <v>138</v>
      </c>
      <c r="G156" t="str">
        <f t="shared" ca="1" si="12"/>
        <v>シーリングライト</v>
      </c>
      <c r="H156" s="8">
        <f t="shared" ca="1" si="13"/>
        <v>35500</v>
      </c>
      <c r="I156">
        <v>6</v>
      </c>
      <c r="J156" s="8">
        <f t="shared" ca="1" si="14"/>
        <v>213000</v>
      </c>
      <c r="K156" s="8">
        <f t="shared" ca="1" si="15"/>
        <v>230040</v>
      </c>
      <c r="L156" s="8">
        <f t="shared" ca="1" si="16"/>
        <v>170400</v>
      </c>
      <c r="M156" s="8">
        <f t="shared" ca="1" si="17"/>
        <v>59640</v>
      </c>
      <c r="N156" t="s">
        <v>30</v>
      </c>
    </row>
    <row r="157" spans="2:14" x14ac:dyDescent="0.4">
      <c r="B157">
        <v>155</v>
      </c>
      <c r="C157" s="6">
        <v>42956</v>
      </c>
      <c r="D157" s="6" t="s">
        <v>144</v>
      </c>
      <c r="E157" t="s">
        <v>45</v>
      </c>
      <c r="F157" t="s">
        <v>138</v>
      </c>
      <c r="G157" t="str">
        <f t="shared" ca="1" si="12"/>
        <v>ペンダントライト</v>
      </c>
      <c r="H157" s="8">
        <f t="shared" ca="1" si="13"/>
        <v>41200</v>
      </c>
      <c r="I157">
        <v>17</v>
      </c>
      <c r="J157" s="8">
        <f t="shared" ca="1" si="14"/>
        <v>700400</v>
      </c>
      <c r="K157" s="8">
        <f t="shared" ca="1" si="15"/>
        <v>756432</v>
      </c>
      <c r="L157" s="8">
        <f t="shared" ca="1" si="16"/>
        <v>560320</v>
      </c>
      <c r="M157" s="8">
        <f t="shared" ca="1" si="17"/>
        <v>196112</v>
      </c>
      <c r="N157" t="s">
        <v>31</v>
      </c>
    </row>
    <row r="158" spans="2:14" x14ac:dyDescent="0.4">
      <c r="B158">
        <v>156</v>
      </c>
      <c r="C158" s="6">
        <v>42956</v>
      </c>
      <c r="D158" s="6" t="s">
        <v>150</v>
      </c>
      <c r="E158" t="s">
        <v>46</v>
      </c>
      <c r="F158" t="s">
        <v>138</v>
      </c>
      <c r="G158" t="str">
        <f t="shared" ca="1" si="12"/>
        <v>ブラケットライト　20W型</v>
      </c>
      <c r="H158" s="8">
        <f t="shared" ca="1" si="13"/>
        <v>21000</v>
      </c>
      <c r="I158">
        <v>17</v>
      </c>
      <c r="J158" s="8">
        <f t="shared" ca="1" si="14"/>
        <v>357000</v>
      </c>
      <c r="K158" s="8">
        <f t="shared" ca="1" si="15"/>
        <v>385560</v>
      </c>
      <c r="L158" s="8">
        <f t="shared" ca="1" si="16"/>
        <v>285600</v>
      </c>
      <c r="M158" s="8">
        <f t="shared" ca="1" si="17"/>
        <v>99960</v>
      </c>
      <c r="N158" t="s">
        <v>29</v>
      </c>
    </row>
    <row r="159" spans="2:14" x14ac:dyDescent="0.4">
      <c r="B159">
        <v>157</v>
      </c>
      <c r="C159" s="6">
        <v>42956</v>
      </c>
      <c r="D159" s="6" t="s">
        <v>153</v>
      </c>
      <c r="E159" t="s">
        <v>47</v>
      </c>
      <c r="F159" t="s">
        <v>138</v>
      </c>
      <c r="G159" t="str">
        <f t="shared" ca="1" si="12"/>
        <v>ベースダウンライト　昼白色</v>
      </c>
      <c r="H159" s="8">
        <f t="shared" ca="1" si="13"/>
        <v>14400</v>
      </c>
      <c r="I159">
        <v>12</v>
      </c>
      <c r="J159" s="8">
        <f t="shared" ca="1" si="14"/>
        <v>172800</v>
      </c>
      <c r="K159" s="8">
        <f t="shared" ca="1" si="15"/>
        <v>186624</v>
      </c>
      <c r="L159" s="8">
        <f t="shared" ca="1" si="16"/>
        <v>138240</v>
      </c>
      <c r="M159" s="8">
        <f t="shared" ca="1" si="17"/>
        <v>48384</v>
      </c>
      <c r="N159" t="s">
        <v>30</v>
      </c>
    </row>
    <row r="160" spans="2:14" x14ac:dyDescent="0.4">
      <c r="B160">
        <v>158</v>
      </c>
      <c r="C160" s="6">
        <v>42956</v>
      </c>
      <c r="D160" s="6" t="s">
        <v>144</v>
      </c>
      <c r="E160" t="s">
        <v>168</v>
      </c>
      <c r="F160" t="s">
        <v>138</v>
      </c>
      <c r="G160" t="str">
        <f t="shared" ca="1" si="12"/>
        <v>間接照明　1500㎜</v>
      </c>
      <c r="H160" s="8">
        <f t="shared" ca="1" si="13"/>
        <v>36000</v>
      </c>
      <c r="I160">
        <v>6</v>
      </c>
      <c r="J160" s="8">
        <f t="shared" ca="1" si="14"/>
        <v>216000</v>
      </c>
      <c r="K160" s="8">
        <f t="shared" ca="1" si="15"/>
        <v>233280</v>
      </c>
      <c r="L160" s="8">
        <f t="shared" ca="1" si="16"/>
        <v>172800</v>
      </c>
      <c r="M160" s="8">
        <f t="shared" ca="1" si="17"/>
        <v>60480</v>
      </c>
      <c r="N160" t="s">
        <v>31</v>
      </c>
    </row>
    <row r="161" spans="2:14" x14ac:dyDescent="0.4">
      <c r="B161">
        <v>159</v>
      </c>
      <c r="C161" s="6">
        <v>42964</v>
      </c>
      <c r="D161" s="6" t="s">
        <v>140</v>
      </c>
      <c r="E161" t="s">
        <v>19</v>
      </c>
      <c r="F161" t="s">
        <v>138</v>
      </c>
      <c r="G161" t="str">
        <f t="shared" ca="1" si="12"/>
        <v>LED スポットライト　電球色</v>
      </c>
      <c r="H161" s="8">
        <f t="shared" ca="1" si="13"/>
        <v>16200</v>
      </c>
      <c r="I161">
        <v>8</v>
      </c>
      <c r="J161" s="8">
        <f t="shared" ca="1" si="14"/>
        <v>129600</v>
      </c>
      <c r="K161" s="8">
        <f t="shared" ca="1" si="15"/>
        <v>139968</v>
      </c>
      <c r="L161" s="8">
        <f t="shared" ca="1" si="16"/>
        <v>103680</v>
      </c>
      <c r="M161" s="8">
        <f t="shared" ca="1" si="17"/>
        <v>36288</v>
      </c>
      <c r="N161" t="s">
        <v>29</v>
      </c>
    </row>
    <row r="162" spans="2:14" x14ac:dyDescent="0.4">
      <c r="B162">
        <v>160</v>
      </c>
      <c r="C162" s="6">
        <v>42964</v>
      </c>
      <c r="D162" s="6" t="s">
        <v>144</v>
      </c>
      <c r="E162" t="s">
        <v>25</v>
      </c>
      <c r="F162" t="s">
        <v>138</v>
      </c>
      <c r="G162" t="str">
        <f t="shared" ca="1" si="12"/>
        <v>ベースダウンライト　温白色</v>
      </c>
      <c r="H162" s="8">
        <f t="shared" ca="1" si="13"/>
        <v>14400</v>
      </c>
      <c r="I162">
        <v>5</v>
      </c>
      <c r="J162" s="8">
        <f t="shared" ca="1" si="14"/>
        <v>72000</v>
      </c>
      <c r="K162" s="8">
        <f t="shared" ca="1" si="15"/>
        <v>77760</v>
      </c>
      <c r="L162" s="8">
        <f t="shared" ca="1" si="16"/>
        <v>57600</v>
      </c>
      <c r="M162" s="8">
        <f t="shared" ca="1" si="17"/>
        <v>20160</v>
      </c>
      <c r="N162" t="s">
        <v>31</v>
      </c>
    </row>
    <row r="163" spans="2:14" x14ac:dyDescent="0.4">
      <c r="B163">
        <v>161</v>
      </c>
      <c r="C163" s="6">
        <v>42964</v>
      </c>
      <c r="D163" s="6" t="s">
        <v>153</v>
      </c>
      <c r="E163" t="s">
        <v>26</v>
      </c>
      <c r="F163" t="s">
        <v>138</v>
      </c>
      <c r="G163" t="str">
        <f t="shared" ca="1" si="12"/>
        <v>LED スポットライト　電球色</v>
      </c>
      <c r="H163" s="8">
        <f t="shared" ca="1" si="13"/>
        <v>16200</v>
      </c>
      <c r="I163">
        <v>14</v>
      </c>
      <c r="J163" s="8">
        <f t="shared" ca="1" si="14"/>
        <v>226800</v>
      </c>
      <c r="K163" s="8">
        <f t="shared" ca="1" si="15"/>
        <v>244944</v>
      </c>
      <c r="L163" s="8">
        <f t="shared" ca="1" si="16"/>
        <v>181440</v>
      </c>
      <c r="M163" s="8">
        <f t="shared" ca="1" si="17"/>
        <v>63504</v>
      </c>
      <c r="N163" t="s">
        <v>30</v>
      </c>
    </row>
    <row r="164" spans="2:14" x14ac:dyDescent="0.4">
      <c r="B164">
        <v>162</v>
      </c>
      <c r="C164" s="6">
        <v>42964</v>
      </c>
      <c r="D164" s="6" t="s">
        <v>144</v>
      </c>
      <c r="E164" t="s">
        <v>37</v>
      </c>
      <c r="F164" t="s">
        <v>138</v>
      </c>
      <c r="G164" t="str">
        <f t="shared" ca="1" si="12"/>
        <v>ペンダントライト</v>
      </c>
      <c r="H164" s="8">
        <f t="shared" ca="1" si="13"/>
        <v>41200</v>
      </c>
      <c r="I164">
        <v>17</v>
      </c>
      <c r="J164" s="8">
        <f t="shared" ca="1" si="14"/>
        <v>700400</v>
      </c>
      <c r="K164" s="8">
        <f t="shared" ca="1" si="15"/>
        <v>756432</v>
      </c>
      <c r="L164" s="8">
        <f t="shared" ca="1" si="16"/>
        <v>560320</v>
      </c>
      <c r="M164" s="8">
        <f t="shared" ca="1" si="17"/>
        <v>196112</v>
      </c>
      <c r="N164" t="s">
        <v>31</v>
      </c>
    </row>
    <row r="165" spans="2:14" x14ac:dyDescent="0.4">
      <c r="B165">
        <v>163</v>
      </c>
      <c r="C165" s="6">
        <v>42964</v>
      </c>
      <c r="D165" s="6" t="s">
        <v>153</v>
      </c>
      <c r="E165" t="s">
        <v>38</v>
      </c>
      <c r="F165" t="s">
        <v>138</v>
      </c>
      <c r="G165" t="str">
        <f t="shared" ca="1" si="12"/>
        <v>ブラケットライト　20W型</v>
      </c>
      <c r="H165" s="8">
        <f t="shared" ca="1" si="13"/>
        <v>21000</v>
      </c>
      <c r="I165">
        <v>8</v>
      </c>
      <c r="J165" s="8">
        <f t="shared" ca="1" si="14"/>
        <v>168000</v>
      </c>
      <c r="K165" s="8">
        <f t="shared" ca="1" si="15"/>
        <v>181440</v>
      </c>
      <c r="L165" s="8">
        <f t="shared" ca="1" si="16"/>
        <v>134400</v>
      </c>
      <c r="M165" s="8">
        <f t="shared" ca="1" si="17"/>
        <v>47040</v>
      </c>
      <c r="N165" t="s">
        <v>30</v>
      </c>
    </row>
    <row r="166" spans="2:14" x14ac:dyDescent="0.4">
      <c r="B166">
        <v>164</v>
      </c>
      <c r="C166" s="6">
        <v>42964</v>
      </c>
      <c r="D166" s="6" t="s">
        <v>153</v>
      </c>
      <c r="E166" t="s">
        <v>39</v>
      </c>
      <c r="F166" t="s">
        <v>138</v>
      </c>
      <c r="G166" t="str">
        <f t="shared" ca="1" si="12"/>
        <v>ユニバーサルダウンライト　狭角</v>
      </c>
      <c r="H166" s="8">
        <f t="shared" ca="1" si="13"/>
        <v>12700</v>
      </c>
      <c r="I166">
        <v>7</v>
      </c>
      <c r="J166" s="8">
        <f t="shared" ca="1" si="14"/>
        <v>88900</v>
      </c>
      <c r="K166" s="8">
        <f t="shared" ca="1" si="15"/>
        <v>96012</v>
      </c>
      <c r="L166" s="8">
        <f t="shared" ca="1" si="16"/>
        <v>71120</v>
      </c>
      <c r="M166" s="8">
        <f t="shared" ca="1" si="17"/>
        <v>24892</v>
      </c>
      <c r="N166" t="s">
        <v>31</v>
      </c>
    </row>
    <row r="167" spans="2:14" x14ac:dyDescent="0.4">
      <c r="B167">
        <v>165</v>
      </c>
      <c r="C167" s="6">
        <v>42964</v>
      </c>
      <c r="D167" s="6" t="s">
        <v>144</v>
      </c>
      <c r="E167" t="s">
        <v>19</v>
      </c>
      <c r="F167" t="s">
        <v>138</v>
      </c>
      <c r="G167" t="str">
        <f t="shared" ca="1" si="12"/>
        <v>LED スポットライト　電球色</v>
      </c>
      <c r="H167" s="8">
        <f t="shared" ca="1" si="13"/>
        <v>16200</v>
      </c>
      <c r="I167">
        <v>1</v>
      </c>
      <c r="J167" s="8">
        <f t="shared" ca="1" si="14"/>
        <v>16200</v>
      </c>
      <c r="K167" s="8">
        <f t="shared" ca="1" si="15"/>
        <v>17496</v>
      </c>
      <c r="L167" s="8">
        <f t="shared" ca="1" si="16"/>
        <v>12960</v>
      </c>
      <c r="M167" s="8">
        <f t="shared" ca="1" si="17"/>
        <v>4536</v>
      </c>
      <c r="N167" t="s">
        <v>29</v>
      </c>
    </row>
    <row r="168" spans="2:14" x14ac:dyDescent="0.4">
      <c r="B168">
        <v>166</v>
      </c>
      <c r="C168" s="6">
        <v>42964</v>
      </c>
      <c r="D168" s="6" t="s">
        <v>140</v>
      </c>
      <c r="E168" t="s">
        <v>23</v>
      </c>
      <c r="F168" t="s">
        <v>138</v>
      </c>
      <c r="G168" t="str">
        <f t="shared" ca="1" si="12"/>
        <v>ベースダウンライト　電球色</v>
      </c>
      <c r="H168" s="8">
        <f t="shared" ca="1" si="13"/>
        <v>14400</v>
      </c>
      <c r="I168">
        <v>1</v>
      </c>
      <c r="J168" s="8">
        <f t="shared" ca="1" si="14"/>
        <v>14400</v>
      </c>
      <c r="K168" s="8">
        <f t="shared" ca="1" si="15"/>
        <v>15552</v>
      </c>
      <c r="L168" s="8">
        <f t="shared" ca="1" si="16"/>
        <v>11520</v>
      </c>
      <c r="M168" s="8">
        <f t="shared" ca="1" si="17"/>
        <v>4032</v>
      </c>
      <c r="N168" t="s">
        <v>31</v>
      </c>
    </row>
    <row r="169" spans="2:14" x14ac:dyDescent="0.4">
      <c r="B169">
        <v>167</v>
      </c>
      <c r="C169" s="6">
        <v>42967</v>
      </c>
      <c r="D169" s="6" t="s">
        <v>144</v>
      </c>
      <c r="E169" t="s">
        <v>42</v>
      </c>
      <c r="F169" t="s">
        <v>138</v>
      </c>
      <c r="G169" t="str">
        <f t="shared" ca="1" si="12"/>
        <v>ブラケットライト　40W型</v>
      </c>
      <c r="H169" s="8">
        <f t="shared" ca="1" si="13"/>
        <v>37000</v>
      </c>
      <c r="I169">
        <v>2</v>
      </c>
      <c r="J169" s="8">
        <f t="shared" ca="1" si="14"/>
        <v>74000</v>
      </c>
      <c r="K169" s="8">
        <f t="shared" ca="1" si="15"/>
        <v>79920</v>
      </c>
      <c r="L169" s="8">
        <f t="shared" ca="1" si="16"/>
        <v>59200</v>
      </c>
      <c r="M169" s="8">
        <f t="shared" ca="1" si="17"/>
        <v>20720</v>
      </c>
      <c r="N169" t="s">
        <v>30</v>
      </c>
    </row>
    <row r="170" spans="2:14" x14ac:dyDescent="0.4">
      <c r="B170">
        <v>168</v>
      </c>
      <c r="C170" s="6">
        <v>42967</v>
      </c>
      <c r="D170" s="6" t="s">
        <v>147</v>
      </c>
      <c r="E170" t="s">
        <v>22</v>
      </c>
      <c r="F170" t="s">
        <v>138</v>
      </c>
      <c r="G170" t="str">
        <f t="shared" ca="1" si="12"/>
        <v>ペンダントライト</v>
      </c>
      <c r="H170" s="8">
        <f t="shared" ca="1" si="13"/>
        <v>23500</v>
      </c>
      <c r="I170">
        <v>2</v>
      </c>
      <c r="J170" s="8">
        <f t="shared" ca="1" si="14"/>
        <v>47000</v>
      </c>
      <c r="K170" s="8">
        <f t="shared" ca="1" si="15"/>
        <v>50760</v>
      </c>
      <c r="L170" s="8">
        <f t="shared" ca="1" si="16"/>
        <v>37600</v>
      </c>
      <c r="M170" s="8">
        <f t="shared" ca="1" si="17"/>
        <v>13160</v>
      </c>
      <c r="N170" t="s">
        <v>31</v>
      </c>
    </row>
    <row r="171" spans="2:14" x14ac:dyDescent="0.4">
      <c r="B171">
        <v>169</v>
      </c>
      <c r="C171" s="6">
        <v>42968</v>
      </c>
      <c r="D171" s="6" t="s">
        <v>153</v>
      </c>
      <c r="E171" t="s">
        <v>23</v>
      </c>
      <c r="F171" t="s">
        <v>138</v>
      </c>
      <c r="G171" t="str">
        <f t="shared" ca="1" si="12"/>
        <v>ベースダウンライト　電球色</v>
      </c>
      <c r="H171" s="8">
        <f t="shared" ca="1" si="13"/>
        <v>14400</v>
      </c>
      <c r="I171">
        <v>8</v>
      </c>
      <c r="J171" s="8">
        <f t="shared" ca="1" si="14"/>
        <v>115200</v>
      </c>
      <c r="K171" s="8">
        <f t="shared" ca="1" si="15"/>
        <v>124416</v>
      </c>
      <c r="L171" s="8">
        <f t="shared" ca="1" si="16"/>
        <v>92160</v>
      </c>
      <c r="M171" s="8">
        <f t="shared" ca="1" si="17"/>
        <v>32256</v>
      </c>
      <c r="N171" t="s">
        <v>29</v>
      </c>
    </row>
    <row r="172" spans="2:14" x14ac:dyDescent="0.4">
      <c r="B172">
        <v>170</v>
      </c>
      <c r="C172" s="6">
        <v>42971</v>
      </c>
      <c r="D172" s="6" t="s">
        <v>140</v>
      </c>
      <c r="E172" t="s">
        <v>20</v>
      </c>
      <c r="F172" t="s">
        <v>138</v>
      </c>
      <c r="G172" t="str">
        <f t="shared" ca="1" si="12"/>
        <v>LED スポットライト　温白色</v>
      </c>
      <c r="H172" s="8">
        <f t="shared" ca="1" si="13"/>
        <v>16200</v>
      </c>
      <c r="I172">
        <v>4</v>
      </c>
      <c r="J172" s="8">
        <f t="shared" ca="1" si="14"/>
        <v>64800</v>
      </c>
      <c r="K172" s="8">
        <f t="shared" ca="1" si="15"/>
        <v>69984</v>
      </c>
      <c r="L172" s="8">
        <f t="shared" ca="1" si="16"/>
        <v>51840</v>
      </c>
      <c r="M172" s="8">
        <f t="shared" ca="1" si="17"/>
        <v>18144</v>
      </c>
      <c r="N172" t="s">
        <v>30</v>
      </c>
    </row>
    <row r="173" spans="2:14" x14ac:dyDescent="0.4">
      <c r="B173">
        <v>171</v>
      </c>
      <c r="C173" s="6">
        <v>42971</v>
      </c>
      <c r="D173" s="6" t="s">
        <v>144</v>
      </c>
      <c r="E173" t="s">
        <v>25</v>
      </c>
      <c r="F173" t="s">
        <v>138</v>
      </c>
      <c r="G173" t="str">
        <f t="shared" ca="1" si="12"/>
        <v>ベースダウンライト　温白色</v>
      </c>
      <c r="H173" s="8">
        <f t="shared" ca="1" si="13"/>
        <v>14400</v>
      </c>
      <c r="I173">
        <v>16</v>
      </c>
      <c r="J173" s="8">
        <f t="shared" ca="1" si="14"/>
        <v>230400</v>
      </c>
      <c r="K173" s="8">
        <f t="shared" ca="1" si="15"/>
        <v>248832</v>
      </c>
      <c r="L173" s="8">
        <f t="shared" ca="1" si="16"/>
        <v>184320</v>
      </c>
      <c r="M173" s="8">
        <f t="shared" ca="1" si="17"/>
        <v>64512</v>
      </c>
      <c r="N173" t="s">
        <v>31</v>
      </c>
    </row>
    <row r="174" spans="2:14" x14ac:dyDescent="0.4">
      <c r="B174">
        <v>172</v>
      </c>
      <c r="C174" s="6">
        <v>42971</v>
      </c>
      <c r="D174" s="6" t="s">
        <v>150</v>
      </c>
      <c r="E174" t="s">
        <v>26</v>
      </c>
      <c r="F174" t="s">
        <v>138</v>
      </c>
      <c r="G174" t="str">
        <f t="shared" ca="1" si="12"/>
        <v>LED スポットライト　電球色</v>
      </c>
      <c r="H174" s="8">
        <f t="shared" ca="1" si="13"/>
        <v>16200</v>
      </c>
      <c r="I174">
        <v>17</v>
      </c>
      <c r="J174" s="8">
        <f t="shared" ca="1" si="14"/>
        <v>275400</v>
      </c>
      <c r="K174" s="8">
        <f t="shared" ca="1" si="15"/>
        <v>297432</v>
      </c>
      <c r="L174" s="8">
        <f t="shared" ca="1" si="16"/>
        <v>220320</v>
      </c>
      <c r="M174" s="8">
        <f t="shared" ca="1" si="17"/>
        <v>77112</v>
      </c>
      <c r="N174" t="s">
        <v>29</v>
      </c>
    </row>
    <row r="175" spans="2:14" x14ac:dyDescent="0.4">
      <c r="B175">
        <v>173</v>
      </c>
      <c r="C175" s="6">
        <v>42975</v>
      </c>
      <c r="D175" s="6" t="s">
        <v>153</v>
      </c>
      <c r="E175" t="s">
        <v>37</v>
      </c>
      <c r="F175" t="s">
        <v>138</v>
      </c>
      <c r="G175" t="str">
        <f t="shared" ca="1" si="12"/>
        <v>ペンダントライト</v>
      </c>
      <c r="H175" s="8">
        <f t="shared" ca="1" si="13"/>
        <v>41200</v>
      </c>
      <c r="I175">
        <v>10</v>
      </c>
      <c r="J175" s="8">
        <f t="shared" ca="1" si="14"/>
        <v>412000</v>
      </c>
      <c r="K175" s="8">
        <f t="shared" ca="1" si="15"/>
        <v>444960</v>
      </c>
      <c r="L175" s="8">
        <f t="shared" ca="1" si="16"/>
        <v>329600</v>
      </c>
      <c r="M175" s="8">
        <f t="shared" ca="1" si="17"/>
        <v>115360</v>
      </c>
      <c r="N175" t="s">
        <v>31</v>
      </c>
    </row>
    <row r="176" spans="2:14" x14ac:dyDescent="0.4">
      <c r="B176">
        <v>174</v>
      </c>
      <c r="C176" s="6">
        <v>42975</v>
      </c>
      <c r="D176" s="6" t="s">
        <v>144</v>
      </c>
      <c r="E176" t="s">
        <v>37</v>
      </c>
      <c r="F176" t="s">
        <v>138</v>
      </c>
      <c r="G176" t="str">
        <f t="shared" ca="1" si="12"/>
        <v>ペンダントライト</v>
      </c>
      <c r="H176" s="8">
        <f t="shared" ca="1" si="13"/>
        <v>41200</v>
      </c>
      <c r="I176">
        <v>7</v>
      </c>
      <c r="J176" s="8">
        <f t="shared" ca="1" si="14"/>
        <v>288400</v>
      </c>
      <c r="K176" s="8">
        <f t="shared" ca="1" si="15"/>
        <v>311472</v>
      </c>
      <c r="L176" s="8">
        <f t="shared" ca="1" si="16"/>
        <v>230720</v>
      </c>
      <c r="M176" s="8">
        <f t="shared" ca="1" si="17"/>
        <v>80752</v>
      </c>
      <c r="N176" t="s">
        <v>30</v>
      </c>
    </row>
    <row r="177" spans="2:14" x14ac:dyDescent="0.4">
      <c r="B177">
        <v>175</v>
      </c>
      <c r="C177" s="6">
        <v>42979</v>
      </c>
      <c r="D177" s="6" t="s">
        <v>140</v>
      </c>
      <c r="E177" t="s">
        <v>38</v>
      </c>
      <c r="F177" t="s">
        <v>138</v>
      </c>
      <c r="G177" t="str">
        <f t="shared" ca="1" si="12"/>
        <v>ブラケットライト　20W型</v>
      </c>
      <c r="H177" s="8">
        <f t="shared" ca="1" si="13"/>
        <v>21000</v>
      </c>
      <c r="I177">
        <v>16</v>
      </c>
      <c r="J177" s="8">
        <f t="shared" ca="1" si="14"/>
        <v>336000</v>
      </c>
      <c r="K177" s="8">
        <f t="shared" ca="1" si="15"/>
        <v>362880</v>
      </c>
      <c r="L177" s="8">
        <f t="shared" ca="1" si="16"/>
        <v>268800</v>
      </c>
      <c r="M177" s="8">
        <f t="shared" ca="1" si="17"/>
        <v>94080</v>
      </c>
      <c r="N177" t="s">
        <v>31</v>
      </c>
    </row>
    <row r="178" spans="2:14" x14ac:dyDescent="0.4">
      <c r="B178">
        <v>176</v>
      </c>
      <c r="C178" s="6">
        <v>42979</v>
      </c>
      <c r="D178" s="6" t="s">
        <v>144</v>
      </c>
      <c r="E178" t="s">
        <v>39</v>
      </c>
      <c r="F178" t="s">
        <v>138</v>
      </c>
      <c r="G178" t="str">
        <f t="shared" ca="1" si="12"/>
        <v>ユニバーサルダウンライト　狭角</v>
      </c>
      <c r="H178" s="8">
        <f t="shared" ca="1" si="13"/>
        <v>12700</v>
      </c>
      <c r="I178">
        <v>9</v>
      </c>
      <c r="J178" s="8">
        <f t="shared" ca="1" si="14"/>
        <v>114300</v>
      </c>
      <c r="K178" s="8">
        <f t="shared" ca="1" si="15"/>
        <v>123444</v>
      </c>
      <c r="L178" s="8">
        <f t="shared" ca="1" si="16"/>
        <v>91440</v>
      </c>
      <c r="M178" s="8">
        <f t="shared" ca="1" si="17"/>
        <v>32004</v>
      </c>
      <c r="N178" t="s">
        <v>29</v>
      </c>
    </row>
    <row r="179" spans="2:14" x14ac:dyDescent="0.4">
      <c r="B179">
        <v>177</v>
      </c>
      <c r="C179" s="6">
        <v>42981</v>
      </c>
      <c r="D179" s="6" t="s">
        <v>153</v>
      </c>
      <c r="E179" t="s">
        <v>19</v>
      </c>
      <c r="F179" t="s">
        <v>138</v>
      </c>
      <c r="G179" t="str">
        <f t="shared" ca="1" si="12"/>
        <v>LED スポットライト　電球色</v>
      </c>
      <c r="H179" s="8">
        <f t="shared" ca="1" si="13"/>
        <v>16200</v>
      </c>
      <c r="I179">
        <v>2</v>
      </c>
      <c r="J179" s="8">
        <f t="shared" ca="1" si="14"/>
        <v>32400</v>
      </c>
      <c r="K179" s="8">
        <f t="shared" ca="1" si="15"/>
        <v>34992</v>
      </c>
      <c r="L179" s="8">
        <f t="shared" ca="1" si="16"/>
        <v>25920</v>
      </c>
      <c r="M179" s="8">
        <f t="shared" ca="1" si="17"/>
        <v>9072</v>
      </c>
      <c r="N179" t="s">
        <v>30</v>
      </c>
    </row>
    <row r="180" spans="2:14" x14ac:dyDescent="0.4">
      <c r="B180">
        <v>178</v>
      </c>
      <c r="C180" s="6">
        <v>42983</v>
      </c>
      <c r="D180" s="6" t="s">
        <v>144</v>
      </c>
      <c r="E180" t="s">
        <v>23</v>
      </c>
      <c r="F180" t="s">
        <v>138</v>
      </c>
      <c r="G180" t="str">
        <f t="shared" ca="1" si="12"/>
        <v>ベースダウンライト　電球色</v>
      </c>
      <c r="H180" s="8">
        <f t="shared" ca="1" si="13"/>
        <v>14400</v>
      </c>
      <c r="I180">
        <v>14</v>
      </c>
      <c r="J180" s="8">
        <f t="shared" ca="1" si="14"/>
        <v>201600</v>
      </c>
      <c r="K180" s="8">
        <f t="shared" ca="1" si="15"/>
        <v>217728</v>
      </c>
      <c r="L180" s="8">
        <f t="shared" ca="1" si="16"/>
        <v>161280</v>
      </c>
      <c r="M180" s="8">
        <f t="shared" ca="1" si="17"/>
        <v>56448</v>
      </c>
      <c r="N180" t="s">
        <v>31</v>
      </c>
    </row>
    <row r="181" spans="2:14" x14ac:dyDescent="0.4">
      <c r="B181">
        <v>179</v>
      </c>
      <c r="C181" s="6">
        <v>42984</v>
      </c>
      <c r="D181" s="6" t="s">
        <v>140</v>
      </c>
      <c r="E181" t="s">
        <v>42</v>
      </c>
      <c r="F181" t="s">
        <v>138</v>
      </c>
      <c r="G181" t="str">
        <f t="shared" ca="1" si="12"/>
        <v>ブラケットライト　40W型</v>
      </c>
      <c r="H181" s="8">
        <f t="shared" ca="1" si="13"/>
        <v>37000</v>
      </c>
      <c r="I181">
        <v>2</v>
      </c>
      <c r="J181" s="8">
        <f t="shared" ca="1" si="14"/>
        <v>74000</v>
      </c>
      <c r="K181" s="8">
        <f t="shared" ca="1" si="15"/>
        <v>79920</v>
      </c>
      <c r="L181" s="8">
        <f t="shared" ca="1" si="16"/>
        <v>59200</v>
      </c>
      <c r="M181" s="8">
        <f t="shared" ca="1" si="17"/>
        <v>20720</v>
      </c>
      <c r="N181" t="s">
        <v>29</v>
      </c>
    </row>
    <row r="182" spans="2:14" x14ac:dyDescent="0.4">
      <c r="B182">
        <v>180</v>
      </c>
      <c r="C182" s="6">
        <v>42986</v>
      </c>
      <c r="D182" s="6" t="s">
        <v>144</v>
      </c>
      <c r="E182" t="s">
        <v>43</v>
      </c>
      <c r="F182" t="s">
        <v>138</v>
      </c>
      <c r="G182" t="str">
        <f t="shared" ca="1" si="12"/>
        <v>シーリングライト</v>
      </c>
      <c r="H182" s="8">
        <f t="shared" ca="1" si="13"/>
        <v>28800</v>
      </c>
      <c r="I182">
        <v>5</v>
      </c>
      <c r="J182" s="8">
        <f t="shared" ca="1" si="14"/>
        <v>144000</v>
      </c>
      <c r="K182" s="8">
        <f t="shared" ca="1" si="15"/>
        <v>155520</v>
      </c>
      <c r="L182" s="8">
        <f t="shared" ca="1" si="16"/>
        <v>115200</v>
      </c>
      <c r="M182" s="8">
        <f t="shared" ca="1" si="17"/>
        <v>40320</v>
      </c>
      <c r="N182" t="s">
        <v>31</v>
      </c>
    </row>
    <row r="183" spans="2:14" x14ac:dyDescent="0.4">
      <c r="B183">
        <v>181</v>
      </c>
      <c r="C183" s="6">
        <v>42986</v>
      </c>
      <c r="D183" s="6" t="s">
        <v>152</v>
      </c>
      <c r="E183" t="s">
        <v>44</v>
      </c>
      <c r="F183" t="s">
        <v>138</v>
      </c>
      <c r="G183" t="str">
        <f t="shared" ca="1" si="12"/>
        <v>シーリングライト</v>
      </c>
      <c r="H183" s="8">
        <f t="shared" ca="1" si="13"/>
        <v>35500</v>
      </c>
      <c r="I183">
        <v>4</v>
      </c>
      <c r="J183" s="8">
        <f t="shared" ca="1" si="14"/>
        <v>142000</v>
      </c>
      <c r="K183" s="8">
        <f t="shared" ca="1" si="15"/>
        <v>153360</v>
      </c>
      <c r="L183" s="8">
        <f t="shared" ca="1" si="16"/>
        <v>113600</v>
      </c>
      <c r="M183" s="8">
        <f t="shared" ca="1" si="17"/>
        <v>39760</v>
      </c>
      <c r="N183" t="s">
        <v>30</v>
      </c>
    </row>
    <row r="184" spans="2:14" x14ac:dyDescent="0.4">
      <c r="B184">
        <v>182</v>
      </c>
      <c r="C184" s="6">
        <v>42986</v>
      </c>
      <c r="D184" s="6" t="s">
        <v>153</v>
      </c>
      <c r="E184" t="s">
        <v>45</v>
      </c>
      <c r="F184" t="s">
        <v>138</v>
      </c>
      <c r="G184" t="str">
        <f t="shared" ca="1" si="12"/>
        <v>ペンダントライト</v>
      </c>
      <c r="H184" s="8">
        <f t="shared" ca="1" si="13"/>
        <v>41200</v>
      </c>
      <c r="I184">
        <v>5</v>
      </c>
      <c r="J184" s="8">
        <f t="shared" ca="1" si="14"/>
        <v>206000</v>
      </c>
      <c r="K184" s="8">
        <f t="shared" ca="1" si="15"/>
        <v>222480</v>
      </c>
      <c r="L184" s="8">
        <f t="shared" ca="1" si="16"/>
        <v>164800</v>
      </c>
      <c r="M184" s="8">
        <f t="shared" ca="1" si="17"/>
        <v>57680</v>
      </c>
      <c r="N184" t="s">
        <v>31</v>
      </c>
    </row>
    <row r="185" spans="2:14" x14ac:dyDescent="0.4">
      <c r="B185">
        <v>183</v>
      </c>
      <c r="C185" s="6">
        <v>42991</v>
      </c>
      <c r="D185" s="6" t="s">
        <v>140</v>
      </c>
      <c r="E185" t="s">
        <v>46</v>
      </c>
      <c r="F185" t="s">
        <v>138</v>
      </c>
      <c r="G185" t="str">
        <f t="shared" ca="1" si="12"/>
        <v>ブラケットライト　20W型</v>
      </c>
      <c r="H185" s="8">
        <f t="shared" ca="1" si="13"/>
        <v>21000</v>
      </c>
      <c r="I185">
        <v>11</v>
      </c>
      <c r="J185" s="8">
        <f t="shared" ca="1" si="14"/>
        <v>231000</v>
      </c>
      <c r="K185" s="8">
        <f t="shared" ca="1" si="15"/>
        <v>249480</v>
      </c>
      <c r="L185" s="8">
        <f t="shared" ca="1" si="16"/>
        <v>184800</v>
      </c>
      <c r="M185" s="8">
        <f t="shared" ca="1" si="17"/>
        <v>64680</v>
      </c>
      <c r="N185" t="s">
        <v>29</v>
      </c>
    </row>
    <row r="186" spans="2:14" x14ac:dyDescent="0.4">
      <c r="B186">
        <v>184</v>
      </c>
      <c r="C186" s="6">
        <v>42991</v>
      </c>
      <c r="D186" s="6" t="s">
        <v>144</v>
      </c>
      <c r="E186" t="s">
        <v>47</v>
      </c>
      <c r="F186" t="s">
        <v>138</v>
      </c>
      <c r="G186" t="str">
        <f t="shared" ca="1" si="12"/>
        <v>ベースダウンライト　昼白色</v>
      </c>
      <c r="H186" s="8">
        <f t="shared" ca="1" si="13"/>
        <v>14400</v>
      </c>
      <c r="I186">
        <v>4</v>
      </c>
      <c r="J186" s="8">
        <f t="shared" ca="1" si="14"/>
        <v>57600</v>
      </c>
      <c r="K186" s="8">
        <f t="shared" ca="1" si="15"/>
        <v>62208</v>
      </c>
      <c r="L186" s="8">
        <f t="shared" ca="1" si="16"/>
        <v>46080</v>
      </c>
      <c r="M186" s="8">
        <f t="shared" ca="1" si="17"/>
        <v>16128</v>
      </c>
      <c r="N186" t="s">
        <v>31</v>
      </c>
    </row>
    <row r="187" spans="2:14" x14ac:dyDescent="0.4">
      <c r="B187">
        <v>185</v>
      </c>
      <c r="C187" s="6">
        <v>42991</v>
      </c>
      <c r="D187" s="6" t="s">
        <v>140</v>
      </c>
      <c r="E187" t="s">
        <v>48</v>
      </c>
      <c r="F187" t="s">
        <v>138</v>
      </c>
      <c r="G187" t="str">
        <f t="shared" ca="1" si="12"/>
        <v>ベースダウンライト　温白色</v>
      </c>
      <c r="H187" s="8">
        <f t="shared" ca="1" si="13"/>
        <v>14400</v>
      </c>
      <c r="I187">
        <v>2</v>
      </c>
      <c r="J187" s="8">
        <f t="shared" ca="1" si="14"/>
        <v>28800</v>
      </c>
      <c r="K187" s="8">
        <f t="shared" ca="1" si="15"/>
        <v>31104</v>
      </c>
      <c r="L187" s="8">
        <f t="shared" ca="1" si="16"/>
        <v>23040</v>
      </c>
      <c r="M187" s="8">
        <f t="shared" ca="1" si="17"/>
        <v>8064</v>
      </c>
      <c r="N187" t="s">
        <v>30</v>
      </c>
    </row>
    <row r="188" spans="2:14" x14ac:dyDescent="0.4">
      <c r="B188">
        <v>186</v>
      </c>
      <c r="C188" s="6">
        <v>42991</v>
      </c>
      <c r="D188" s="6" t="s">
        <v>144</v>
      </c>
      <c r="E188" t="s">
        <v>19</v>
      </c>
      <c r="F188" t="s">
        <v>139</v>
      </c>
      <c r="G188" t="str">
        <f t="shared" ca="1" si="12"/>
        <v>LED スポットライト　電球色</v>
      </c>
      <c r="H188" s="8">
        <f t="shared" ca="1" si="13"/>
        <v>16200</v>
      </c>
      <c r="I188">
        <v>1</v>
      </c>
      <c r="J188" s="8">
        <f t="shared" ca="1" si="14"/>
        <v>16200</v>
      </c>
      <c r="K188" s="8">
        <f t="shared" ca="1" si="15"/>
        <v>17496</v>
      </c>
      <c r="L188" s="8">
        <f t="shared" ca="1" si="16"/>
        <v>12960</v>
      </c>
      <c r="M188" s="8">
        <f t="shared" ca="1" si="17"/>
        <v>4536</v>
      </c>
      <c r="N188" t="s">
        <v>31</v>
      </c>
    </row>
    <row r="189" spans="2:14" x14ac:dyDescent="0.4">
      <c r="B189">
        <v>187</v>
      </c>
      <c r="C189" s="6">
        <v>42991</v>
      </c>
      <c r="D189" s="6" t="s">
        <v>147</v>
      </c>
      <c r="E189" t="s">
        <v>20</v>
      </c>
      <c r="F189" t="s">
        <v>138</v>
      </c>
      <c r="G189" t="str">
        <f t="shared" ca="1" si="12"/>
        <v>LED スポットライト　温白色</v>
      </c>
      <c r="H189" s="8">
        <f t="shared" ca="1" si="13"/>
        <v>16200</v>
      </c>
      <c r="I189">
        <v>5</v>
      </c>
      <c r="J189" s="8">
        <f t="shared" ca="1" si="14"/>
        <v>81000</v>
      </c>
      <c r="K189" s="8">
        <f t="shared" ca="1" si="15"/>
        <v>87480</v>
      </c>
      <c r="L189" s="8">
        <f t="shared" ca="1" si="16"/>
        <v>64800</v>
      </c>
      <c r="M189" s="8">
        <f t="shared" ca="1" si="17"/>
        <v>22680</v>
      </c>
      <c r="N189" t="s">
        <v>29</v>
      </c>
    </row>
    <row r="190" spans="2:14" x14ac:dyDescent="0.4">
      <c r="B190">
        <v>188</v>
      </c>
      <c r="C190" s="6">
        <v>42994</v>
      </c>
      <c r="D190" s="6" t="s">
        <v>153</v>
      </c>
      <c r="E190" t="s">
        <v>21</v>
      </c>
      <c r="F190" t="s">
        <v>138</v>
      </c>
      <c r="G190" t="str">
        <f t="shared" ca="1" si="12"/>
        <v>ユニバーサルダウンライト　広角</v>
      </c>
      <c r="H190" s="8">
        <f t="shared" ca="1" si="13"/>
        <v>12700</v>
      </c>
      <c r="I190">
        <v>4</v>
      </c>
      <c r="J190" s="8">
        <f t="shared" ca="1" si="14"/>
        <v>50800</v>
      </c>
      <c r="K190" s="8">
        <f t="shared" ca="1" si="15"/>
        <v>54864</v>
      </c>
      <c r="L190" s="8">
        <f t="shared" ca="1" si="16"/>
        <v>40640</v>
      </c>
      <c r="M190" s="8">
        <f t="shared" ca="1" si="17"/>
        <v>14224</v>
      </c>
      <c r="N190" t="s">
        <v>30</v>
      </c>
    </row>
    <row r="191" spans="2:14" x14ac:dyDescent="0.4">
      <c r="B191">
        <v>189</v>
      </c>
      <c r="C191" s="6">
        <v>42994</v>
      </c>
      <c r="D191" s="6" t="s">
        <v>140</v>
      </c>
      <c r="E191" t="s">
        <v>22</v>
      </c>
      <c r="F191" t="s">
        <v>138</v>
      </c>
      <c r="G191" t="str">
        <f t="shared" ca="1" si="12"/>
        <v>ペンダントライト</v>
      </c>
      <c r="H191" s="8">
        <f t="shared" ca="1" si="13"/>
        <v>23500</v>
      </c>
      <c r="I191">
        <v>3</v>
      </c>
      <c r="J191" s="8">
        <f t="shared" ca="1" si="14"/>
        <v>70500</v>
      </c>
      <c r="K191" s="8">
        <f t="shared" ca="1" si="15"/>
        <v>76140</v>
      </c>
      <c r="L191" s="8">
        <f t="shared" ca="1" si="16"/>
        <v>56400</v>
      </c>
      <c r="M191" s="8">
        <f t="shared" ca="1" si="17"/>
        <v>19740</v>
      </c>
      <c r="N191" t="s">
        <v>30</v>
      </c>
    </row>
    <row r="192" spans="2:14" x14ac:dyDescent="0.4">
      <c r="B192">
        <v>190</v>
      </c>
      <c r="C192" s="6">
        <v>42995</v>
      </c>
      <c r="D192" s="6" t="s">
        <v>144</v>
      </c>
      <c r="E192" t="s">
        <v>23</v>
      </c>
      <c r="F192" t="s">
        <v>138</v>
      </c>
      <c r="G192" t="str">
        <f t="shared" ca="1" si="12"/>
        <v>ベースダウンライト　電球色</v>
      </c>
      <c r="H192" s="8">
        <f t="shared" ca="1" si="13"/>
        <v>14400</v>
      </c>
      <c r="I192">
        <v>1</v>
      </c>
      <c r="J192" s="8">
        <f t="shared" ca="1" si="14"/>
        <v>14400</v>
      </c>
      <c r="K192" s="8">
        <f t="shared" ca="1" si="15"/>
        <v>15552</v>
      </c>
      <c r="L192" s="8">
        <f t="shared" ca="1" si="16"/>
        <v>11520</v>
      </c>
      <c r="M192" s="8">
        <f t="shared" ca="1" si="17"/>
        <v>4032</v>
      </c>
      <c r="N192" t="s">
        <v>31</v>
      </c>
    </row>
    <row r="193" spans="2:14" x14ac:dyDescent="0.4">
      <c r="B193">
        <v>191</v>
      </c>
      <c r="C193" s="6">
        <v>42997</v>
      </c>
      <c r="D193" s="6" t="s">
        <v>150</v>
      </c>
      <c r="E193" t="s">
        <v>20</v>
      </c>
      <c r="F193" t="s">
        <v>138</v>
      </c>
      <c r="G193" t="str">
        <f t="shared" ca="1" si="12"/>
        <v>LED スポットライト　温白色</v>
      </c>
      <c r="H193" s="8">
        <f t="shared" ca="1" si="13"/>
        <v>16200</v>
      </c>
      <c r="I193">
        <v>9</v>
      </c>
      <c r="J193" s="8">
        <f t="shared" ca="1" si="14"/>
        <v>145800</v>
      </c>
      <c r="K193" s="8">
        <f t="shared" ca="1" si="15"/>
        <v>157464</v>
      </c>
      <c r="L193" s="8">
        <f t="shared" ca="1" si="16"/>
        <v>116640</v>
      </c>
      <c r="M193" s="8">
        <f t="shared" ca="1" si="17"/>
        <v>40824</v>
      </c>
      <c r="N193" t="s">
        <v>29</v>
      </c>
    </row>
    <row r="194" spans="2:14" x14ac:dyDescent="0.4">
      <c r="B194">
        <v>192</v>
      </c>
      <c r="C194" s="6">
        <v>42997</v>
      </c>
      <c r="D194" s="6" t="s">
        <v>153</v>
      </c>
      <c r="E194" t="s">
        <v>168</v>
      </c>
      <c r="F194" t="s">
        <v>138</v>
      </c>
      <c r="G194" t="str">
        <f t="shared" ca="1" si="12"/>
        <v>間接照明　1500㎜</v>
      </c>
      <c r="H194" s="8">
        <f t="shared" ca="1" si="13"/>
        <v>36000</v>
      </c>
      <c r="I194">
        <v>7</v>
      </c>
      <c r="J194" s="8">
        <f t="shared" ca="1" si="14"/>
        <v>252000</v>
      </c>
      <c r="K194" s="8">
        <f t="shared" ca="1" si="15"/>
        <v>272160</v>
      </c>
      <c r="L194" s="8">
        <f t="shared" ca="1" si="16"/>
        <v>201600</v>
      </c>
      <c r="M194" s="8">
        <f t="shared" ca="1" si="17"/>
        <v>70560</v>
      </c>
      <c r="N194" t="s">
        <v>31</v>
      </c>
    </row>
    <row r="195" spans="2:14" x14ac:dyDescent="0.4">
      <c r="B195">
        <v>193</v>
      </c>
      <c r="C195" s="6">
        <v>42997</v>
      </c>
      <c r="D195" s="6" t="s">
        <v>144</v>
      </c>
      <c r="E195" t="s">
        <v>26</v>
      </c>
      <c r="F195" t="s">
        <v>138</v>
      </c>
      <c r="G195" t="str">
        <f t="shared" ca="1" si="12"/>
        <v>LED スポットライト　電球色</v>
      </c>
      <c r="H195" s="8">
        <f t="shared" ca="1" si="13"/>
        <v>16200</v>
      </c>
      <c r="I195">
        <v>14</v>
      </c>
      <c r="J195" s="8">
        <f t="shared" ca="1" si="14"/>
        <v>226800</v>
      </c>
      <c r="K195" s="8">
        <f t="shared" ca="1" si="15"/>
        <v>244944</v>
      </c>
      <c r="L195" s="8">
        <f t="shared" ca="1" si="16"/>
        <v>181440</v>
      </c>
      <c r="M195" s="8">
        <f t="shared" ca="1" si="17"/>
        <v>63504</v>
      </c>
      <c r="N195" t="s">
        <v>30</v>
      </c>
    </row>
    <row r="196" spans="2:14" x14ac:dyDescent="0.4">
      <c r="B196">
        <v>194</v>
      </c>
      <c r="C196" s="6">
        <v>42998</v>
      </c>
      <c r="D196" s="6" t="s">
        <v>140</v>
      </c>
      <c r="E196" t="s">
        <v>37</v>
      </c>
      <c r="F196" t="s">
        <v>138</v>
      </c>
      <c r="G196" t="str">
        <f t="shared" ref="G196:G202" ca="1" si="18">VLOOKUP($E196,INDIRECT($F196),2,FALSE)</f>
        <v>ペンダントライト</v>
      </c>
      <c r="H196" s="8">
        <f t="shared" ref="H196:H202" ca="1" si="19">VLOOKUP($E196,INDIRECT($F196),8,FALSE)</f>
        <v>41200</v>
      </c>
      <c r="I196">
        <v>6</v>
      </c>
      <c r="J196" s="8">
        <f t="shared" ref="J196:J202" ca="1" si="20">H196*I196</f>
        <v>247200</v>
      </c>
      <c r="K196" s="8">
        <f t="shared" ref="K196:K202" ca="1" si="21">ROUND(J196*1.08,0)</f>
        <v>266976</v>
      </c>
      <c r="L196" s="8">
        <f t="shared" ref="L196:L202" ca="1" si="22">VLOOKUP($E196,INDIRECT($F196),9,FALSE)*$I196</f>
        <v>197760</v>
      </c>
      <c r="M196" s="8">
        <f t="shared" ref="M196:M202" ca="1" si="23">K196-L196</f>
        <v>69216</v>
      </c>
      <c r="N196" t="s">
        <v>31</v>
      </c>
    </row>
    <row r="197" spans="2:14" x14ac:dyDescent="0.4">
      <c r="B197">
        <v>195</v>
      </c>
      <c r="C197" s="6">
        <v>43000</v>
      </c>
      <c r="D197" s="6" t="s">
        <v>144</v>
      </c>
      <c r="E197" t="s">
        <v>38</v>
      </c>
      <c r="F197" t="s">
        <v>138</v>
      </c>
      <c r="G197" t="str">
        <f t="shared" ca="1" si="18"/>
        <v>ブラケットライト　20W型</v>
      </c>
      <c r="H197" s="8">
        <f t="shared" ca="1" si="19"/>
        <v>21000</v>
      </c>
      <c r="I197">
        <v>14</v>
      </c>
      <c r="J197" s="8">
        <f t="shared" ca="1" si="20"/>
        <v>294000</v>
      </c>
      <c r="K197" s="8">
        <f t="shared" ca="1" si="21"/>
        <v>317520</v>
      </c>
      <c r="L197" s="8">
        <f t="shared" ca="1" si="22"/>
        <v>235200</v>
      </c>
      <c r="M197" s="8">
        <f t="shared" ca="1" si="23"/>
        <v>82320</v>
      </c>
      <c r="N197" t="s">
        <v>29</v>
      </c>
    </row>
    <row r="198" spans="2:14" x14ac:dyDescent="0.4">
      <c r="B198">
        <v>196</v>
      </c>
      <c r="C198" s="6">
        <v>43002</v>
      </c>
      <c r="D198" s="6" t="s">
        <v>153</v>
      </c>
      <c r="E198" t="s">
        <v>39</v>
      </c>
      <c r="F198" t="s">
        <v>138</v>
      </c>
      <c r="G198" t="str">
        <f t="shared" ca="1" si="18"/>
        <v>ユニバーサルダウンライト　狭角</v>
      </c>
      <c r="H198" s="8">
        <f t="shared" ca="1" si="19"/>
        <v>12700</v>
      </c>
      <c r="I198">
        <v>7</v>
      </c>
      <c r="J198" s="8">
        <f t="shared" ca="1" si="20"/>
        <v>88900</v>
      </c>
      <c r="K198" s="8">
        <f t="shared" ca="1" si="21"/>
        <v>96012</v>
      </c>
      <c r="L198" s="8">
        <f t="shared" ca="1" si="22"/>
        <v>71120</v>
      </c>
      <c r="M198" s="8">
        <f t="shared" ca="1" si="23"/>
        <v>24892</v>
      </c>
      <c r="N198" t="s">
        <v>30</v>
      </c>
    </row>
    <row r="199" spans="2:14" x14ac:dyDescent="0.4">
      <c r="B199">
        <v>197</v>
      </c>
      <c r="C199" s="6">
        <v>43002</v>
      </c>
      <c r="D199" s="6" t="s">
        <v>144</v>
      </c>
      <c r="E199" t="s">
        <v>19</v>
      </c>
      <c r="F199" t="s">
        <v>139</v>
      </c>
      <c r="G199" t="str">
        <f t="shared" ca="1" si="18"/>
        <v>LED スポットライト　電球色</v>
      </c>
      <c r="H199" s="8">
        <f t="shared" ca="1" si="19"/>
        <v>16200</v>
      </c>
      <c r="I199">
        <v>12</v>
      </c>
      <c r="J199" s="8">
        <f t="shared" ca="1" si="20"/>
        <v>194400</v>
      </c>
      <c r="K199" s="8">
        <f t="shared" ca="1" si="21"/>
        <v>209952</v>
      </c>
      <c r="L199" s="8">
        <f t="shared" ca="1" si="22"/>
        <v>155520</v>
      </c>
      <c r="M199" s="8">
        <f t="shared" ca="1" si="23"/>
        <v>54432</v>
      </c>
      <c r="N199" t="s">
        <v>30</v>
      </c>
    </row>
    <row r="200" spans="2:14" x14ac:dyDescent="0.4">
      <c r="B200">
        <v>198</v>
      </c>
      <c r="C200" s="6">
        <v>43002</v>
      </c>
      <c r="D200" s="6" t="s">
        <v>140</v>
      </c>
      <c r="E200" t="s">
        <v>23</v>
      </c>
      <c r="F200" t="s">
        <v>138</v>
      </c>
      <c r="G200" t="str">
        <f t="shared" ca="1" si="18"/>
        <v>ベースダウンライト　電球色</v>
      </c>
      <c r="H200" s="8">
        <f t="shared" ca="1" si="19"/>
        <v>14400</v>
      </c>
      <c r="I200">
        <v>9</v>
      </c>
      <c r="J200" s="8">
        <f t="shared" ca="1" si="20"/>
        <v>129600</v>
      </c>
      <c r="K200" s="8">
        <f t="shared" ca="1" si="21"/>
        <v>139968</v>
      </c>
      <c r="L200" s="8">
        <f t="shared" ca="1" si="22"/>
        <v>103680</v>
      </c>
      <c r="M200" s="8">
        <f t="shared" ca="1" si="23"/>
        <v>36288</v>
      </c>
      <c r="N200" t="s">
        <v>31</v>
      </c>
    </row>
    <row r="201" spans="2:14" x14ac:dyDescent="0.4">
      <c r="B201">
        <v>199</v>
      </c>
      <c r="C201" s="6">
        <v>43005</v>
      </c>
      <c r="D201" s="6" t="s">
        <v>144</v>
      </c>
      <c r="E201" t="s">
        <v>42</v>
      </c>
      <c r="F201" t="s">
        <v>138</v>
      </c>
      <c r="G201" t="str">
        <f t="shared" ca="1" si="18"/>
        <v>ブラケットライト　40W型</v>
      </c>
      <c r="H201" s="8">
        <f t="shared" ca="1" si="19"/>
        <v>37000</v>
      </c>
      <c r="I201">
        <v>2</v>
      </c>
      <c r="J201" s="8">
        <f t="shared" ca="1" si="20"/>
        <v>74000</v>
      </c>
      <c r="K201" s="8">
        <f t="shared" ca="1" si="21"/>
        <v>79920</v>
      </c>
      <c r="L201" s="8">
        <f t="shared" ca="1" si="22"/>
        <v>59200</v>
      </c>
      <c r="M201" s="8">
        <f t="shared" ca="1" si="23"/>
        <v>20720</v>
      </c>
      <c r="N201" t="s">
        <v>29</v>
      </c>
    </row>
    <row r="202" spans="2:14" x14ac:dyDescent="0.4">
      <c r="B202">
        <v>200</v>
      </c>
      <c r="C202" s="6">
        <v>43005</v>
      </c>
      <c r="D202" s="6" t="s">
        <v>152</v>
      </c>
      <c r="E202" t="s">
        <v>23</v>
      </c>
      <c r="F202" t="s">
        <v>138</v>
      </c>
      <c r="G202" t="str">
        <f t="shared" ca="1" si="18"/>
        <v>ベースダウンライト　電球色</v>
      </c>
      <c r="H202" s="8">
        <f t="shared" ca="1" si="19"/>
        <v>14400</v>
      </c>
      <c r="I202">
        <v>1</v>
      </c>
      <c r="J202" s="8">
        <f t="shared" ca="1" si="20"/>
        <v>14400</v>
      </c>
      <c r="K202" s="8">
        <f t="shared" ca="1" si="21"/>
        <v>15552</v>
      </c>
      <c r="L202" s="8">
        <f t="shared" ca="1" si="22"/>
        <v>11520</v>
      </c>
      <c r="M202" s="8">
        <f t="shared" ca="1" si="23"/>
        <v>4032</v>
      </c>
      <c r="N202" t="s">
        <v>31</v>
      </c>
    </row>
    <row r="203" spans="2:14" x14ac:dyDescent="0.4">
      <c r="D203" s="6"/>
    </row>
    <row r="204" spans="2:14" x14ac:dyDescent="0.4">
      <c r="D204" s="6"/>
    </row>
    <row r="205" spans="2:14" x14ac:dyDescent="0.4">
      <c r="D205" s="6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'2017年商品一覧'!$B$3:$B$18</xm:f>
          </x14:formula1>
          <xm:sqref>E3:E202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2017年商品一覧</vt:lpstr>
      <vt:lpstr>2016年商品一覧</vt:lpstr>
      <vt:lpstr>集計表</vt:lpstr>
      <vt:lpstr>売上管理表</vt:lpstr>
      <vt:lpstr>_2016年式</vt:lpstr>
      <vt:lpstr>_2017年式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fujita</cp:lastModifiedBy>
  <cp:lastPrinted>2017-03-08T05:53:22Z</cp:lastPrinted>
  <dcterms:created xsi:type="dcterms:W3CDTF">2017-03-07T01:21:17Z</dcterms:created>
  <dcterms:modified xsi:type="dcterms:W3CDTF">2017-04-20T08:00:50Z</dcterms:modified>
</cp:coreProperties>
</file>