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J-DR-FS1\digitalplus\hayashi\超効率エクセル仕事術\20170519_excel_sample\"/>
    </mc:Choice>
  </mc:AlternateContent>
  <bookViews>
    <workbookView xWindow="0" yWindow="0" windowWidth="14370" windowHeight="121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R4" i="1"/>
  <c r="G5" i="1"/>
  <c r="L5" i="1"/>
  <c r="G6" i="1"/>
  <c r="BB6" i="1"/>
  <c r="G7" i="1"/>
  <c r="K5" i="1" s="1"/>
  <c r="S7" i="1"/>
  <c r="G8" i="1"/>
  <c r="BC8" i="1"/>
  <c r="G9" i="1"/>
  <c r="K4" i="1" s="1"/>
  <c r="S9" i="1"/>
  <c r="G10" i="1"/>
  <c r="S4" i="1" s="1"/>
  <c r="G11" i="1"/>
  <c r="L6" i="1" s="1"/>
  <c r="BC11" i="1"/>
  <c r="G12" i="1"/>
  <c r="R8" i="1" s="1"/>
  <c r="BB12" i="1"/>
  <c r="G13" i="1"/>
  <c r="BB9" i="1" s="1"/>
  <c r="BC13" i="1"/>
  <c r="G14" i="1"/>
  <c r="R12" i="1" s="1"/>
  <c r="BC14" i="1"/>
  <c r="G15" i="1"/>
  <c r="R5" i="1" s="1"/>
  <c r="G16" i="1"/>
  <c r="G17" i="1"/>
  <c r="R9" i="1" s="1"/>
  <c r="G18" i="1"/>
  <c r="G19" i="1"/>
  <c r="S10" i="1" s="1"/>
  <c r="K6" i="1" l="1"/>
  <c r="K9" i="1" s="1"/>
  <c r="BB13" i="1"/>
  <c r="S12" i="1"/>
  <c r="BB11" i="1"/>
  <c r="BC10" i="1"/>
  <c r="BB8" i="1"/>
  <c r="R7" i="1"/>
  <c r="S6" i="1"/>
  <c r="L4" i="1"/>
  <c r="R10" i="1"/>
  <c r="BB14" i="1"/>
  <c r="S11" i="1"/>
  <c r="BB10" i="1"/>
  <c r="BC9" i="1"/>
  <c r="S8" i="1"/>
  <c r="BC7" i="1"/>
  <c r="R6" i="1"/>
  <c r="S5" i="1"/>
  <c r="BC12" i="1"/>
  <c r="R11" i="1"/>
  <c r="BB7" i="1"/>
  <c r="BC6" i="1"/>
  <c r="K8" i="1" l="1"/>
</calcChain>
</file>

<file path=xl/sharedStrings.xml><?xml version="1.0" encoding="utf-8"?>
<sst xmlns="http://schemas.openxmlformats.org/spreadsheetml/2006/main" count="101" uniqueCount="60">
  <si>
    <t>筆記具</t>
    <phoneticPr fontId="2"/>
  </si>
  <si>
    <t>ボールペン赤</t>
    <phoneticPr fontId="2"/>
  </si>
  <si>
    <t>先斗印刷</t>
    <phoneticPr fontId="2"/>
  </si>
  <si>
    <t>用紙</t>
  </si>
  <si>
    <t>コピー用紙A3</t>
  </si>
  <si>
    <t>東大路商事</t>
    <phoneticPr fontId="2"/>
  </si>
  <si>
    <t>封筒</t>
  </si>
  <si>
    <t>クラフト封筒角２</t>
    <rPh sb="4" eb="6">
      <t>フウトウ</t>
    </rPh>
    <rPh sb="6" eb="7">
      <t>カク</t>
    </rPh>
    <phoneticPr fontId="2"/>
  </si>
  <si>
    <t>えびす川産業</t>
    <phoneticPr fontId="2"/>
  </si>
  <si>
    <t>コピー用紙B4</t>
  </si>
  <si>
    <t>先斗印刷</t>
    <phoneticPr fontId="2"/>
  </si>
  <si>
    <t>コピー用紙A4</t>
  </si>
  <si>
    <t>東大路商事</t>
    <phoneticPr fontId="2"/>
  </si>
  <si>
    <t>クラフト封筒長４</t>
    <rPh sb="4" eb="6">
      <t>フウトウ</t>
    </rPh>
    <rPh sb="6" eb="7">
      <t>ナガ</t>
    </rPh>
    <phoneticPr fontId="2"/>
  </si>
  <si>
    <t>筆記具</t>
  </si>
  <si>
    <t>ボールペン黒</t>
    <phoneticPr fontId="2"/>
  </si>
  <si>
    <t>えびす川産業</t>
    <phoneticPr fontId="2"/>
  </si>
  <si>
    <t>封筒</t>
    <rPh sb="0" eb="2">
      <t>フウトウ</t>
    </rPh>
    <phoneticPr fontId="2"/>
  </si>
  <si>
    <t>えびす川産業</t>
    <phoneticPr fontId="2"/>
  </si>
  <si>
    <t>用紙</t>
    <rPh sb="0" eb="2">
      <t>ヨウシ</t>
    </rPh>
    <phoneticPr fontId="2"/>
  </si>
  <si>
    <t>売上件数合計</t>
    <rPh sb="0" eb="2">
      <t>ウリアゲ</t>
    </rPh>
    <rPh sb="2" eb="4">
      <t>ケンスウ</t>
    </rPh>
    <rPh sb="4" eb="6">
      <t>ゴウケイ</t>
    </rPh>
    <phoneticPr fontId="2"/>
  </si>
  <si>
    <t>コピー用紙A4</t>
    <phoneticPr fontId="2"/>
  </si>
  <si>
    <t>先斗印刷</t>
    <phoneticPr fontId="2"/>
  </si>
  <si>
    <t>筆記具</t>
    <rPh sb="0" eb="3">
      <t>ヒッキグ</t>
    </rPh>
    <phoneticPr fontId="2"/>
  </si>
  <si>
    <t>先斗印刷</t>
    <rPh sb="0" eb="1">
      <t>サキ</t>
    </rPh>
    <rPh sb="1" eb="2">
      <t>ト</t>
    </rPh>
    <rPh sb="2" eb="4">
      <t>インサツ</t>
    </rPh>
    <phoneticPr fontId="2"/>
  </si>
  <si>
    <t>ボールペン赤</t>
    <phoneticPr fontId="2"/>
  </si>
  <si>
    <t>東大路商事</t>
    <phoneticPr fontId="2"/>
  </si>
  <si>
    <t>えびす川産業</t>
    <rPh sb="3" eb="4">
      <t>ホリカワ</t>
    </rPh>
    <rPh sb="4" eb="6">
      <t>サンギョウ</t>
    </rPh>
    <phoneticPr fontId="2"/>
  </si>
  <si>
    <t>平均</t>
    <rPh sb="0" eb="2">
      <t>ヘイキン</t>
    </rPh>
    <phoneticPr fontId="2"/>
  </si>
  <si>
    <t>東大路商事</t>
  </si>
  <si>
    <t>合計</t>
    <rPh sb="0" eb="2">
      <t>ゴウケイ</t>
    </rPh>
    <phoneticPr fontId="2"/>
  </si>
  <si>
    <t>えびす川産業</t>
    <phoneticPr fontId="2"/>
  </si>
  <si>
    <t>えびす川産業</t>
    <rPh sb="3" eb="4">
      <t>カワ</t>
    </rPh>
    <rPh sb="4" eb="6">
      <t>サンギョウ</t>
    </rPh>
    <phoneticPr fontId="2"/>
  </si>
  <si>
    <t>ボールペン赤</t>
    <phoneticPr fontId="2"/>
  </si>
  <si>
    <t>えびす川産業</t>
    <phoneticPr fontId="2"/>
  </si>
  <si>
    <t>先斗印刷</t>
    <phoneticPr fontId="2"/>
  </si>
  <si>
    <t>先斗印刷</t>
    <phoneticPr fontId="2"/>
  </si>
  <si>
    <t>金額平均</t>
    <phoneticPr fontId="2"/>
  </si>
  <si>
    <t>合計金額</t>
    <rPh sb="0" eb="2">
      <t>ゴウケイ</t>
    </rPh>
    <rPh sb="2" eb="4">
      <t>キンガク</t>
    </rPh>
    <phoneticPr fontId="2"/>
  </si>
  <si>
    <t>商品分類</t>
    <rPh sb="0" eb="2">
      <t>ショウヒン</t>
    </rPh>
    <rPh sb="2" eb="4">
      <t>ブンルイ</t>
    </rPh>
    <phoneticPr fontId="2"/>
  </si>
  <si>
    <t>顧客名</t>
    <rPh sb="0" eb="2">
      <t>コキャク</t>
    </rPh>
    <rPh sb="2" eb="3">
      <t>メイ</t>
    </rPh>
    <phoneticPr fontId="2"/>
  </si>
  <si>
    <t>えびす川産業</t>
    <phoneticPr fontId="2"/>
  </si>
  <si>
    <t>東大路商事</t>
    <rPh sb="0" eb="3">
      <t>ヒガシオオジ</t>
    </rPh>
    <rPh sb="3" eb="5">
      <t>ショウジ</t>
    </rPh>
    <phoneticPr fontId="2"/>
  </si>
  <si>
    <t>東大路商事</t>
    <phoneticPr fontId="2"/>
  </si>
  <si>
    <t>ボールペン黒</t>
    <phoneticPr fontId="2"/>
  </si>
  <si>
    <t>平均金額</t>
    <rPh sb="0" eb="2">
      <t>ヘイキン</t>
    </rPh>
    <rPh sb="2" eb="4">
      <t>キンガク</t>
    </rPh>
    <phoneticPr fontId="2"/>
  </si>
  <si>
    <t>3000円以上</t>
    <rPh sb="4" eb="5">
      <t>エン</t>
    </rPh>
    <rPh sb="5" eb="7">
      <t>イジョウ</t>
    </rPh>
    <phoneticPr fontId="2"/>
  </si>
  <si>
    <t>件数</t>
    <rPh sb="0" eb="2">
      <t>ケンスウ</t>
    </rPh>
    <phoneticPr fontId="2"/>
  </si>
  <si>
    <t>金額</t>
    <phoneticPr fontId="2"/>
  </si>
  <si>
    <t>顧客名</t>
    <phoneticPr fontId="2"/>
  </si>
  <si>
    <t>売上金額</t>
    <rPh sb="0" eb="2">
      <t>ウリアゲ</t>
    </rPh>
    <rPh sb="2" eb="4">
      <t>キンガク</t>
    </rPh>
    <phoneticPr fontId="2"/>
  </si>
  <si>
    <t>数量</t>
  </si>
  <si>
    <t>単価</t>
  </si>
  <si>
    <t>商品分類</t>
    <rPh sb="2" eb="4">
      <t>ブンルイ</t>
    </rPh>
    <phoneticPr fontId="2"/>
  </si>
  <si>
    <t>商品名</t>
  </si>
  <si>
    <t>顧客名</t>
  </si>
  <si>
    <t>日付</t>
  </si>
  <si>
    <t>【集計結果：顧客別・商品分類別】</t>
    <rPh sb="1" eb="3">
      <t>シュウケイ</t>
    </rPh>
    <rPh sb="3" eb="5">
      <t>ケッカ</t>
    </rPh>
    <rPh sb="6" eb="8">
      <t>コキャク</t>
    </rPh>
    <rPh sb="8" eb="9">
      <t>ベツ</t>
    </rPh>
    <rPh sb="10" eb="12">
      <t>ショウヒン</t>
    </rPh>
    <rPh sb="12" eb="14">
      <t>ブンルイ</t>
    </rPh>
    <rPh sb="14" eb="15">
      <t>ベツ</t>
    </rPh>
    <phoneticPr fontId="2"/>
  </si>
  <si>
    <t>【集計結果：顧客別】</t>
    <rPh sb="1" eb="3">
      <t>シュウケイ</t>
    </rPh>
    <rPh sb="3" eb="5">
      <t>ケッカ</t>
    </rPh>
    <rPh sb="6" eb="8">
      <t>コキャク</t>
    </rPh>
    <rPh sb="8" eb="9">
      <t>ベツ</t>
    </rPh>
    <phoneticPr fontId="2"/>
  </si>
  <si>
    <t>売上一覧表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</si>
</sst>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38" fontId="3" fillId="0" borderId="0" applyFon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vertical="center"/>
    </xf>
    <xf numFmtId="38" fontId="0" fillId="0" borderId="0" xfId="1" applyFont="1" applyAlignment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 applyAlignment="1">
      <alignment horizontal="left" vertical="center"/>
    </xf>
    <xf numFmtId="38" fontId="0" fillId="0" borderId="0" xfId="1" applyFont="1" applyFill="1" applyBorder="1" applyAlignment="1">
      <alignment vertical="center"/>
    </xf>
    <xf numFmtId="0" fontId="0" fillId="0" borderId="0" xfId="0" applyBorder="1" applyAlignment="1">
      <alignment vertical="center"/>
    </xf>
    <xf numFmtId="14" fontId="0" fillId="0" borderId="0" xfId="0" applyNumberFormat="1" applyBorder="1" applyAlignment="1">
      <alignment horizontal="left" vertical="center"/>
    </xf>
    <xf numFmtId="38" fontId="0" fillId="0" borderId="0" xfId="2" applyFont="1" applyAlignment="1">
      <alignment vertical="center"/>
    </xf>
    <xf numFmtId="38" fontId="0" fillId="0" borderId="0" xfId="1" applyFont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38" fontId="0" fillId="7" borderId="1" xfId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</cellXfs>
  <cellStyles count="3">
    <cellStyle name="桁区切り" xfId="1" builtinId="6"/>
    <cellStyle name="桁区切り 2" xfId="2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C19"/>
  <sheetViews>
    <sheetView tabSelected="1" workbookViewId="0">
      <selection activeCell="K11" sqref="K11"/>
    </sheetView>
  </sheetViews>
  <sheetFormatPr defaultColWidth="8.875" defaultRowHeight="18.75" x14ac:dyDescent="0.4"/>
  <cols>
    <col min="1" max="1" width="12" style="3" customWidth="1"/>
    <col min="2" max="2" width="13" style="1" bestFit="1" customWidth="1"/>
    <col min="3" max="3" width="17.125" style="1" bestFit="1" customWidth="1"/>
    <col min="4" max="6" width="8.875" style="1"/>
    <col min="7" max="7" width="8.875" style="2"/>
    <col min="8" max="9" width="8.625" style="1" customWidth="1"/>
    <col min="10" max="10" width="12.875" style="1" customWidth="1"/>
    <col min="11" max="12" width="8.875" style="1"/>
    <col min="13" max="13" width="8.875" style="1" customWidth="1"/>
    <col min="14" max="14" width="10.625" style="1" customWidth="1"/>
    <col min="15" max="15" width="8.625" style="1" customWidth="1"/>
    <col min="16" max="16" width="12.875" style="1" customWidth="1"/>
    <col min="17" max="17" width="9.5" style="1" customWidth="1"/>
    <col min="18" max="16384" width="8.875" style="1"/>
  </cols>
  <sheetData>
    <row r="1" spans="1:55" ht="19.5" x14ac:dyDescent="0.4">
      <c r="A1" s="17" t="s">
        <v>59</v>
      </c>
      <c r="J1" s="1" t="s">
        <v>58</v>
      </c>
      <c r="P1" s="1" t="s">
        <v>57</v>
      </c>
    </row>
    <row r="3" spans="1:55" ht="19.5" thickBot="1" x14ac:dyDescent="0.45">
      <c r="A3" s="16" t="s">
        <v>56</v>
      </c>
      <c r="B3" s="16" t="s">
        <v>55</v>
      </c>
      <c r="C3" s="16" t="s">
        <v>54</v>
      </c>
      <c r="D3" s="16" t="s">
        <v>53</v>
      </c>
      <c r="E3" s="16" t="s">
        <v>52</v>
      </c>
      <c r="F3" s="16" t="s">
        <v>51</v>
      </c>
      <c r="G3" s="15" t="s">
        <v>50</v>
      </c>
      <c r="J3" s="14" t="s">
        <v>49</v>
      </c>
      <c r="K3" s="14" t="s">
        <v>48</v>
      </c>
      <c r="L3" s="14" t="s">
        <v>28</v>
      </c>
      <c r="M3" s="14" t="s">
        <v>47</v>
      </c>
      <c r="N3" s="14" t="s">
        <v>46</v>
      </c>
      <c r="P3" s="13" t="s">
        <v>40</v>
      </c>
      <c r="Q3" s="13" t="s">
        <v>39</v>
      </c>
      <c r="R3" s="13" t="s">
        <v>38</v>
      </c>
      <c r="S3" s="13" t="s">
        <v>45</v>
      </c>
    </row>
    <row r="4" spans="1:55" ht="19.5" thickTop="1" x14ac:dyDescent="0.4">
      <c r="A4" s="7">
        <v>42585</v>
      </c>
      <c r="B4" s="6" t="s">
        <v>29</v>
      </c>
      <c r="C4" s="6" t="s">
        <v>44</v>
      </c>
      <c r="D4" s="6" t="s">
        <v>14</v>
      </c>
      <c r="E4" s="6">
        <v>120</v>
      </c>
      <c r="F4" s="6">
        <v>10</v>
      </c>
      <c r="G4" s="9">
        <f t="shared" ref="G4:G19" si="0">E4*F4</f>
        <v>1200</v>
      </c>
      <c r="J4" s="1" t="s">
        <v>43</v>
      </c>
      <c r="K4" s="1">
        <f>SUMIF($B$4:$B$19,J4,$G$4:$G$19)</f>
        <v>21600</v>
      </c>
      <c r="L4" s="1">
        <f>AVERAGEIF($B$4:$B$19,J4,$G$4:$G$19)</f>
        <v>4320</v>
      </c>
      <c r="P4" s="1" t="s">
        <v>42</v>
      </c>
      <c r="Q4" s="1" t="s">
        <v>23</v>
      </c>
      <c r="R4" s="1">
        <f>SUMIFS($G$4:$G$19,$B$4:$B$19,$P$4,$D$4:$D$19,$Q4)</f>
        <v>3600</v>
      </c>
      <c r="S4" s="1">
        <f>AVERAGEIFS($G$4:$G$19,$B$4:$B$19,$P$4,$D$4:$D$19,$Q4)</f>
        <v>1800</v>
      </c>
    </row>
    <row r="5" spans="1:55" ht="19.5" thickBot="1" x14ac:dyDescent="0.45">
      <c r="A5" s="7">
        <v>42592</v>
      </c>
      <c r="B5" s="6" t="s">
        <v>18</v>
      </c>
      <c r="C5" s="6" t="s">
        <v>11</v>
      </c>
      <c r="D5" s="6" t="s">
        <v>3</v>
      </c>
      <c r="E5" s="6">
        <v>500</v>
      </c>
      <c r="F5" s="6">
        <v>2</v>
      </c>
      <c r="G5" s="9">
        <f t="shared" si="0"/>
        <v>1000</v>
      </c>
      <c r="J5" s="1" t="s">
        <v>41</v>
      </c>
      <c r="K5" s="1">
        <f>SUMIF($B$4:$B$19,J5,$G$4:$G$19)</f>
        <v>24000</v>
      </c>
      <c r="L5" s="1">
        <f>AVERAGEIF($B$4:$B$19,J5,$G$4:$G$19)</f>
        <v>4000</v>
      </c>
      <c r="Q5" s="1" t="s">
        <v>19</v>
      </c>
      <c r="R5" s="1">
        <f>SUMIFS($G$4:$G$19,$B$4:$B$19,$P$4,$D$4:$D$19,$Q5)</f>
        <v>16000</v>
      </c>
      <c r="S5" s="1">
        <f>AVERAGEIFS($G$4:$G$19,$B$4:$B$19,$P$4,$D$4:$D$19,$Q5)</f>
        <v>8000</v>
      </c>
      <c r="AZ5" s="12" t="s">
        <v>40</v>
      </c>
      <c r="BA5" s="12" t="s">
        <v>39</v>
      </c>
      <c r="BB5" s="12" t="s">
        <v>38</v>
      </c>
      <c r="BC5" s="12" t="s">
        <v>37</v>
      </c>
    </row>
    <row r="6" spans="1:55" ht="19.5" thickTop="1" x14ac:dyDescent="0.4">
      <c r="A6" s="7">
        <v>42605</v>
      </c>
      <c r="B6" s="6" t="s">
        <v>36</v>
      </c>
      <c r="C6" s="6" t="s">
        <v>9</v>
      </c>
      <c r="D6" s="6" t="s">
        <v>3</v>
      </c>
      <c r="E6" s="6">
        <v>550</v>
      </c>
      <c r="F6" s="6">
        <v>4</v>
      </c>
      <c r="G6" s="9">
        <f t="shared" si="0"/>
        <v>2200</v>
      </c>
      <c r="J6" s="1" t="s">
        <v>35</v>
      </c>
      <c r="K6" s="1">
        <f>SUMIF($B$4:$B$19,J6,$G$4:$G$19)</f>
        <v>19200</v>
      </c>
      <c r="L6" s="1">
        <f>AVERAGEIF($B$4:$B$19,J6,$G$4:$G$19)</f>
        <v>3840</v>
      </c>
      <c r="Q6" s="1" t="s">
        <v>17</v>
      </c>
      <c r="R6" s="1">
        <f>SUMIFS($G$4:$G$19,$B$4:$B$19,$P$4,$D$4:$D$19,$Q6)</f>
        <v>2000</v>
      </c>
      <c r="S6" s="1">
        <f>AVERAGEIFS($G$4:$G$19,$B$4:$B$19,$P$4,$D$4:$D$19,$Q6)</f>
        <v>2000</v>
      </c>
      <c r="AZ6" s="6" t="s">
        <v>29</v>
      </c>
      <c r="BA6" s="6" t="s">
        <v>14</v>
      </c>
      <c r="BB6" s="8">
        <f>SUMIFS($G$4:$G$19,$B$4:$B$19,$AZ$6,$D$4:$D$19,BA6)</f>
        <v>3600</v>
      </c>
      <c r="BC6" s="8">
        <f>AVERAGEIFS($G$4:$G$19,$B$4:$B$19,$AZ$6,$D$4:$D$19,BA6)</f>
        <v>1800</v>
      </c>
    </row>
    <row r="7" spans="1:55" x14ac:dyDescent="0.4">
      <c r="A7" s="7">
        <v>42620</v>
      </c>
      <c r="B7" s="6" t="s">
        <v>34</v>
      </c>
      <c r="C7" s="6" t="s">
        <v>33</v>
      </c>
      <c r="D7" s="6" t="s">
        <v>14</v>
      </c>
      <c r="E7" s="6">
        <v>120</v>
      </c>
      <c r="F7" s="6">
        <v>5</v>
      </c>
      <c r="G7" s="9">
        <f t="shared" si="0"/>
        <v>600</v>
      </c>
      <c r="P7" s="1" t="s">
        <v>32</v>
      </c>
      <c r="Q7" s="1" t="s">
        <v>23</v>
      </c>
      <c r="R7" s="1">
        <f>SUMIFS($G$4:$G$19,$B$4:$B$19,$P$7,$D$4:$D$19,$Q7)</f>
        <v>4600</v>
      </c>
      <c r="S7" s="1">
        <f>AVERAGEIFS($G$4:$G$19,$B$4:$B$19,$P$7,$D$4:$D$19,$Q7)</f>
        <v>2300</v>
      </c>
      <c r="AZ7" s="6"/>
      <c r="BA7" s="6" t="s">
        <v>3</v>
      </c>
      <c r="BB7" s="8">
        <f>SUMIFS($G$4:$G$19,$B$4:$B$19,$AZ$6,$D$4:$D$19,BA7)</f>
        <v>16000</v>
      </c>
      <c r="BC7" s="8">
        <f>AVERAGEIFS($G$4:$G$19,$B$4:$B$19,$AZ$6,$D$4:$D$19,BA7)</f>
        <v>8000</v>
      </c>
    </row>
    <row r="8" spans="1:55" x14ac:dyDescent="0.4">
      <c r="A8" s="7">
        <v>42626</v>
      </c>
      <c r="B8" s="6" t="s">
        <v>31</v>
      </c>
      <c r="C8" s="6" t="s">
        <v>11</v>
      </c>
      <c r="D8" s="6" t="s">
        <v>3</v>
      </c>
      <c r="E8" s="6">
        <v>500</v>
      </c>
      <c r="F8" s="6">
        <v>4</v>
      </c>
      <c r="G8" s="9">
        <f t="shared" si="0"/>
        <v>2000</v>
      </c>
      <c r="J8" s="11" t="s">
        <v>30</v>
      </c>
      <c r="K8" s="1">
        <f>SUM(K4:K6)</f>
        <v>64800</v>
      </c>
      <c r="Q8" s="1" t="s">
        <v>19</v>
      </c>
      <c r="R8" s="1">
        <f>SUMIFS($G$4:$G$19,$B$4:$B$19,$P$7,$D$4:$D$19,$Q8)</f>
        <v>15000</v>
      </c>
      <c r="S8" s="1">
        <f>AVERAGEIFS($G$4:$G$19,$B$4:$B$19,$P$7,$D$4:$D$19,$Q8)</f>
        <v>5000</v>
      </c>
      <c r="AZ8" s="6"/>
      <c r="BA8" s="6" t="s">
        <v>6</v>
      </c>
      <c r="BB8" s="8">
        <f>SUMIFS($G$4:$G$19,$B$4:$B$19,$AZ$6,$D$4:$D$19,BA8)</f>
        <v>2000</v>
      </c>
      <c r="BC8" s="8">
        <f>AVERAGEIFS($G$4:$G$19,$B$4:$B$19,$AZ$6,$D$4:$D$19,BA8)</f>
        <v>2000</v>
      </c>
    </row>
    <row r="9" spans="1:55" x14ac:dyDescent="0.4">
      <c r="A9" s="7">
        <v>42657</v>
      </c>
      <c r="B9" s="6" t="s">
        <v>29</v>
      </c>
      <c r="C9" s="6" t="s">
        <v>7</v>
      </c>
      <c r="D9" s="6" t="s">
        <v>6</v>
      </c>
      <c r="E9" s="6">
        <v>200</v>
      </c>
      <c r="F9" s="6">
        <v>10</v>
      </c>
      <c r="G9" s="9">
        <f t="shared" si="0"/>
        <v>2000</v>
      </c>
      <c r="J9" s="11" t="s">
        <v>28</v>
      </c>
      <c r="K9" s="1">
        <f>AVERAGE(K4:K6)</f>
        <v>21600</v>
      </c>
      <c r="Q9" s="1" t="s">
        <v>17</v>
      </c>
      <c r="R9" s="1">
        <f>SUMIFS($G$4:$G$19,$B$4:$B$19,$P$7,$D$4:$D$19,$Q9)</f>
        <v>4400</v>
      </c>
      <c r="S9" s="1">
        <f>AVERAGEIFS($G$4:$G$19,$B$4:$B$19,$P$7,$D$4:$D$19,$Q9)</f>
        <v>4400</v>
      </c>
      <c r="AZ9" s="6" t="s">
        <v>27</v>
      </c>
      <c r="BA9" s="6" t="s">
        <v>14</v>
      </c>
      <c r="BB9" s="8">
        <f>SUMIFS($G$4:$G$19,$B$4:$B$19,$AZ$9,$D$4:$D$19,BA9)</f>
        <v>4600</v>
      </c>
      <c r="BC9" s="8">
        <f>AVERAGEIFS($G$4:$G$19,$B$4:$B$19,$AZ$9,$D$4:$D$19,BA9)</f>
        <v>2300</v>
      </c>
    </row>
    <row r="10" spans="1:55" x14ac:dyDescent="0.4">
      <c r="A10" s="7">
        <v>42657</v>
      </c>
      <c r="B10" s="6" t="s">
        <v>26</v>
      </c>
      <c r="C10" s="6" t="s">
        <v>25</v>
      </c>
      <c r="D10" s="6" t="s">
        <v>14</v>
      </c>
      <c r="E10" s="6">
        <v>120</v>
      </c>
      <c r="F10" s="6">
        <v>20</v>
      </c>
      <c r="G10" s="9">
        <f t="shared" si="0"/>
        <v>2400</v>
      </c>
      <c r="P10" s="1" t="s">
        <v>24</v>
      </c>
      <c r="Q10" s="1" t="s">
        <v>23</v>
      </c>
      <c r="R10" s="1">
        <f>SUMIFS($G$4:$G$19,$B$4:$B$19,$P$10,$D$4:$D$19,$Q10)</f>
        <v>3600</v>
      </c>
      <c r="S10" s="1">
        <f>AVERAGEIFS($G$4:$G$19,$B$4:$B$19,$P$10,$D$4:$D$19,$Q10)</f>
        <v>3600</v>
      </c>
      <c r="AZ10" s="6"/>
      <c r="BA10" s="6" t="s">
        <v>3</v>
      </c>
      <c r="BB10" s="8">
        <f>SUMIFS($G$4:$G$19,$B$4:$B$19,$AZ$9,$D$4:$D$19,BA10)</f>
        <v>15000</v>
      </c>
      <c r="BC10" s="8">
        <f>AVERAGEIFS($G$4:$G$19,$B$4:$B$19,$AZ$9,$D$4:$D$19,BA10)</f>
        <v>5000</v>
      </c>
    </row>
    <row r="11" spans="1:55" x14ac:dyDescent="0.4">
      <c r="A11" s="7">
        <v>42693</v>
      </c>
      <c r="B11" s="6" t="s">
        <v>22</v>
      </c>
      <c r="C11" s="6" t="s">
        <v>21</v>
      </c>
      <c r="D11" s="6" t="s">
        <v>3</v>
      </c>
      <c r="E11" s="6">
        <v>500</v>
      </c>
      <c r="F11" s="6">
        <v>10</v>
      </c>
      <c r="G11" s="9">
        <f t="shared" si="0"/>
        <v>5000</v>
      </c>
      <c r="J11" s="10" t="s">
        <v>20</v>
      </c>
      <c r="Q11" s="1" t="s">
        <v>19</v>
      </c>
      <c r="R11" s="1">
        <f>SUMIFS($G$4:$G$19,$B$4:$B$19,$P$10,$D$4:$D$19,$Q11)</f>
        <v>13800</v>
      </c>
      <c r="S11" s="1">
        <f>AVERAGEIFS($G$4:$G$19,$B$4:$B$19,$P$10,$D$4:$D$19,$Q11)</f>
        <v>4600</v>
      </c>
      <c r="AZ11" s="6"/>
      <c r="BA11" s="6" t="s">
        <v>6</v>
      </c>
      <c r="BB11" s="8">
        <f>SUMIFS($G$4:$G$19,$B$4:$B$19,$AZ$9,$D$4:$D$19,BA11)</f>
        <v>4400</v>
      </c>
      <c r="BC11" s="8">
        <f>AVERAGEIFS($G$4:$G$19,$B$4:$B$19,$AZ$9,$D$4:$D$19,BA11)</f>
        <v>4400</v>
      </c>
    </row>
    <row r="12" spans="1:55" x14ac:dyDescent="0.4">
      <c r="A12" s="7">
        <v>42699</v>
      </c>
      <c r="B12" s="6" t="s">
        <v>18</v>
      </c>
      <c r="C12" s="6" t="s">
        <v>4</v>
      </c>
      <c r="D12" s="6" t="s">
        <v>3</v>
      </c>
      <c r="E12" s="6">
        <v>600</v>
      </c>
      <c r="F12" s="6">
        <v>20</v>
      </c>
      <c r="G12" s="9">
        <f t="shared" si="0"/>
        <v>12000</v>
      </c>
      <c r="Q12" s="1" t="s">
        <v>17</v>
      </c>
      <c r="R12" s="1">
        <f>SUMIFS($G$4:$G$19,$B$4:$B$19,$P$10,$D$4:$D$19,$Q12)</f>
        <v>1800</v>
      </c>
      <c r="S12" s="1">
        <f>AVERAGEIFS($G$4:$G$19,$B$4:$B$19,$P$10,$D$4:$D$19,$Q12)</f>
        <v>1800</v>
      </c>
      <c r="AZ12" s="6" t="s">
        <v>2</v>
      </c>
      <c r="BA12" s="6" t="s">
        <v>14</v>
      </c>
      <c r="BB12" s="8">
        <f>SUMIFS($G$4:$G$19,$B$4:$B$19,$AZ$12,$D$4:$D$19,BA12)</f>
        <v>3600</v>
      </c>
      <c r="BC12" s="8">
        <f>AVERAGEIFS($G$4:$G$19,$B$4:$B$19,$AZ$12,$D$4:$D$19,BA12)</f>
        <v>3600</v>
      </c>
    </row>
    <row r="13" spans="1:55" x14ac:dyDescent="0.4">
      <c r="A13" s="7">
        <v>42705</v>
      </c>
      <c r="B13" s="6" t="s">
        <v>16</v>
      </c>
      <c r="C13" s="6" t="s">
        <v>15</v>
      </c>
      <c r="D13" s="6" t="s">
        <v>14</v>
      </c>
      <c r="E13" s="6">
        <v>200</v>
      </c>
      <c r="F13" s="6">
        <v>20</v>
      </c>
      <c r="G13" s="9">
        <f t="shared" si="0"/>
        <v>4000</v>
      </c>
      <c r="BA13" s="6" t="s">
        <v>3</v>
      </c>
      <c r="BB13" s="8">
        <f>SUMIFS($G$4:$G$19,$B$4:$B$19,$AZ$12,$D$4:$D$19,BA13)</f>
        <v>13800</v>
      </c>
      <c r="BC13" s="8">
        <f>AVERAGEIFS($G$4:$G$19,$B$4:$B$19,$AZ$12,$D$4:$D$19,BA13)</f>
        <v>4600</v>
      </c>
    </row>
    <row r="14" spans="1:55" x14ac:dyDescent="0.4">
      <c r="A14" s="7">
        <v>42719</v>
      </c>
      <c r="B14" s="6" t="s">
        <v>2</v>
      </c>
      <c r="C14" s="6" t="s">
        <v>13</v>
      </c>
      <c r="D14" s="6" t="s">
        <v>6</v>
      </c>
      <c r="E14" s="6">
        <v>200</v>
      </c>
      <c r="F14" s="6">
        <v>9</v>
      </c>
      <c r="G14" s="9">
        <f t="shared" si="0"/>
        <v>1800</v>
      </c>
      <c r="BA14" s="6" t="s">
        <v>6</v>
      </c>
      <c r="BB14" s="8">
        <f>SUMIFS($G$4:$G$19,$B$4:$B$19,$AZ$12,$D$4:$D$19,BA14)</f>
        <v>1800</v>
      </c>
      <c r="BC14" s="8">
        <f>AVERAGEIFS($G$4:$G$19,$B$4:$B$19,$AZ$12,$D$4:$D$19,BA14)</f>
        <v>1800</v>
      </c>
    </row>
    <row r="15" spans="1:55" x14ac:dyDescent="0.4">
      <c r="A15" s="7">
        <v>42727</v>
      </c>
      <c r="B15" s="6" t="s">
        <v>12</v>
      </c>
      <c r="C15" s="6" t="s">
        <v>11</v>
      </c>
      <c r="D15" s="6" t="s">
        <v>3</v>
      </c>
      <c r="E15" s="6">
        <v>500</v>
      </c>
      <c r="F15" s="6">
        <v>20</v>
      </c>
      <c r="G15" s="5">
        <f t="shared" si="0"/>
        <v>10000</v>
      </c>
    </row>
    <row r="16" spans="1:55" x14ac:dyDescent="0.4">
      <c r="A16" s="7">
        <v>42752</v>
      </c>
      <c r="B16" s="6" t="s">
        <v>10</v>
      </c>
      <c r="C16" s="6" t="s">
        <v>9</v>
      </c>
      <c r="D16" s="6" t="s">
        <v>3</v>
      </c>
      <c r="E16" s="6">
        <v>550</v>
      </c>
      <c r="F16" s="6">
        <v>12</v>
      </c>
      <c r="G16" s="5">
        <f t="shared" si="0"/>
        <v>6600</v>
      </c>
    </row>
    <row r="17" spans="1:7" x14ac:dyDescent="0.4">
      <c r="A17" s="7">
        <v>42760</v>
      </c>
      <c r="B17" s="6" t="s">
        <v>8</v>
      </c>
      <c r="C17" s="6" t="s">
        <v>7</v>
      </c>
      <c r="D17" s="6" t="s">
        <v>6</v>
      </c>
      <c r="E17" s="6">
        <v>200</v>
      </c>
      <c r="F17" s="6">
        <v>22</v>
      </c>
      <c r="G17" s="5">
        <f t="shared" si="0"/>
        <v>4400</v>
      </c>
    </row>
    <row r="18" spans="1:7" x14ac:dyDescent="0.4">
      <c r="A18" s="7">
        <v>42787</v>
      </c>
      <c r="B18" s="6" t="s">
        <v>5</v>
      </c>
      <c r="C18" s="6" t="s">
        <v>4</v>
      </c>
      <c r="D18" s="6" t="s">
        <v>3</v>
      </c>
      <c r="E18" s="6">
        <v>600</v>
      </c>
      <c r="F18" s="6">
        <v>10</v>
      </c>
      <c r="G18" s="5">
        <f t="shared" si="0"/>
        <v>6000</v>
      </c>
    </row>
    <row r="19" spans="1:7" x14ac:dyDescent="0.4">
      <c r="A19" s="4">
        <v>42793</v>
      </c>
      <c r="B19" s="1" t="s">
        <v>2</v>
      </c>
      <c r="C19" s="1" t="s">
        <v>1</v>
      </c>
      <c r="D19" s="1" t="s">
        <v>0</v>
      </c>
      <c r="E19" s="1">
        <v>120</v>
      </c>
      <c r="F19" s="1">
        <v>30</v>
      </c>
      <c r="G19" s="2">
        <f t="shared" si="0"/>
        <v>3600</v>
      </c>
    </row>
  </sheetData>
  <phoneticPr fontId="2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　憲</dc:creator>
  <cp:lastModifiedBy>林　憲</cp:lastModifiedBy>
  <dcterms:created xsi:type="dcterms:W3CDTF">2017-05-19T07:07:03Z</dcterms:created>
  <dcterms:modified xsi:type="dcterms:W3CDTF">2017-05-26T05:52:29Z</dcterms:modified>
</cp:coreProperties>
</file>