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nnor.benton\Desktop\test\Antweight Combat Robot\PCB\THE_BRAINS\outputs\BOM\"/>
    </mc:Choice>
  </mc:AlternateContent>
  <xr:revisionPtr revIDLastSave="0" documentId="8_{9461B8BC-19FC-4AA8-BF0A-D6A3EA02D016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BOM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6" i="1" l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J52" i="1"/>
  <c r="A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J35" i="1"/>
  <c r="J34" i="1"/>
  <c r="J33" i="1"/>
  <c r="J32" i="1"/>
  <c r="J31" i="1"/>
  <c r="J30" i="1"/>
  <c r="J29" i="1"/>
  <c r="J28" i="1"/>
  <c r="A28" i="1"/>
  <c r="A29" i="1" s="1"/>
  <c r="A30" i="1" s="1"/>
  <c r="A31" i="1" s="1"/>
  <c r="A32" i="1" s="1"/>
  <c r="A33" i="1" s="1"/>
  <c r="A34" i="1" s="1"/>
  <c r="A35" i="1" s="1"/>
  <c r="J27" i="1"/>
  <c r="J26" i="1"/>
  <c r="J25" i="1"/>
  <c r="J24" i="1"/>
  <c r="A24" i="1"/>
  <c r="A25" i="1" s="1"/>
  <c r="A26" i="1" s="1"/>
  <c r="A27" i="1" s="1"/>
  <c r="J23" i="1"/>
  <c r="J22" i="1"/>
  <c r="A22" i="1"/>
  <c r="A23" i="1" s="1"/>
  <c r="J21" i="1"/>
  <c r="J20" i="1"/>
  <c r="A20" i="1"/>
  <c r="A21" i="1" s="1"/>
  <c r="I77" i="1"/>
  <c r="D16" i="1"/>
  <c r="C16" i="1"/>
  <c r="J77" i="1" l="1"/>
</calcChain>
</file>

<file path=xl/sharedStrings.xml><?xml version="1.0" encoding="utf-8"?>
<sst xmlns="http://schemas.openxmlformats.org/spreadsheetml/2006/main" count="343" uniqueCount="154">
  <si>
    <t>Approved</t>
  </si>
  <si>
    <t>Notes</t>
  </si>
  <si>
    <t>Creation Date:</t>
  </si>
  <si>
    <t>Print Date:</t>
  </si>
  <si>
    <t>Source Data From:</t>
  </si>
  <si>
    <t>Variant:</t>
  </si>
  <si>
    <t>Project:</t>
  </si>
  <si>
    <t>Bill of Materials</t>
  </si>
  <si>
    <t>Line</t>
  </si>
  <si>
    <t>Revision:</t>
  </si>
  <si>
    <t>Cost</t>
  </si>
  <si>
    <t>InFact Ltd.</t>
  </si>
  <si>
    <t>+64 3 3777316</t>
  </si>
  <si>
    <t>5 Amuri Park</t>
  </si>
  <si>
    <t>&lt;Parameter Project_Fax not found&gt;</t>
  </si>
  <si>
    <t>404 Barbadoes Street</t>
  </si>
  <si>
    <t>Christchurch 8013</t>
  </si>
  <si>
    <t>New Zealand</t>
  </si>
  <si>
    <t>www.infact.co.nz</t>
  </si>
  <si>
    <t>PXXX-50X - Description</t>
  </si>
  <si>
    <t>C:\Users\connor.benton\Desktop\test\Antweight Combat Robot\PCB\THE_BRAINS\BRAINS.PrjPCB</t>
  </si>
  <si>
    <t>BRAINS.PrjPCB</t>
  </si>
  <si>
    <t>0A</t>
  </si>
  <si>
    <t>Default</t>
  </si>
  <si>
    <t>13/10/2021</t>
  </si>
  <si>
    <t>4:07 PM</t>
  </si>
  <si>
    <t>Manufacturer</t>
  </si>
  <si>
    <t>Taiyo Yuden</t>
  </si>
  <si>
    <t>Samsung Electro-Mechanics</t>
  </si>
  <si>
    <t>Texas Instruments</t>
  </si>
  <si>
    <t>STMicroelectronics</t>
  </si>
  <si>
    <t>Murata Electronics North America</t>
  </si>
  <si>
    <t>Lumex Opto/Components Inc</t>
  </si>
  <si>
    <t>Yageo</t>
  </si>
  <si>
    <t>Vishay Dale</t>
  </si>
  <si>
    <t>Rohm Semiconductor</t>
  </si>
  <si>
    <t>Manufacturer Part Number</t>
  </si>
  <si>
    <t>UMK105B7104KV-FR</t>
  </si>
  <si>
    <t>UMK105CBJ105MV-F</t>
  </si>
  <si>
    <t>CL21A226KOQNNNE</t>
  </si>
  <si>
    <t>DRV8837CDSGR</t>
  </si>
  <si>
    <t>LDL212PUR</t>
  </si>
  <si>
    <t>STM32L051C6T6</t>
  </si>
  <si>
    <t>BLM15HG102SN1D</t>
  </si>
  <si>
    <t>SML-LX0603GW-TR</t>
  </si>
  <si>
    <t>SML-LX0603IW-TR</t>
  </si>
  <si>
    <t>RC0402JR-070RL</t>
  </si>
  <si>
    <t>CRCW04021K80FKED</t>
  </si>
  <si>
    <t>RC0402FR-0710KL</t>
  </si>
  <si>
    <t>RC0402FR-07120RL</t>
  </si>
  <si>
    <t>RC0402FR-07150KL</t>
  </si>
  <si>
    <t>RC0402FR-07270KL</t>
  </si>
  <si>
    <t>RC0603JR-070RL</t>
  </si>
  <si>
    <t>RQ3E120ATTB</t>
  </si>
  <si>
    <t>Description</t>
  </si>
  <si>
    <t>CAP CER 100nF 50V X7R 0402</t>
  </si>
  <si>
    <t>CAP CER 1UF 50V X5R 0402</t>
  </si>
  <si>
    <t>CAP CER 22UF 16V X5R 0805</t>
  </si>
  <si>
    <t>IC HALF-BRIDGE DRVR PWM 8WSON</t>
  </si>
  <si>
    <t>IC REG LINEAR POS ADJ 1.2A 6DFN</t>
  </si>
  <si>
    <t>IC MCU 32BIT 32KB FLASH 48LQFP</t>
  </si>
  <si>
    <t>FILTER CHIP 1000 OHM 250MA 0402</t>
  </si>
  <si>
    <t>LED 565NM GRN DIFF 0603 SMD</t>
  </si>
  <si>
    <t>LED 635NM RED DIFF 0603 SMD</t>
  </si>
  <si>
    <t>Test Point - SMT</t>
  </si>
  <si>
    <t>RES 0R OHM 1/16W 5% 0402 SMD</t>
  </si>
  <si>
    <t>RES 1k8 0.0625W 1% 0402 SMD</t>
  </si>
  <si>
    <t>RES 10K OHM 1/16W 1% 0402 SMD</t>
  </si>
  <si>
    <t>RES 120 OHM 1/16W 0402 SMD</t>
  </si>
  <si>
    <t>RES SMD 150K OHM 1% 1/16W 0402</t>
  </si>
  <si>
    <t>RES SMD 270K OHM 1% 1/16W 0402</t>
  </si>
  <si>
    <t>RES 0.0 OHM 1/10W 0603 SMD</t>
  </si>
  <si>
    <t>MOSFET P-CH 30V 12A 8HSMT</t>
  </si>
  <si>
    <t>Fitted</t>
  </si>
  <si>
    <t>Supplier 1</t>
  </si>
  <si>
    <t>Digi-Key</t>
  </si>
  <si>
    <t>Supplier Part Number 1</t>
  </si>
  <si>
    <t>587-3498-1-ND</t>
  </si>
  <si>
    <t>587-6278-1-ND</t>
  </si>
  <si>
    <t>1276-6526-1-ND</t>
  </si>
  <si>
    <t>296-47205-1-ND</t>
  </si>
  <si>
    <t>497-16566-1-ND</t>
  </si>
  <si>
    <t>497-15202-ND</t>
  </si>
  <si>
    <t>490-3999-1-ND</t>
  </si>
  <si>
    <t>67-1549-1-ND</t>
  </si>
  <si>
    <t>67-1548-1-ND</t>
  </si>
  <si>
    <t>311-0.0JRCT-ND</t>
  </si>
  <si>
    <t>541-1.80KLCT-ND</t>
  </si>
  <si>
    <t>311-10.0KLRCT-ND</t>
  </si>
  <si>
    <t>311-120LRCT-ND</t>
  </si>
  <si>
    <t>311-150KLRCT-ND</t>
  </si>
  <si>
    <t>311-270KLRCT-ND</t>
  </si>
  <si>
    <t>311-0.0GRCT-ND</t>
  </si>
  <si>
    <t>RQ3E120ATTBCT-ND</t>
  </si>
  <si>
    <t>Supplier Unit Price 1</t>
  </si>
  <si>
    <t>Quantity</t>
  </si>
  <si>
    <t>Designator</t>
  </si>
  <si>
    <t>C1</t>
  </si>
  <si>
    <t>C2</t>
  </si>
  <si>
    <t>C6</t>
  </si>
  <si>
    <t>C8</t>
  </si>
  <si>
    <t>C9</t>
  </si>
  <si>
    <t>C10</t>
  </si>
  <si>
    <t>C11</t>
  </si>
  <si>
    <t>C13</t>
  </si>
  <si>
    <t>C15</t>
  </si>
  <si>
    <t>C18</t>
  </si>
  <si>
    <t>C19</t>
  </si>
  <si>
    <t>C20</t>
  </si>
  <si>
    <t>C21</t>
  </si>
  <si>
    <t>C4</t>
  </si>
  <si>
    <t>C12</t>
  </si>
  <si>
    <t>C7</t>
  </si>
  <si>
    <t>U3</t>
  </si>
  <si>
    <t>U6</t>
  </si>
  <si>
    <t>U7</t>
  </si>
  <si>
    <t>U2</t>
  </si>
  <si>
    <t>U4</t>
  </si>
  <si>
    <t>L1</t>
  </si>
  <si>
    <t>DS2</t>
  </si>
  <si>
    <t>DS1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</si>
  <si>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</si>
  <si>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</si>
  <si>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</si>
  <si>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</si>
  <si>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</si>
  <si>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</si>
  <si>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</si>
  <si>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</si>
  <si>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</si>
  <si>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</si>
  <si>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</si>
  <si>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</si>
  <si>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</si>
  <si>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</si>
  <si>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TP1</t>
  </si>
  <si>
    <t>TP2</t>
  </si>
  <si>
    <t>TP3</t>
  </si>
  <si>
    <t>TP4</t>
  </si>
  <si>
    <t>R2</t>
  </si>
  <si>
    <t>R8</t>
  </si>
  <si>
    <t>R7</t>
  </si>
  <si>
    <t>R9</t>
  </si>
  <si>
    <t>R10</t>
  </si>
  <si>
    <t>R11</t>
  </si>
  <si>
    <t>R12</t>
  </si>
  <si>
    <t>R13</t>
  </si>
  <si>
    <t>R14</t>
  </si>
  <si>
    <t>R5</t>
  </si>
  <si>
    <t>R15</t>
  </si>
  <si>
    <t>R3</t>
  </si>
  <si>
    <t>R1</t>
  </si>
  <si>
    <t>R4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</si>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</sst>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[$-C09]dd\-mmm\-yy;@"/>
    <numFmt numFmtId="166" formatCode="[$-409]h:mm:ss\ AM/PM;@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6" fillId="0" borderId="4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5" fillId="3" borderId="0" xfId="0" applyFont="1" applyFill="1" applyAlignment="1">
      <alignment vertical="top"/>
    </xf>
    <xf numFmtId="0" fontId="5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2" fillId="3" borderId="4" xfId="0" applyFont="1" applyFill="1" applyBorder="1" applyAlignment="1"/>
    <xf numFmtId="0" fontId="2" fillId="3" borderId="0" xfId="0" applyFont="1" applyFill="1" applyBorder="1" applyAlignment="1"/>
    <xf numFmtId="0" fontId="5" fillId="3" borderId="0" xfId="0" applyFont="1" applyFill="1" applyBorder="1" applyAlignment="1"/>
    <xf numFmtId="0" fontId="5" fillId="3" borderId="14" xfId="0" applyFont="1" applyFill="1" applyBorder="1" applyAlignment="1"/>
    <xf numFmtId="0" fontId="2" fillId="3" borderId="15" xfId="0" applyFont="1" applyFill="1" applyBorder="1" applyAlignment="1">
      <alignment horizontal="left"/>
    </xf>
    <xf numFmtId="0" fontId="5" fillId="3" borderId="15" xfId="0" applyFont="1" applyFill="1" applyBorder="1" applyAlignment="1"/>
    <xf numFmtId="0" fontId="2" fillId="3" borderId="6" xfId="0" applyFont="1" applyFill="1" applyBorder="1" applyAlignment="1"/>
    <xf numFmtId="0" fontId="5" fillId="3" borderId="15" xfId="0" applyFont="1" applyFill="1" applyBorder="1" applyAlignment="1">
      <alignment horizontal="left"/>
    </xf>
    <xf numFmtId="0" fontId="4" fillId="3" borderId="4" xfId="0" applyFont="1" applyFill="1" applyBorder="1" applyAlignment="1"/>
    <xf numFmtId="0" fontId="5" fillId="3" borderId="4" xfId="0" applyFont="1" applyFill="1" applyBorder="1" applyAlignment="1"/>
    <xf numFmtId="165" fontId="5" fillId="3" borderId="14" xfId="0" applyNumberFormat="1" applyFont="1" applyFill="1" applyBorder="1" applyAlignment="1">
      <alignment horizontal="left"/>
    </xf>
    <xf numFmtId="166" fontId="5" fillId="3" borderId="14" xfId="0" applyNumberFormat="1" applyFont="1" applyFill="1" applyBorder="1" applyAlignment="1">
      <alignment horizontal="left"/>
    </xf>
    <xf numFmtId="49" fontId="5" fillId="3" borderId="14" xfId="0" applyNumberFormat="1" applyFont="1" applyFill="1" applyBorder="1" applyAlignment="1">
      <alignment horizontal="left"/>
    </xf>
    <xf numFmtId="0" fontId="5" fillId="0" borderId="4" xfId="0" applyFont="1" applyFill="1" applyBorder="1" applyAlignment="1">
      <alignment vertical="top"/>
    </xf>
    <xf numFmtId="0" fontId="5" fillId="0" borderId="4" xfId="0" applyFont="1" applyFill="1" applyBorder="1" applyAlignment="1">
      <alignment horizontal="left" vertical="top"/>
    </xf>
    <xf numFmtId="0" fontId="5" fillId="0" borderId="0" xfId="0" applyFont="1" applyFill="1" applyAlignment="1">
      <alignment vertical="top"/>
    </xf>
    <xf numFmtId="14" fontId="0" fillId="0" borderId="8" xfId="0" applyNumberFormat="1" applyFill="1" applyBorder="1" applyAlignment="1">
      <alignment vertical="top"/>
    </xf>
    <xf numFmtId="0" fontId="0" fillId="0" borderId="16" xfId="0" applyFill="1" applyBorder="1" applyAlignment="1">
      <alignment horizontal="left" vertical="top"/>
    </xf>
    <xf numFmtId="0" fontId="0" fillId="0" borderId="16" xfId="0" applyFill="1" applyBorder="1" applyAlignment="1">
      <alignment vertical="top"/>
    </xf>
    <xf numFmtId="1" fontId="0" fillId="0" borderId="1" xfId="0" applyNumberFormat="1" applyFill="1" applyBorder="1" applyAlignment="1">
      <alignment vertical="top"/>
    </xf>
    <xf numFmtId="0" fontId="0" fillId="0" borderId="0" xfId="0" applyFill="1" applyAlignment="1">
      <alignment vertical="top"/>
    </xf>
    <xf numFmtId="0" fontId="3" fillId="2" borderId="1" xfId="0" applyFont="1" applyFill="1" applyBorder="1" applyAlignment="1">
      <alignment horizontal="left" vertical="center"/>
    </xf>
    <xf numFmtId="1" fontId="5" fillId="0" borderId="17" xfId="0" applyNumberFormat="1" applyFont="1" applyFill="1" applyBorder="1" applyAlignment="1">
      <alignment vertical="top" wrapText="1"/>
    </xf>
    <xf numFmtId="0" fontId="0" fillId="0" borderId="0" xfId="0" applyFill="1" applyAlignment="1"/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left" vertical="top" wrapText="1"/>
    </xf>
    <xf numFmtId="0" fontId="1" fillId="0" borderId="16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Border="1" applyAlignment="1"/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5" fillId="3" borderId="15" xfId="0" applyFont="1" applyFill="1" applyBorder="1" applyAlignment="1">
      <alignment vertical="top"/>
    </xf>
    <xf numFmtId="1" fontId="5" fillId="0" borderId="18" xfId="0" applyNumberFormat="1" applyFont="1" applyFill="1" applyBorder="1" applyAlignment="1">
      <alignment vertical="top" wrapText="1"/>
    </xf>
    <xf numFmtId="164" fontId="5" fillId="0" borderId="4" xfId="1" applyFont="1" applyFill="1" applyBorder="1" applyAlignment="1">
      <alignment vertical="top"/>
    </xf>
    <xf numFmtId="164" fontId="0" fillId="0" borderId="1" xfId="1" applyFont="1" applyFill="1" applyBorder="1" applyAlignment="1">
      <alignment vertical="top"/>
    </xf>
    <xf numFmtId="0" fontId="0" fillId="0" borderId="0" xfId="0" quotePrefix="1" applyAlignment="1">
      <alignment horizontal="left"/>
    </xf>
    <xf numFmtId="0" fontId="8" fillId="3" borderId="0" xfId="0" quotePrefix="1" applyFont="1" applyFill="1" applyBorder="1" applyAlignment="1">
      <alignment vertical="center"/>
    </xf>
    <xf numFmtId="0" fontId="2" fillId="3" borderId="0" xfId="0" quotePrefix="1" applyFont="1" applyFill="1" applyBorder="1" applyAlignment="1">
      <alignment horizontal="left"/>
    </xf>
    <xf numFmtId="0" fontId="2" fillId="3" borderId="14" xfId="0" quotePrefix="1" applyFont="1" applyFill="1" applyBorder="1" applyAlignment="1">
      <alignment horizontal="left"/>
    </xf>
    <xf numFmtId="0" fontId="2" fillId="3" borderId="15" xfId="0" quotePrefix="1" applyFont="1" applyFill="1" applyBorder="1" applyAlignment="1">
      <alignment horizontal="left"/>
    </xf>
    <xf numFmtId="0" fontId="5" fillId="3" borderId="15" xfId="0" quotePrefix="1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19050</xdr:rowOff>
    </xdr:from>
    <xdr:to>
      <xdr:col>2</xdr:col>
      <xdr:colOff>1819275</xdr:colOff>
      <xdr:row>4</xdr:row>
      <xdr:rowOff>152400</xdr:rowOff>
    </xdr:to>
    <xdr:pic>
      <xdr:nvPicPr>
        <xdr:cNvPr id="3078" name="Picture 1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342900"/>
          <a:ext cx="28670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83"/>
  <sheetViews>
    <sheetView showGridLines="0" tabSelected="1" view="pageLayout" topLeftCell="A22" zoomScaleNormal="100" workbookViewId="0">
      <selection activeCell="F54" sqref="F54"/>
    </sheetView>
  </sheetViews>
  <sheetFormatPr defaultRowHeight="12.75" x14ac:dyDescent="0.2"/>
  <cols>
    <col min="1" max="1" width="4.7109375" style="1" customWidth="1"/>
    <col min="2" max="2" width="12.7109375" style="2" customWidth="1"/>
    <col min="3" max="3" width="27.7109375" style="2" customWidth="1"/>
    <col min="4" max="4" width="28.7109375" style="1" customWidth="1"/>
    <col min="5" max="5" width="40.7109375" style="1" customWidth="1"/>
    <col min="6" max="6" width="16" style="1" customWidth="1"/>
    <col min="7" max="7" width="16.140625" style="1" customWidth="1"/>
    <col min="8" max="8" width="13.85546875" style="1" customWidth="1"/>
    <col min="9" max="10" width="12" style="1" customWidth="1"/>
    <col min="11" max="11" width="50.7109375" style="1" customWidth="1"/>
    <col min="12" max="16384" width="9.140625" style="1"/>
  </cols>
  <sheetData>
    <row r="1" spans="1:11" s="22" customFormat="1" x14ac:dyDescent="0.2">
      <c r="A1" s="49"/>
      <c r="D1" s="61" t="s">
        <v>11</v>
      </c>
      <c r="E1" s="61" t="s">
        <v>12</v>
      </c>
    </row>
    <row r="2" spans="1:11" s="22" customFormat="1" x14ac:dyDescent="0.2">
      <c r="A2" s="49"/>
      <c r="D2" s="61" t="s">
        <v>13</v>
      </c>
      <c r="E2" s="3" t="s">
        <v>14</v>
      </c>
    </row>
    <row r="3" spans="1:11" s="22" customFormat="1" x14ac:dyDescent="0.2">
      <c r="A3" s="49"/>
      <c r="D3" s="61" t="s">
        <v>15</v>
      </c>
    </row>
    <row r="4" spans="1:11" s="22" customFormat="1" x14ac:dyDescent="0.2">
      <c r="A4" s="49"/>
      <c r="D4" s="61" t="s">
        <v>16</v>
      </c>
    </row>
    <row r="5" spans="1:11" s="22" customFormat="1" x14ac:dyDescent="0.2">
      <c r="A5" s="49"/>
      <c r="D5" s="61" t="s">
        <v>17</v>
      </c>
    </row>
    <row r="6" spans="1:11" s="22" customFormat="1" x14ac:dyDescent="0.2">
      <c r="A6" s="49"/>
      <c r="E6" s="3"/>
    </row>
    <row r="7" spans="1:11" s="22" customFormat="1" x14ac:dyDescent="0.2">
      <c r="A7" s="49"/>
      <c r="C7" s="61" t="s">
        <v>18</v>
      </c>
      <c r="D7" s="3"/>
      <c r="E7" s="3"/>
    </row>
    <row r="8" spans="1:11" s="22" customFormat="1" x14ac:dyDescent="0.2">
      <c r="A8" s="49"/>
      <c r="D8" s="49"/>
      <c r="E8" s="50"/>
    </row>
    <row r="9" spans="1:11" s="22" customFormat="1" ht="30" x14ac:dyDescent="0.2">
      <c r="A9" s="24" t="s">
        <v>7</v>
      </c>
      <c r="D9" s="62" t="s">
        <v>19</v>
      </c>
      <c r="F9" s="27"/>
      <c r="G9" s="27"/>
      <c r="H9" s="27"/>
      <c r="I9" s="27"/>
      <c r="J9" s="27"/>
    </row>
    <row r="10" spans="1:11" s="22" customFormat="1" ht="23.25" customHeight="1" x14ac:dyDescent="0.2">
      <c r="A10" s="25" t="s">
        <v>4</v>
      </c>
      <c r="B10" s="23"/>
      <c r="D10" s="63" t="s">
        <v>20</v>
      </c>
      <c r="E10" s="26"/>
      <c r="F10" s="26"/>
      <c r="G10" s="26"/>
      <c r="H10" s="26"/>
      <c r="I10" s="26"/>
      <c r="J10" s="26"/>
      <c r="K10" s="26"/>
    </row>
    <row r="11" spans="1:11" s="22" customFormat="1" ht="17.25" customHeight="1" x14ac:dyDescent="0.2">
      <c r="A11" s="25" t="s">
        <v>6</v>
      </c>
      <c r="B11" s="23"/>
      <c r="D11" s="64" t="s">
        <v>21</v>
      </c>
      <c r="E11" s="28"/>
      <c r="F11" s="28"/>
      <c r="G11" s="28"/>
      <c r="H11" s="28"/>
      <c r="I11" s="28"/>
      <c r="J11" s="28"/>
      <c r="K11" s="28"/>
    </row>
    <row r="12" spans="1:11" s="22" customFormat="1" ht="17.25" customHeight="1" x14ac:dyDescent="0.2">
      <c r="A12" s="25" t="s">
        <v>9</v>
      </c>
      <c r="B12" s="23"/>
      <c r="D12" s="65" t="s">
        <v>22</v>
      </c>
      <c r="E12" s="30"/>
      <c r="F12" s="30"/>
      <c r="G12" s="30"/>
      <c r="H12" s="30"/>
      <c r="I12" s="30"/>
      <c r="J12" s="30"/>
      <c r="K12" s="30"/>
    </row>
    <row r="13" spans="1:11" s="22" customFormat="1" ht="17.25" customHeight="1" x14ac:dyDescent="0.2">
      <c r="A13" s="25" t="s">
        <v>5</v>
      </c>
      <c r="B13" s="23"/>
      <c r="D13" s="65" t="s">
        <v>23</v>
      </c>
      <c r="E13" s="30"/>
      <c r="F13" s="30"/>
      <c r="G13" s="30"/>
      <c r="H13" s="30"/>
      <c r="I13" s="30"/>
      <c r="J13" s="30"/>
      <c r="K13" s="30"/>
    </row>
    <row r="14" spans="1:11" s="22" customFormat="1" x14ac:dyDescent="0.2">
      <c r="A14" s="31"/>
      <c r="B14" s="29"/>
      <c r="C14" s="57"/>
      <c r="D14" s="32"/>
      <c r="E14" s="30"/>
      <c r="F14" s="30"/>
      <c r="G14" s="30"/>
      <c r="H14" s="30"/>
      <c r="I14" s="30"/>
      <c r="J14" s="30"/>
      <c r="K14" s="30"/>
    </row>
    <row r="15" spans="1:11" s="22" customFormat="1" ht="15.75" customHeight="1" x14ac:dyDescent="0.2">
      <c r="A15" s="33" t="s">
        <v>2</v>
      </c>
      <c r="C15" s="66" t="s">
        <v>24</v>
      </c>
      <c r="D15" s="66" t="s">
        <v>25</v>
      </c>
      <c r="E15" s="27"/>
      <c r="F15" s="27"/>
      <c r="G15" s="27"/>
      <c r="H15" s="27"/>
      <c r="I15" s="27"/>
      <c r="J15" s="27"/>
      <c r="K15" s="27"/>
    </row>
    <row r="16" spans="1:11" s="22" customFormat="1" ht="15.75" customHeight="1" x14ac:dyDescent="0.2">
      <c r="A16" s="34" t="s">
        <v>3</v>
      </c>
      <c r="C16" s="35">
        <f ca="1">TODAY()</f>
        <v>44482</v>
      </c>
      <c r="D16" s="36">
        <f ca="1">NOW()</f>
        <v>44482.671749074078</v>
      </c>
      <c r="E16" s="27"/>
      <c r="F16" s="27"/>
      <c r="G16" s="27"/>
      <c r="H16" s="27"/>
      <c r="I16" s="27"/>
      <c r="J16" s="27"/>
    </row>
    <row r="17" spans="1:11" s="22" customFormat="1" ht="15.75" customHeight="1" x14ac:dyDescent="0.2">
      <c r="A17" s="33"/>
      <c r="C17" s="37"/>
      <c r="D17" s="37"/>
      <c r="E17" s="27"/>
      <c r="F17" s="27"/>
      <c r="G17" s="27"/>
      <c r="H17" s="27"/>
      <c r="I17" s="27"/>
      <c r="J17" s="27"/>
    </row>
    <row r="18" spans="1:11" s="22" customFormat="1" ht="15.75" customHeight="1" x14ac:dyDescent="0.2">
      <c r="A18" s="34"/>
      <c r="C18" s="23"/>
      <c r="D18" s="23"/>
      <c r="E18" s="27"/>
      <c r="F18" s="27"/>
      <c r="G18" s="27"/>
      <c r="H18" s="27"/>
      <c r="I18" s="27"/>
      <c r="J18" s="27"/>
    </row>
    <row r="19" spans="1:11" s="5" customFormat="1" ht="19.5" customHeight="1" x14ac:dyDescent="0.2">
      <c r="A19" s="4" t="s">
        <v>8</v>
      </c>
      <c r="B19" s="46" t="s">
        <v>26</v>
      </c>
      <c r="C19" s="46" t="s">
        <v>36</v>
      </c>
      <c r="D19" s="4" t="s">
        <v>54</v>
      </c>
      <c r="E19" s="4" t="s">
        <v>73</v>
      </c>
      <c r="F19" s="4" t="s">
        <v>74</v>
      </c>
      <c r="G19" s="4" t="s">
        <v>76</v>
      </c>
      <c r="H19" s="4" t="s">
        <v>94</v>
      </c>
      <c r="I19" s="4" t="s">
        <v>95</v>
      </c>
      <c r="J19" s="4" t="s">
        <v>10</v>
      </c>
      <c r="K19" s="4" t="s">
        <v>96</v>
      </c>
    </row>
    <row r="20" spans="1:11" s="40" customFormat="1" ht="16.5" customHeight="1" x14ac:dyDescent="0.2">
      <c r="A20" s="38">
        <f>IF(ISNUMBER(A19),A19+1,1)</f>
        <v>1</v>
      </c>
      <c r="B20" s="39" t="s">
        <v>27</v>
      </c>
      <c r="C20" s="39" t="s">
        <v>37</v>
      </c>
      <c r="D20" s="38" t="s">
        <v>55</v>
      </c>
      <c r="E20" s="38" t="s">
        <v>73</v>
      </c>
      <c r="F20" s="38" t="s">
        <v>75</v>
      </c>
      <c r="G20" s="38" t="s">
        <v>77</v>
      </c>
      <c r="H20" s="59">
        <v>3.807E-2</v>
      </c>
      <c r="I20" s="38">
        <v>1</v>
      </c>
      <c r="J20" s="59">
        <f>H20*I20</f>
        <v>3.807E-2</v>
      </c>
      <c r="K20" s="47" t="s">
        <v>97</v>
      </c>
    </row>
    <row r="21" spans="1:11" s="40" customFormat="1" ht="16.5" customHeight="1" x14ac:dyDescent="0.2">
      <c r="A21" s="38">
        <f>IF(ISNUMBER(A20),A20+1,1)</f>
        <v>2</v>
      </c>
      <c r="B21" s="39" t="s">
        <v>27</v>
      </c>
      <c r="C21" s="39" t="s">
        <v>37</v>
      </c>
      <c r="D21" s="38" t="s">
        <v>55</v>
      </c>
      <c r="E21" s="38" t="s">
        <v>73</v>
      </c>
      <c r="F21" s="38" t="s">
        <v>75</v>
      </c>
      <c r="G21" s="38" t="s">
        <v>77</v>
      </c>
      <c r="H21" s="59">
        <v>3.807E-2</v>
      </c>
      <c r="I21" s="38">
        <v>1</v>
      </c>
      <c r="J21" s="59">
        <f>H21*I21</f>
        <v>3.807E-2</v>
      </c>
      <c r="K21" s="47" t="s">
        <v>98</v>
      </c>
    </row>
    <row r="22" spans="1:11" s="40" customFormat="1" ht="16.5" customHeight="1" x14ac:dyDescent="0.2">
      <c r="A22" s="38">
        <f>IF(ISNUMBER(A21),A21+1,1)</f>
        <v>3</v>
      </c>
      <c r="B22" s="39" t="s">
        <v>27</v>
      </c>
      <c r="C22" s="39" t="s">
        <v>37</v>
      </c>
      <c r="D22" s="38" t="s">
        <v>55</v>
      </c>
      <c r="E22" s="38" t="s">
        <v>73</v>
      </c>
      <c r="F22" s="38" t="s">
        <v>75</v>
      </c>
      <c r="G22" s="38" t="s">
        <v>77</v>
      </c>
      <c r="H22" s="59">
        <v>3.807E-2</v>
      </c>
      <c r="I22" s="38">
        <v>1</v>
      </c>
      <c r="J22" s="59">
        <f>H22*I22</f>
        <v>3.807E-2</v>
      </c>
      <c r="K22" s="47" t="s">
        <v>99</v>
      </c>
    </row>
    <row r="23" spans="1:11" s="40" customFormat="1" ht="16.5" customHeight="1" x14ac:dyDescent="0.2">
      <c r="A23" s="38">
        <f>IF(ISNUMBER(A22),A22+1,1)</f>
        <v>4</v>
      </c>
      <c r="B23" s="39" t="s">
        <v>27</v>
      </c>
      <c r="C23" s="39" t="s">
        <v>37</v>
      </c>
      <c r="D23" s="38" t="s">
        <v>55</v>
      </c>
      <c r="E23" s="38" t="s">
        <v>73</v>
      </c>
      <c r="F23" s="38" t="s">
        <v>75</v>
      </c>
      <c r="G23" s="38" t="s">
        <v>77</v>
      </c>
      <c r="H23" s="59">
        <v>3.807E-2</v>
      </c>
      <c r="I23" s="38">
        <v>1</v>
      </c>
      <c r="J23" s="59">
        <f>H23*I23</f>
        <v>3.807E-2</v>
      </c>
      <c r="K23" s="47" t="s">
        <v>100</v>
      </c>
    </row>
    <row r="24" spans="1:11" s="40" customFormat="1" ht="16.5" customHeight="1" x14ac:dyDescent="0.2">
      <c r="A24" s="38">
        <f>IF(ISNUMBER(A23),A23+1,1)</f>
        <v>5</v>
      </c>
      <c r="B24" s="39" t="s">
        <v>27</v>
      </c>
      <c r="C24" s="39" t="s">
        <v>37</v>
      </c>
      <c r="D24" s="38" t="s">
        <v>55</v>
      </c>
      <c r="E24" s="38" t="s">
        <v>73</v>
      </c>
      <c r="F24" s="38" t="s">
        <v>75</v>
      </c>
      <c r="G24" s="38" t="s">
        <v>77</v>
      </c>
      <c r="H24" s="59">
        <v>3.807E-2</v>
      </c>
      <c r="I24" s="38">
        <v>1</v>
      </c>
      <c r="J24" s="59">
        <f>H24*I24</f>
        <v>3.807E-2</v>
      </c>
      <c r="K24" s="47" t="s">
        <v>101</v>
      </c>
    </row>
    <row r="25" spans="1:11" s="40" customFormat="1" ht="16.5" customHeight="1" x14ac:dyDescent="0.2">
      <c r="A25" s="38">
        <f>IF(ISNUMBER(A24),A24+1,1)</f>
        <v>6</v>
      </c>
      <c r="B25" s="39" t="s">
        <v>27</v>
      </c>
      <c r="C25" s="39" t="s">
        <v>37</v>
      </c>
      <c r="D25" s="38" t="s">
        <v>55</v>
      </c>
      <c r="E25" s="38" t="s">
        <v>73</v>
      </c>
      <c r="F25" s="38" t="s">
        <v>75</v>
      </c>
      <c r="G25" s="38" t="s">
        <v>77</v>
      </c>
      <c r="H25" s="59">
        <v>3.807E-2</v>
      </c>
      <c r="I25" s="38">
        <v>1</v>
      </c>
      <c r="J25" s="59">
        <f>H25*I25</f>
        <v>3.807E-2</v>
      </c>
      <c r="K25" s="47" t="s">
        <v>102</v>
      </c>
    </row>
    <row r="26" spans="1:11" s="40" customFormat="1" ht="16.5" customHeight="1" x14ac:dyDescent="0.2">
      <c r="A26" s="38">
        <f>IF(ISNUMBER(A25),A25+1,1)</f>
        <v>7</v>
      </c>
      <c r="B26" s="39" t="s">
        <v>27</v>
      </c>
      <c r="C26" s="39" t="s">
        <v>37</v>
      </c>
      <c r="D26" s="38" t="s">
        <v>55</v>
      </c>
      <c r="E26" s="38" t="s">
        <v>73</v>
      </c>
      <c r="F26" s="38" t="s">
        <v>75</v>
      </c>
      <c r="G26" s="38" t="s">
        <v>77</v>
      </c>
      <c r="H26" s="59">
        <v>3.807E-2</v>
      </c>
      <c r="I26" s="38">
        <v>1</v>
      </c>
      <c r="J26" s="59">
        <f>H26*I26</f>
        <v>3.807E-2</v>
      </c>
      <c r="K26" s="47" t="s">
        <v>103</v>
      </c>
    </row>
    <row r="27" spans="1:11" s="40" customFormat="1" ht="16.5" customHeight="1" x14ac:dyDescent="0.2">
      <c r="A27" s="38">
        <f>IF(ISNUMBER(A26),A26+1,1)</f>
        <v>8</v>
      </c>
      <c r="B27" s="39" t="s">
        <v>27</v>
      </c>
      <c r="C27" s="39" t="s">
        <v>37</v>
      </c>
      <c r="D27" s="38" t="s">
        <v>55</v>
      </c>
      <c r="E27" s="38" t="s">
        <v>73</v>
      </c>
      <c r="F27" s="38" t="s">
        <v>75</v>
      </c>
      <c r="G27" s="38" t="s">
        <v>77</v>
      </c>
      <c r="H27" s="59">
        <v>3.807E-2</v>
      </c>
      <c r="I27" s="38">
        <v>1</v>
      </c>
      <c r="J27" s="59">
        <f>H27*I27</f>
        <v>3.807E-2</v>
      </c>
      <c r="K27" s="47" t="s">
        <v>104</v>
      </c>
    </row>
    <row r="28" spans="1:11" s="40" customFormat="1" ht="16.5" customHeight="1" x14ac:dyDescent="0.2">
      <c r="A28" s="38">
        <f>IF(ISNUMBER(A27),A27+1,1)</f>
        <v>9</v>
      </c>
      <c r="B28" s="39" t="s">
        <v>27</v>
      </c>
      <c r="C28" s="39" t="s">
        <v>37</v>
      </c>
      <c r="D28" s="38" t="s">
        <v>55</v>
      </c>
      <c r="E28" s="38" t="s">
        <v>73</v>
      </c>
      <c r="F28" s="38" t="s">
        <v>75</v>
      </c>
      <c r="G28" s="38" t="s">
        <v>77</v>
      </c>
      <c r="H28" s="59">
        <v>3.807E-2</v>
      </c>
      <c r="I28" s="38">
        <v>1</v>
      </c>
      <c r="J28" s="59">
        <f>H28*I28</f>
        <v>3.807E-2</v>
      </c>
      <c r="K28" s="47" t="s">
        <v>105</v>
      </c>
    </row>
    <row r="29" spans="1:11" s="40" customFormat="1" ht="16.5" customHeight="1" x14ac:dyDescent="0.2">
      <c r="A29" s="38">
        <f>IF(ISNUMBER(A28),A28+1,1)</f>
        <v>10</v>
      </c>
      <c r="B29" s="39" t="s">
        <v>27</v>
      </c>
      <c r="C29" s="39" t="s">
        <v>37</v>
      </c>
      <c r="D29" s="38" t="s">
        <v>55</v>
      </c>
      <c r="E29" s="38" t="s">
        <v>73</v>
      </c>
      <c r="F29" s="38" t="s">
        <v>75</v>
      </c>
      <c r="G29" s="38" t="s">
        <v>77</v>
      </c>
      <c r="H29" s="59">
        <v>3.807E-2</v>
      </c>
      <c r="I29" s="38">
        <v>1</v>
      </c>
      <c r="J29" s="59">
        <f>H29*I29</f>
        <v>3.807E-2</v>
      </c>
      <c r="K29" s="47" t="s">
        <v>106</v>
      </c>
    </row>
    <row r="30" spans="1:11" s="40" customFormat="1" ht="16.5" customHeight="1" x14ac:dyDescent="0.2">
      <c r="A30" s="38">
        <f>IF(ISNUMBER(A29),A29+1,1)</f>
        <v>11</v>
      </c>
      <c r="B30" s="39" t="s">
        <v>27</v>
      </c>
      <c r="C30" s="39" t="s">
        <v>37</v>
      </c>
      <c r="D30" s="38" t="s">
        <v>55</v>
      </c>
      <c r="E30" s="38" t="s">
        <v>73</v>
      </c>
      <c r="F30" s="38" t="s">
        <v>75</v>
      </c>
      <c r="G30" s="38" t="s">
        <v>77</v>
      </c>
      <c r="H30" s="59">
        <v>3.807E-2</v>
      </c>
      <c r="I30" s="38">
        <v>1</v>
      </c>
      <c r="J30" s="59">
        <f>H30*I30</f>
        <v>3.807E-2</v>
      </c>
      <c r="K30" s="47" t="s">
        <v>107</v>
      </c>
    </row>
    <row r="31" spans="1:11" s="40" customFormat="1" ht="16.5" customHeight="1" x14ac:dyDescent="0.2">
      <c r="A31" s="38">
        <f>IF(ISNUMBER(A30),A30+1,1)</f>
        <v>12</v>
      </c>
      <c r="B31" s="39" t="s">
        <v>27</v>
      </c>
      <c r="C31" s="39" t="s">
        <v>37</v>
      </c>
      <c r="D31" s="38" t="s">
        <v>55</v>
      </c>
      <c r="E31" s="38" t="s">
        <v>73</v>
      </c>
      <c r="F31" s="38" t="s">
        <v>75</v>
      </c>
      <c r="G31" s="38" t="s">
        <v>77</v>
      </c>
      <c r="H31" s="59">
        <v>3.807E-2</v>
      </c>
      <c r="I31" s="38">
        <v>1</v>
      </c>
      <c r="J31" s="59">
        <f>H31*I31</f>
        <v>3.807E-2</v>
      </c>
      <c r="K31" s="47" t="s">
        <v>108</v>
      </c>
    </row>
    <row r="32" spans="1:11" s="40" customFormat="1" ht="16.5" customHeight="1" x14ac:dyDescent="0.2">
      <c r="A32" s="38">
        <f>IF(ISNUMBER(A31),A31+1,1)</f>
        <v>13</v>
      </c>
      <c r="B32" s="39" t="s">
        <v>27</v>
      </c>
      <c r="C32" s="39" t="s">
        <v>37</v>
      </c>
      <c r="D32" s="38" t="s">
        <v>55</v>
      </c>
      <c r="E32" s="38" t="s">
        <v>73</v>
      </c>
      <c r="F32" s="38" t="s">
        <v>75</v>
      </c>
      <c r="G32" s="38" t="s">
        <v>77</v>
      </c>
      <c r="H32" s="59">
        <v>3.807E-2</v>
      </c>
      <c r="I32" s="38">
        <v>1</v>
      </c>
      <c r="J32" s="59">
        <f>H32*I32</f>
        <v>3.807E-2</v>
      </c>
      <c r="K32" s="47" t="s">
        <v>109</v>
      </c>
    </row>
    <row r="33" spans="1:11" s="40" customFormat="1" ht="16.5" customHeight="1" x14ac:dyDescent="0.2">
      <c r="A33" s="38">
        <f>IF(ISNUMBER(A32),A32+1,1)</f>
        <v>14</v>
      </c>
      <c r="B33" s="39" t="s">
        <v>27</v>
      </c>
      <c r="C33" s="39" t="s">
        <v>38</v>
      </c>
      <c r="D33" s="38" t="s">
        <v>56</v>
      </c>
      <c r="E33" s="38" t="s">
        <v>73</v>
      </c>
      <c r="F33" s="38" t="s">
        <v>75</v>
      </c>
      <c r="G33" s="38" t="s">
        <v>78</v>
      </c>
      <c r="H33" s="59">
        <v>9.2579999999999996E-2</v>
      </c>
      <c r="I33" s="38">
        <v>1</v>
      </c>
      <c r="J33" s="59">
        <f>H33*I33</f>
        <v>9.2579999999999996E-2</v>
      </c>
      <c r="K33" s="47" t="s">
        <v>110</v>
      </c>
    </row>
    <row r="34" spans="1:11" s="40" customFormat="1" ht="16.5" customHeight="1" x14ac:dyDescent="0.2">
      <c r="A34" s="38">
        <f>IF(ISNUMBER(A33),A33+1,1)</f>
        <v>15</v>
      </c>
      <c r="B34" s="39" t="s">
        <v>27</v>
      </c>
      <c r="C34" s="39" t="s">
        <v>38</v>
      </c>
      <c r="D34" s="38" t="s">
        <v>56</v>
      </c>
      <c r="E34" s="38" t="s">
        <v>73</v>
      </c>
      <c r="F34" s="38" t="s">
        <v>75</v>
      </c>
      <c r="G34" s="38" t="s">
        <v>78</v>
      </c>
      <c r="H34" s="59">
        <v>9.2579999999999996E-2</v>
      </c>
      <c r="I34" s="38">
        <v>1</v>
      </c>
      <c r="J34" s="59">
        <f>H34*I34</f>
        <v>9.2579999999999996E-2</v>
      </c>
      <c r="K34" s="47" t="s">
        <v>111</v>
      </c>
    </row>
    <row r="35" spans="1:11" s="40" customFormat="1" ht="16.5" customHeight="1" x14ac:dyDescent="0.2">
      <c r="A35" s="38">
        <f>IF(ISNUMBER(A34),A34+1,1)</f>
        <v>16</v>
      </c>
      <c r="B35" s="39" t="s">
        <v>28</v>
      </c>
      <c r="C35" s="39" t="s">
        <v>39</v>
      </c>
      <c r="D35" s="38" t="s">
        <v>57</v>
      </c>
      <c r="E35" s="38" t="s">
        <v>73</v>
      </c>
      <c r="F35" s="38" t="s">
        <v>75</v>
      </c>
      <c r="G35" s="38" t="s">
        <v>79</v>
      </c>
      <c r="H35" s="59">
        <v>0.14107</v>
      </c>
      <c r="I35" s="38">
        <v>1</v>
      </c>
      <c r="J35" s="59">
        <f>H35*I35</f>
        <v>0.14107</v>
      </c>
      <c r="K35" s="47" t="s">
        <v>112</v>
      </c>
    </row>
    <row r="36" spans="1:11" s="40" customFormat="1" ht="16.5" customHeight="1" x14ac:dyDescent="0.2">
      <c r="A36" s="38">
        <f>IF(ISNUMBER(A35),A35+1,1)</f>
        <v>17</v>
      </c>
      <c r="B36" s="39"/>
      <c r="C36" s="39"/>
      <c r="D36" s="38"/>
      <c r="E36" s="38" t="s">
        <v>73</v>
      </c>
      <c r="F36" s="38"/>
      <c r="G36" s="38"/>
      <c r="H36" s="59"/>
      <c r="I36" s="38">
        <v>1</v>
      </c>
      <c r="J36" s="59">
        <f>H36*I36</f>
        <v>0</v>
      </c>
      <c r="K36" s="47" t="s">
        <v>113</v>
      </c>
    </row>
    <row r="37" spans="1:11" s="40" customFormat="1" ht="16.5" customHeight="1" x14ac:dyDescent="0.2">
      <c r="A37" s="38">
        <f>IF(ISNUMBER(A36),A36+1,1)</f>
        <v>18</v>
      </c>
      <c r="B37" s="39" t="s">
        <v>29</v>
      </c>
      <c r="C37" s="39" t="s">
        <v>40</v>
      </c>
      <c r="D37" s="38" t="s">
        <v>58</v>
      </c>
      <c r="E37" s="38" t="s">
        <v>73</v>
      </c>
      <c r="F37" s="38" t="s">
        <v>75</v>
      </c>
      <c r="G37" s="38" t="s">
        <v>80</v>
      </c>
      <c r="H37" s="59">
        <v>0.69354000000000005</v>
      </c>
      <c r="I37" s="38">
        <v>1</v>
      </c>
      <c r="J37" s="59">
        <f>H37*I37</f>
        <v>0.69354000000000005</v>
      </c>
      <c r="K37" s="47" t="s">
        <v>114</v>
      </c>
    </row>
    <row r="38" spans="1:11" s="40" customFormat="1" ht="16.5" customHeight="1" x14ac:dyDescent="0.2">
      <c r="A38" s="38">
        <f>IF(ISNUMBER(A37),A37+1,1)</f>
        <v>19</v>
      </c>
      <c r="B38" s="39" t="s">
        <v>29</v>
      </c>
      <c r="C38" s="39" t="s">
        <v>40</v>
      </c>
      <c r="D38" s="38" t="s">
        <v>58</v>
      </c>
      <c r="E38" s="38" t="s">
        <v>73</v>
      </c>
      <c r="F38" s="38" t="s">
        <v>75</v>
      </c>
      <c r="G38" s="38" t="s">
        <v>80</v>
      </c>
      <c r="H38" s="59">
        <v>0.69354000000000005</v>
      </c>
      <c r="I38" s="38">
        <v>1</v>
      </c>
      <c r="J38" s="59">
        <f>H38*I38</f>
        <v>0.69354000000000005</v>
      </c>
      <c r="K38" s="47" t="s">
        <v>115</v>
      </c>
    </row>
    <row r="39" spans="1:11" s="40" customFormat="1" ht="16.5" customHeight="1" x14ac:dyDescent="0.2">
      <c r="A39" s="38">
        <f>IF(ISNUMBER(A38),A38+1,1)</f>
        <v>20</v>
      </c>
      <c r="B39" s="39" t="s">
        <v>30</v>
      </c>
      <c r="C39" s="39" t="s">
        <v>41</v>
      </c>
      <c r="D39" s="38" t="s">
        <v>59</v>
      </c>
      <c r="E39" s="38" t="s">
        <v>73</v>
      </c>
      <c r="F39" s="38" t="s">
        <v>75</v>
      </c>
      <c r="G39" s="38" t="s">
        <v>81</v>
      </c>
      <c r="H39" s="59">
        <v>0.35058</v>
      </c>
      <c r="I39" s="38">
        <v>1</v>
      </c>
      <c r="J39" s="59">
        <f>H39*I39</f>
        <v>0.35058</v>
      </c>
      <c r="K39" s="47" t="s">
        <v>116</v>
      </c>
    </row>
    <row r="40" spans="1:11" s="40" customFormat="1" ht="16.5" customHeight="1" x14ac:dyDescent="0.2">
      <c r="A40" s="38">
        <f>IF(ISNUMBER(A39),A39+1,1)</f>
        <v>21</v>
      </c>
      <c r="B40" s="39" t="s">
        <v>30</v>
      </c>
      <c r="C40" s="39" t="s">
        <v>42</v>
      </c>
      <c r="D40" s="38" t="s">
        <v>60</v>
      </c>
      <c r="E40" s="38" t="s">
        <v>73</v>
      </c>
      <c r="F40" s="38" t="s">
        <v>75</v>
      </c>
      <c r="G40" s="38" t="s">
        <v>82</v>
      </c>
      <c r="H40" s="59">
        <v>3.71</v>
      </c>
      <c r="I40" s="38">
        <v>1</v>
      </c>
      <c r="J40" s="59">
        <f>H40*I40</f>
        <v>3.71</v>
      </c>
      <c r="K40" s="47" t="s">
        <v>117</v>
      </c>
    </row>
    <row r="41" spans="1:11" s="40" customFormat="1" ht="16.5" customHeight="1" x14ac:dyDescent="0.2">
      <c r="A41" s="38">
        <f>IF(ISNUMBER(A40),A40+1,1)</f>
        <v>22</v>
      </c>
      <c r="B41" s="39" t="s">
        <v>31</v>
      </c>
      <c r="C41" s="39" t="s">
        <v>43</v>
      </c>
      <c r="D41" s="38" t="s">
        <v>61</v>
      </c>
      <c r="E41" s="38" t="s">
        <v>73</v>
      </c>
      <c r="F41" s="38" t="s">
        <v>75</v>
      </c>
      <c r="G41" s="38" t="s">
        <v>83</v>
      </c>
      <c r="H41" s="59">
        <v>5.6120000000000003E-2</v>
      </c>
      <c r="I41" s="38">
        <v>1</v>
      </c>
      <c r="J41" s="59">
        <f>H41*I41</f>
        <v>5.6120000000000003E-2</v>
      </c>
      <c r="K41" s="47" t="s">
        <v>118</v>
      </c>
    </row>
    <row r="42" spans="1:11" s="40" customFormat="1" ht="16.5" customHeight="1" x14ac:dyDescent="0.2">
      <c r="A42" s="38">
        <f>IF(ISNUMBER(A41),A41+1,1)</f>
        <v>23</v>
      </c>
      <c r="B42" s="39" t="s">
        <v>32</v>
      </c>
      <c r="C42" s="39" t="s">
        <v>44</v>
      </c>
      <c r="D42" s="38" t="s">
        <v>62</v>
      </c>
      <c r="E42" s="38" t="s">
        <v>73</v>
      </c>
      <c r="F42" s="38" t="s">
        <v>75</v>
      </c>
      <c r="G42" s="38" t="s">
        <v>84</v>
      </c>
      <c r="H42" s="59">
        <v>0.12648999999999999</v>
      </c>
      <c r="I42" s="38">
        <v>1</v>
      </c>
      <c r="J42" s="59">
        <f>H42*I42</f>
        <v>0.12648999999999999</v>
      </c>
      <c r="K42" s="47" t="s">
        <v>119</v>
      </c>
    </row>
    <row r="43" spans="1:11" s="40" customFormat="1" ht="16.5" customHeight="1" x14ac:dyDescent="0.2">
      <c r="A43" s="38">
        <f>IF(ISNUMBER(A42),A42+1,1)</f>
        <v>24</v>
      </c>
      <c r="B43" s="39" t="s">
        <v>32</v>
      </c>
      <c r="C43" s="39" t="s">
        <v>45</v>
      </c>
      <c r="D43" s="38" t="s">
        <v>63</v>
      </c>
      <c r="E43" s="38" t="s">
        <v>73</v>
      </c>
      <c r="F43" s="38" t="s">
        <v>75</v>
      </c>
      <c r="G43" s="38" t="s">
        <v>85</v>
      </c>
      <c r="H43" s="59">
        <v>0.12648999999999999</v>
      </c>
      <c r="I43" s="38">
        <v>1</v>
      </c>
      <c r="J43" s="59">
        <f>H43*I43</f>
        <v>0.12648999999999999</v>
      </c>
      <c r="K43" s="47" t="s">
        <v>120</v>
      </c>
    </row>
    <row r="44" spans="1:11" s="40" customFormat="1" ht="16.5" customHeight="1" x14ac:dyDescent="0.2">
      <c r="A44" s="38">
        <f>IF(ISNUMBER(A43),A43+1,1)</f>
        <v>25</v>
      </c>
      <c r="B44" s="39"/>
      <c r="C44" s="39"/>
      <c r="D44" s="38"/>
      <c r="E44" s="38" t="s">
        <v>73</v>
      </c>
      <c r="F44" s="38"/>
      <c r="G44" s="38"/>
      <c r="H44" s="59"/>
      <c r="I44" s="38">
        <v>1</v>
      </c>
      <c r="J44" s="59">
        <f>H44*I44</f>
        <v>0</v>
      </c>
      <c r="K44" s="47" t="s">
        <v>121</v>
      </c>
    </row>
    <row r="45" spans="1:11" s="40" customFormat="1" ht="16.5" customHeight="1" x14ac:dyDescent="0.2">
      <c r="A45" s="38">
        <f>IF(ISNUMBER(A44),A44+1,1)</f>
        <v>26</v>
      </c>
      <c r="B45" s="39"/>
      <c r="C45" s="39"/>
      <c r="D45" s="38"/>
      <c r="E45" s="38" t="s">
        <v>73</v>
      </c>
      <c r="F45" s="38"/>
      <c r="G45" s="38"/>
      <c r="H45" s="59"/>
      <c r="I45" s="38">
        <v>1</v>
      </c>
      <c r="J45" s="59">
        <f>H45*I45</f>
        <v>0</v>
      </c>
      <c r="K45" s="47" t="s">
        <v>122</v>
      </c>
    </row>
    <row r="46" spans="1:11" s="40" customFormat="1" ht="16.5" customHeight="1" x14ac:dyDescent="0.2">
      <c r="A46" s="38">
        <f>IF(ISNUMBER(A45),A45+1,1)</f>
        <v>27</v>
      </c>
      <c r="B46" s="39"/>
      <c r="C46" s="39"/>
      <c r="D46" s="38"/>
      <c r="E46" s="38" t="s">
        <v>73</v>
      </c>
      <c r="F46" s="38"/>
      <c r="G46" s="38"/>
      <c r="H46" s="59"/>
      <c r="I46" s="38">
        <v>1</v>
      </c>
      <c r="J46" s="59">
        <f>H46*I46</f>
        <v>0</v>
      </c>
      <c r="K46" s="47" t="s">
        <v>123</v>
      </c>
    </row>
    <row r="47" spans="1:11" s="40" customFormat="1" ht="16.5" customHeight="1" x14ac:dyDescent="0.2">
      <c r="A47" s="38">
        <f>IF(ISNUMBER(A46),A46+1,1)</f>
        <v>28</v>
      </c>
      <c r="B47" s="39"/>
      <c r="C47" s="39"/>
      <c r="D47" s="38"/>
      <c r="E47" s="38" t="s">
        <v>73</v>
      </c>
      <c r="F47" s="38"/>
      <c r="G47" s="38"/>
      <c r="H47" s="59"/>
      <c r="I47" s="38">
        <v>1</v>
      </c>
      <c r="J47" s="59">
        <f>H47*I47</f>
        <v>0</v>
      </c>
      <c r="K47" s="47" t="s">
        <v>124</v>
      </c>
    </row>
    <row r="48" spans="1:11" s="40" customFormat="1" ht="16.5" customHeight="1" x14ac:dyDescent="0.2">
      <c r="A48" s="38">
        <f>IF(ISNUMBER(A47),A47+1,1)</f>
        <v>29</v>
      </c>
      <c r="B48" s="39"/>
      <c r="C48" s="39"/>
      <c r="D48" s="38"/>
      <c r="E48" s="38" t="s">
        <v>73</v>
      </c>
      <c r="F48" s="38"/>
      <c r="G48" s="38"/>
      <c r="H48" s="59"/>
      <c r="I48" s="38">
        <v>1</v>
      </c>
      <c r="J48" s="59">
        <f>H48*I48</f>
        <v>0</v>
      </c>
      <c r="K48" s="47" t="s">
        <v>125</v>
      </c>
    </row>
    <row r="49" spans="1:11" s="40" customFormat="1" ht="16.5" customHeight="1" x14ac:dyDescent="0.2">
      <c r="A49" s="38">
        <f>IF(ISNUMBER(A48),A48+1,1)</f>
        <v>30</v>
      </c>
      <c r="B49" s="39"/>
      <c r="C49" s="39"/>
      <c r="D49" s="38"/>
      <c r="E49" s="38" t="s">
        <v>73</v>
      </c>
      <c r="F49" s="38"/>
      <c r="G49" s="38"/>
      <c r="H49" s="59"/>
      <c r="I49" s="38">
        <v>1</v>
      </c>
      <c r="J49" s="59">
        <f>H49*I49</f>
        <v>0</v>
      </c>
      <c r="K49" s="47" t="s">
        <v>126</v>
      </c>
    </row>
    <row r="50" spans="1:11" s="40" customFormat="1" ht="16.5" customHeight="1" x14ac:dyDescent="0.2">
      <c r="A50" s="38">
        <f>IF(ISNUMBER(A49),A49+1,1)</f>
        <v>31</v>
      </c>
      <c r="B50" s="39"/>
      <c r="C50" s="39"/>
      <c r="D50" s="38"/>
      <c r="E50" s="38" t="s">
        <v>73</v>
      </c>
      <c r="F50" s="38"/>
      <c r="G50" s="38"/>
      <c r="H50" s="59"/>
      <c r="I50" s="38">
        <v>1</v>
      </c>
      <c r="J50" s="59">
        <f>H50*I50</f>
        <v>0</v>
      </c>
      <c r="K50" s="47" t="s">
        <v>127</v>
      </c>
    </row>
    <row r="51" spans="1:11" s="40" customFormat="1" ht="16.5" customHeight="1" x14ac:dyDescent="0.2">
      <c r="A51" s="38">
        <f>IF(ISNUMBER(A50),A50+1,1)</f>
        <v>32</v>
      </c>
      <c r="B51" s="39"/>
      <c r="C51" s="39"/>
      <c r="D51" s="38"/>
      <c r="E51" s="38" t="s">
        <v>73</v>
      </c>
      <c r="F51" s="38"/>
      <c r="G51" s="38"/>
      <c r="H51" s="59"/>
      <c r="I51" s="38">
        <v>1</v>
      </c>
      <c r="J51" s="59">
        <f>H51*I51</f>
        <v>0</v>
      </c>
      <c r="K51" s="47" t="s">
        <v>128</v>
      </c>
    </row>
    <row r="52" spans="1:11" s="40" customFormat="1" ht="16.5" customHeight="1" x14ac:dyDescent="0.2">
      <c r="A52" s="38">
        <f>IF(ISNUMBER(A51),A51+1,1)</f>
        <v>33</v>
      </c>
      <c r="B52" s="39"/>
      <c r="C52" s="39"/>
      <c r="D52" s="38"/>
      <c r="E52" s="38" t="s">
        <v>73</v>
      </c>
      <c r="F52" s="38"/>
      <c r="G52" s="38"/>
      <c r="H52" s="59"/>
      <c r="I52" s="38">
        <v>1</v>
      </c>
      <c r="J52" s="59">
        <f>H52*I52</f>
        <v>0</v>
      </c>
      <c r="K52" s="47" t="s">
        <v>129</v>
      </c>
    </row>
    <row r="53" spans="1:11" s="40" customFormat="1" ht="16.5" customHeight="1" x14ac:dyDescent="0.2">
      <c r="A53" s="38">
        <f>IF(ISNUMBER(A52),A52+1,1)</f>
        <v>34</v>
      </c>
      <c r="B53" s="39"/>
      <c r="C53" s="39"/>
      <c r="D53" s="38"/>
      <c r="E53" s="38" t="s">
        <v>73</v>
      </c>
      <c r="F53" s="38"/>
      <c r="G53" s="38"/>
      <c r="H53" s="59"/>
      <c r="I53" s="38">
        <v>1</v>
      </c>
      <c r="J53" s="59">
        <f>H53*I53</f>
        <v>0</v>
      </c>
      <c r="K53" s="47" t="s">
        <v>130</v>
      </c>
    </row>
    <row r="54" spans="1:11" s="40" customFormat="1" ht="16.5" customHeight="1" x14ac:dyDescent="0.2">
      <c r="A54" s="38">
        <f>IF(ISNUMBER(A53),A53+1,1)</f>
        <v>35</v>
      </c>
      <c r="B54" s="39"/>
      <c r="C54" s="39"/>
      <c r="D54" s="38"/>
      <c r="E54" s="38" t="s">
        <v>73</v>
      </c>
      <c r="F54" s="38"/>
      <c r="G54" s="38"/>
      <c r="H54" s="59"/>
      <c r="I54" s="38">
        <v>1</v>
      </c>
      <c r="J54" s="59">
        <f>H54*I54</f>
        <v>0</v>
      </c>
      <c r="K54" s="47" t="s">
        <v>131</v>
      </c>
    </row>
    <row r="55" spans="1:11" s="40" customFormat="1" ht="16.5" customHeight="1" x14ac:dyDescent="0.2">
      <c r="A55" s="38">
        <f>IF(ISNUMBER(A54),A54+1,1)</f>
        <v>36</v>
      </c>
      <c r="B55" s="39"/>
      <c r="C55" s="39"/>
      <c r="D55" s="38"/>
      <c r="E55" s="38" t="s">
        <v>73</v>
      </c>
      <c r="F55" s="38"/>
      <c r="G55" s="38"/>
      <c r="H55" s="59"/>
      <c r="I55" s="38">
        <v>1</v>
      </c>
      <c r="J55" s="59">
        <f>H55*I55</f>
        <v>0</v>
      </c>
      <c r="K55" s="47" t="s">
        <v>132</v>
      </c>
    </row>
    <row r="56" spans="1:11" s="40" customFormat="1" ht="16.5" customHeight="1" x14ac:dyDescent="0.2">
      <c r="A56" s="38">
        <f>IF(ISNUMBER(A55),A55+1,1)</f>
        <v>37</v>
      </c>
      <c r="B56" s="39"/>
      <c r="C56" s="39"/>
      <c r="D56" s="38"/>
      <c r="E56" s="38" t="s">
        <v>73</v>
      </c>
      <c r="F56" s="38"/>
      <c r="G56" s="38"/>
      <c r="H56" s="59"/>
      <c r="I56" s="38">
        <v>1</v>
      </c>
      <c r="J56" s="59">
        <f>H56*I56</f>
        <v>0</v>
      </c>
      <c r="K56" s="47" t="s">
        <v>133</v>
      </c>
    </row>
    <row r="57" spans="1:11" s="40" customFormat="1" ht="16.5" customHeight="1" x14ac:dyDescent="0.2">
      <c r="A57" s="38">
        <f>IF(ISNUMBER(A56),A56+1,1)</f>
        <v>38</v>
      </c>
      <c r="B57" s="39"/>
      <c r="C57" s="39"/>
      <c r="D57" s="38"/>
      <c r="E57" s="38" t="s">
        <v>73</v>
      </c>
      <c r="F57" s="38"/>
      <c r="G57" s="38"/>
      <c r="H57" s="59"/>
      <c r="I57" s="38">
        <v>1</v>
      </c>
      <c r="J57" s="59">
        <f>H57*I57</f>
        <v>0</v>
      </c>
      <c r="K57" s="47" t="s">
        <v>134</v>
      </c>
    </row>
    <row r="58" spans="1:11" s="40" customFormat="1" ht="16.5" customHeight="1" x14ac:dyDescent="0.2">
      <c r="A58" s="38">
        <f>IF(ISNUMBER(A57),A57+1,1)</f>
        <v>39</v>
      </c>
      <c r="B58" s="39"/>
      <c r="C58" s="39"/>
      <c r="D58" s="38" t="s">
        <v>64</v>
      </c>
      <c r="E58" s="38" t="s">
        <v>73</v>
      </c>
      <c r="F58" s="38"/>
      <c r="G58" s="38"/>
      <c r="H58" s="59"/>
      <c r="I58" s="38">
        <v>1</v>
      </c>
      <c r="J58" s="59">
        <f>H58*I58</f>
        <v>0</v>
      </c>
      <c r="K58" s="47" t="s">
        <v>135</v>
      </c>
    </row>
    <row r="59" spans="1:11" s="40" customFormat="1" ht="16.5" customHeight="1" x14ac:dyDescent="0.2">
      <c r="A59" s="38">
        <f>IF(ISNUMBER(A58),A58+1,1)</f>
        <v>40</v>
      </c>
      <c r="B59" s="39"/>
      <c r="C59" s="39"/>
      <c r="D59" s="38" t="s">
        <v>64</v>
      </c>
      <c r="E59" s="38" t="s">
        <v>73</v>
      </c>
      <c r="F59" s="38"/>
      <c r="G59" s="38"/>
      <c r="H59" s="59"/>
      <c r="I59" s="38">
        <v>1</v>
      </c>
      <c r="J59" s="59">
        <f>H59*I59</f>
        <v>0</v>
      </c>
      <c r="K59" s="47" t="s">
        <v>136</v>
      </c>
    </row>
    <row r="60" spans="1:11" s="40" customFormat="1" ht="16.5" customHeight="1" x14ac:dyDescent="0.2">
      <c r="A60" s="38">
        <f>IF(ISNUMBER(A59),A59+1,1)</f>
        <v>41</v>
      </c>
      <c r="B60" s="39"/>
      <c r="C60" s="39"/>
      <c r="D60" s="38" t="s">
        <v>64</v>
      </c>
      <c r="E60" s="38" t="s">
        <v>73</v>
      </c>
      <c r="F60" s="38"/>
      <c r="G60" s="38"/>
      <c r="H60" s="59"/>
      <c r="I60" s="38">
        <v>1</v>
      </c>
      <c r="J60" s="59">
        <f>H60*I60</f>
        <v>0</v>
      </c>
      <c r="K60" s="47" t="s">
        <v>137</v>
      </c>
    </row>
    <row r="61" spans="1:11" s="40" customFormat="1" ht="16.5" customHeight="1" x14ac:dyDescent="0.2">
      <c r="A61" s="38">
        <f>IF(ISNUMBER(A60),A60+1,1)</f>
        <v>42</v>
      </c>
      <c r="B61" s="39"/>
      <c r="C61" s="39"/>
      <c r="D61" s="38" t="s">
        <v>64</v>
      </c>
      <c r="E61" s="38" t="s">
        <v>73</v>
      </c>
      <c r="F61" s="38"/>
      <c r="G61" s="38"/>
      <c r="H61" s="59"/>
      <c r="I61" s="38">
        <v>1</v>
      </c>
      <c r="J61" s="59">
        <f>H61*I61</f>
        <v>0</v>
      </c>
      <c r="K61" s="47" t="s">
        <v>138</v>
      </c>
    </row>
    <row r="62" spans="1:11" s="40" customFormat="1" ht="16.5" customHeight="1" x14ac:dyDescent="0.2">
      <c r="A62" s="38">
        <f>IF(ISNUMBER(A61),A61+1,1)</f>
        <v>43</v>
      </c>
      <c r="B62" s="39" t="s">
        <v>33</v>
      </c>
      <c r="C62" s="39" t="s">
        <v>46</v>
      </c>
      <c r="D62" s="38" t="s">
        <v>65</v>
      </c>
      <c r="E62" s="38" t="s">
        <v>73</v>
      </c>
      <c r="F62" s="38" t="s">
        <v>75</v>
      </c>
      <c r="G62" s="38" t="s">
        <v>86</v>
      </c>
      <c r="H62" s="59">
        <v>3.0599999999999998E-3</v>
      </c>
      <c r="I62" s="38">
        <v>1</v>
      </c>
      <c r="J62" s="59">
        <f>H62*I62</f>
        <v>3.0599999999999998E-3</v>
      </c>
      <c r="K62" s="47" t="s">
        <v>139</v>
      </c>
    </row>
    <row r="63" spans="1:11" s="40" customFormat="1" ht="16.5" customHeight="1" x14ac:dyDescent="0.2">
      <c r="A63" s="38">
        <f>IF(ISNUMBER(A62),A62+1,1)</f>
        <v>44</v>
      </c>
      <c r="B63" s="39" t="s">
        <v>34</v>
      </c>
      <c r="C63" s="39" t="s">
        <v>47</v>
      </c>
      <c r="D63" s="38" t="s">
        <v>66</v>
      </c>
      <c r="E63" s="38" t="s">
        <v>73</v>
      </c>
      <c r="F63" s="38" t="s">
        <v>75</v>
      </c>
      <c r="G63" s="38" t="s">
        <v>87</v>
      </c>
      <c r="H63" s="59">
        <v>9.8899999999999995E-3</v>
      </c>
      <c r="I63" s="38">
        <v>1</v>
      </c>
      <c r="J63" s="59">
        <f>H63*I63</f>
        <v>9.8899999999999995E-3</v>
      </c>
      <c r="K63" s="47" t="s">
        <v>140</v>
      </c>
    </row>
    <row r="64" spans="1:11" s="40" customFormat="1" ht="16.5" customHeight="1" x14ac:dyDescent="0.2">
      <c r="A64" s="38">
        <f>IF(ISNUMBER(A63),A63+1,1)</f>
        <v>45</v>
      </c>
      <c r="B64" s="39" t="s">
        <v>33</v>
      </c>
      <c r="C64" s="39" t="s">
        <v>48</v>
      </c>
      <c r="D64" s="38" t="s">
        <v>67</v>
      </c>
      <c r="E64" s="38" t="s">
        <v>73</v>
      </c>
      <c r="F64" s="38" t="s">
        <v>75</v>
      </c>
      <c r="G64" s="38" t="s">
        <v>88</v>
      </c>
      <c r="H64" s="59">
        <v>4.3099999999999996E-3</v>
      </c>
      <c r="I64" s="38">
        <v>1</v>
      </c>
      <c r="J64" s="59">
        <f>H64*I64</f>
        <v>4.3099999999999996E-3</v>
      </c>
      <c r="K64" s="47" t="s">
        <v>141</v>
      </c>
    </row>
    <row r="65" spans="1:12" s="40" customFormat="1" ht="16.5" customHeight="1" x14ac:dyDescent="0.2">
      <c r="A65" s="38">
        <f>IF(ISNUMBER(A64),A64+1,1)</f>
        <v>46</v>
      </c>
      <c r="B65" s="39" t="s">
        <v>33</v>
      </c>
      <c r="C65" s="39" t="s">
        <v>48</v>
      </c>
      <c r="D65" s="38" t="s">
        <v>67</v>
      </c>
      <c r="E65" s="38" t="s">
        <v>73</v>
      </c>
      <c r="F65" s="38" t="s">
        <v>75</v>
      </c>
      <c r="G65" s="38" t="s">
        <v>88</v>
      </c>
      <c r="H65" s="59">
        <v>4.3099999999999996E-3</v>
      </c>
      <c r="I65" s="38">
        <v>1</v>
      </c>
      <c r="J65" s="59">
        <f>H65*I65</f>
        <v>4.3099999999999996E-3</v>
      </c>
      <c r="K65" s="47" t="s">
        <v>142</v>
      </c>
    </row>
    <row r="66" spans="1:12" s="40" customFormat="1" ht="16.5" customHeight="1" x14ac:dyDescent="0.2">
      <c r="A66" s="38">
        <f>IF(ISNUMBER(A65),A65+1,1)</f>
        <v>47</v>
      </c>
      <c r="B66" s="39" t="s">
        <v>33</v>
      </c>
      <c r="C66" s="39" t="s">
        <v>48</v>
      </c>
      <c r="D66" s="38" t="s">
        <v>67</v>
      </c>
      <c r="E66" s="38" t="s">
        <v>73</v>
      </c>
      <c r="F66" s="38" t="s">
        <v>75</v>
      </c>
      <c r="G66" s="38" t="s">
        <v>88</v>
      </c>
      <c r="H66" s="59">
        <v>4.3099999999999996E-3</v>
      </c>
      <c r="I66" s="38">
        <v>1</v>
      </c>
      <c r="J66" s="59">
        <f>H66*I66</f>
        <v>4.3099999999999996E-3</v>
      </c>
      <c r="K66" s="47" t="s">
        <v>143</v>
      </c>
    </row>
    <row r="67" spans="1:12" s="40" customFormat="1" ht="16.5" customHeight="1" x14ac:dyDescent="0.2">
      <c r="A67" s="38">
        <f>IF(ISNUMBER(A66),A66+1,1)</f>
        <v>48</v>
      </c>
      <c r="B67" s="39" t="s">
        <v>33</v>
      </c>
      <c r="C67" s="39" t="s">
        <v>48</v>
      </c>
      <c r="D67" s="38" t="s">
        <v>67</v>
      </c>
      <c r="E67" s="38" t="s">
        <v>73</v>
      </c>
      <c r="F67" s="38" t="s">
        <v>75</v>
      </c>
      <c r="G67" s="38" t="s">
        <v>88</v>
      </c>
      <c r="H67" s="59">
        <v>4.3099999999999996E-3</v>
      </c>
      <c r="I67" s="38">
        <v>1</v>
      </c>
      <c r="J67" s="59">
        <f>H67*I67</f>
        <v>4.3099999999999996E-3</v>
      </c>
      <c r="K67" s="47" t="s">
        <v>144</v>
      </c>
    </row>
    <row r="68" spans="1:12" s="40" customFormat="1" ht="16.5" customHeight="1" x14ac:dyDescent="0.2">
      <c r="A68" s="38">
        <f>IF(ISNUMBER(A67),A67+1,1)</f>
        <v>49</v>
      </c>
      <c r="B68" s="39" t="s">
        <v>33</v>
      </c>
      <c r="C68" s="39" t="s">
        <v>48</v>
      </c>
      <c r="D68" s="38" t="s">
        <v>67</v>
      </c>
      <c r="E68" s="38" t="s">
        <v>73</v>
      </c>
      <c r="F68" s="38" t="s">
        <v>75</v>
      </c>
      <c r="G68" s="38" t="s">
        <v>88</v>
      </c>
      <c r="H68" s="59">
        <v>4.3099999999999996E-3</v>
      </c>
      <c r="I68" s="38">
        <v>1</v>
      </c>
      <c r="J68" s="59">
        <f>H68*I68</f>
        <v>4.3099999999999996E-3</v>
      </c>
      <c r="K68" s="47" t="s">
        <v>145</v>
      </c>
    </row>
    <row r="69" spans="1:12" s="40" customFormat="1" ht="16.5" customHeight="1" x14ac:dyDescent="0.2">
      <c r="A69" s="38">
        <f>IF(ISNUMBER(A68),A68+1,1)</f>
        <v>50</v>
      </c>
      <c r="B69" s="39" t="s">
        <v>33</v>
      </c>
      <c r="C69" s="39" t="s">
        <v>48</v>
      </c>
      <c r="D69" s="38" t="s">
        <v>67</v>
      </c>
      <c r="E69" s="38" t="s">
        <v>73</v>
      </c>
      <c r="F69" s="38" t="s">
        <v>75</v>
      </c>
      <c r="G69" s="38" t="s">
        <v>88</v>
      </c>
      <c r="H69" s="59">
        <v>4.3099999999999996E-3</v>
      </c>
      <c r="I69" s="38">
        <v>1</v>
      </c>
      <c r="J69" s="59">
        <f>H69*I69</f>
        <v>4.3099999999999996E-3</v>
      </c>
      <c r="K69" s="47" t="s">
        <v>146</v>
      </c>
    </row>
    <row r="70" spans="1:12" s="40" customFormat="1" ht="16.5" customHeight="1" x14ac:dyDescent="0.2">
      <c r="A70" s="38">
        <f>IF(ISNUMBER(A69),A69+1,1)</f>
        <v>51</v>
      </c>
      <c r="B70" s="39" t="s">
        <v>33</v>
      </c>
      <c r="C70" s="39" t="s">
        <v>48</v>
      </c>
      <c r="D70" s="38" t="s">
        <v>67</v>
      </c>
      <c r="E70" s="38" t="s">
        <v>73</v>
      </c>
      <c r="F70" s="38" t="s">
        <v>75</v>
      </c>
      <c r="G70" s="38" t="s">
        <v>88</v>
      </c>
      <c r="H70" s="59">
        <v>4.3099999999999996E-3</v>
      </c>
      <c r="I70" s="38">
        <v>1</v>
      </c>
      <c r="J70" s="59">
        <f>H70*I70</f>
        <v>4.3099999999999996E-3</v>
      </c>
      <c r="K70" s="47" t="s">
        <v>147</v>
      </c>
    </row>
    <row r="71" spans="1:12" s="40" customFormat="1" ht="16.5" customHeight="1" x14ac:dyDescent="0.2">
      <c r="A71" s="38">
        <f>IF(ISNUMBER(A70),A70+1,1)</f>
        <v>52</v>
      </c>
      <c r="B71" s="39" t="s">
        <v>33</v>
      </c>
      <c r="C71" s="39" t="s">
        <v>49</v>
      </c>
      <c r="D71" s="38" t="s">
        <v>68</v>
      </c>
      <c r="E71" s="38" t="s">
        <v>73</v>
      </c>
      <c r="F71" s="38" t="s">
        <v>75</v>
      </c>
      <c r="G71" s="38" t="s">
        <v>89</v>
      </c>
      <c r="H71" s="59">
        <v>4.3099999999999996E-3</v>
      </c>
      <c r="I71" s="38">
        <v>1</v>
      </c>
      <c r="J71" s="59">
        <f>H71*I71</f>
        <v>4.3099999999999996E-3</v>
      </c>
      <c r="K71" s="47" t="s">
        <v>148</v>
      </c>
    </row>
    <row r="72" spans="1:12" s="40" customFormat="1" ht="16.5" customHeight="1" x14ac:dyDescent="0.2">
      <c r="A72" s="38">
        <f>IF(ISNUMBER(A71),A71+1,1)</f>
        <v>53</v>
      </c>
      <c r="B72" s="39" t="s">
        <v>33</v>
      </c>
      <c r="C72" s="39" t="s">
        <v>49</v>
      </c>
      <c r="D72" s="38" t="s">
        <v>68</v>
      </c>
      <c r="E72" s="38" t="s">
        <v>73</v>
      </c>
      <c r="F72" s="38" t="s">
        <v>75</v>
      </c>
      <c r="G72" s="38" t="s">
        <v>89</v>
      </c>
      <c r="H72" s="59">
        <v>4.3099999999999996E-3</v>
      </c>
      <c r="I72" s="38">
        <v>1</v>
      </c>
      <c r="J72" s="59">
        <f>H72*I72</f>
        <v>4.3099999999999996E-3</v>
      </c>
      <c r="K72" s="47" t="s">
        <v>149</v>
      </c>
    </row>
    <row r="73" spans="1:12" s="40" customFormat="1" ht="16.5" customHeight="1" x14ac:dyDescent="0.2">
      <c r="A73" s="38">
        <f>IF(ISNUMBER(A72),A72+1,1)</f>
        <v>54</v>
      </c>
      <c r="B73" s="39" t="s">
        <v>33</v>
      </c>
      <c r="C73" s="39" t="s">
        <v>50</v>
      </c>
      <c r="D73" s="38" t="s">
        <v>69</v>
      </c>
      <c r="E73" s="38" t="s">
        <v>73</v>
      </c>
      <c r="F73" s="38" t="s">
        <v>75</v>
      </c>
      <c r="G73" s="38" t="s">
        <v>90</v>
      </c>
      <c r="H73" s="59">
        <v>4.3099999999999996E-3</v>
      </c>
      <c r="I73" s="38">
        <v>1</v>
      </c>
      <c r="J73" s="59">
        <f>H73*I73</f>
        <v>4.3099999999999996E-3</v>
      </c>
      <c r="K73" s="47" t="s">
        <v>150</v>
      </c>
    </row>
    <row r="74" spans="1:12" s="40" customFormat="1" ht="16.5" customHeight="1" x14ac:dyDescent="0.2">
      <c r="A74" s="38">
        <f>IF(ISNUMBER(A73),A73+1,1)</f>
        <v>55</v>
      </c>
      <c r="B74" s="39" t="s">
        <v>33</v>
      </c>
      <c r="C74" s="39" t="s">
        <v>51</v>
      </c>
      <c r="D74" s="38" t="s">
        <v>70</v>
      </c>
      <c r="E74" s="38" t="s">
        <v>73</v>
      </c>
      <c r="F74" s="38" t="s">
        <v>75</v>
      </c>
      <c r="G74" s="38" t="s">
        <v>91</v>
      </c>
      <c r="H74" s="59">
        <v>4.3099999999999996E-3</v>
      </c>
      <c r="I74" s="38">
        <v>1</v>
      </c>
      <c r="J74" s="59">
        <f>H74*I74</f>
        <v>4.3099999999999996E-3</v>
      </c>
      <c r="K74" s="47" t="s">
        <v>151</v>
      </c>
    </row>
    <row r="75" spans="1:12" s="40" customFormat="1" ht="16.5" customHeight="1" x14ac:dyDescent="0.2">
      <c r="A75" s="38">
        <f>IF(ISNUMBER(A74),A74+1,1)</f>
        <v>56</v>
      </c>
      <c r="B75" s="39" t="s">
        <v>33</v>
      </c>
      <c r="C75" s="39" t="s">
        <v>52</v>
      </c>
      <c r="D75" s="38" t="s">
        <v>71</v>
      </c>
      <c r="E75" s="38" t="s">
        <v>73</v>
      </c>
      <c r="F75" s="38" t="s">
        <v>75</v>
      </c>
      <c r="G75" s="38" t="s">
        <v>92</v>
      </c>
      <c r="H75" s="59">
        <v>4.5100000000000001E-3</v>
      </c>
      <c r="I75" s="38">
        <v>1</v>
      </c>
      <c r="J75" s="59">
        <f>H75*I75</f>
        <v>4.5100000000000001E-3</v>
      </c>
      <c r="K75" s="47" t="s">
        <v>152</v>
      </c>
    </row>
    <row r="76" spans="1:12" s="40" customFormat="1" ht="16.5" customHeight="1" x14ac:dyDescent="0.2">
      <c r="A76" s="38">
        <f>IF(ISNUMBER(A75),A75+1,1)</f>
        <v>57</v>
      </c>
      <c r="B76" s="39" t="s">
        <v>35</v>
      </c>
      <c r="C76" s="39" t="s">
        <v>53</v>
      </c>
      <c r="D76" s="38" t="s">
        <v>72</v>
      </c>
      <c r="E76" s="38" t="s">
        <v>73</v>
      </c>
      <c r="F76" s="38" t="s">
        <v>75</v>
      </c>
      <c r="G76" s="38" t="s">
        <v>93</v>
      </c>
      <c r="H76" s="59">
        <v>0.37190000000000001</v>
      </c>
      <c r="I76" s="38">
        <v>1</v>
      </c>
      <c r="J76" s="59">
        <f>H76*I76</f>
        <v>0.37190000000000001</v>
      </c>
      <c r="K76" s="47" t="s">
        <v>153</v>
      </c>
    </row>
    <row r="77" spans="1:12" s="45" customFormat="1" x14ac:dyDescent="0.2">
      <c r="A77" s="41"/>
      <c r="B77" s="43"/>
      <c r="C77" s="42"/>
      <c r="D77" s="42"/>
      <c r="E77" s="43"/>
      <c r="F77" s="43"/>
      <c r="G77" s="43"/>
      <c r="H77" s="43"/>
      <c r="I77" s="44">
        <f>SUM(I20:I76)</f>
        <v>57</v>
      </c>
      <c r="J77" s="60">
        <f>SUM(J20:J76)</f>
        <v>7.0146700000000024</v>
      </c>
      <c r="K77" s="58"/>
      <c r="L77" s="40"/>
    </row>
    <row r="78" spans="1:12" s="48" customFormat="1" ht="13.7" customHeight="1" x14ac:dyDescent="0.2">
      <c r="A78" s="9" t="s">
        <v>0</v>
      </c>
      <c r="B78" s="6"/>
      <c r="C78" s="6"/>
      <c r="D78" s="20" t="s">
        <v>1</v>
      </c>
      <c r="E78" s="6"/>
      <c r="F78" s="21"/>
      <c r="G78" s="21"/>
      <c r="H78" s="21"/>
      <c r="I78" s="21"/>
      <c r="J78" s="21"/>
      <c r="K78" s="10"/>
    </row>
    <row r="79" spans="1:12" s="48" customFormat="1" ht="12.95" customHeight="1" x14ac:dyDescent="0.2">
      <c r="A79" s="14"/>
      <c r="B79" s="51"/>
      <c r="C79" s="15"/>
      <c r="D79" s="16"/>
      <c r="E79" s="51"/>
      <c r="F79" s="54"/>
      <c r="G79" s="54"/>
      <c r="H79" s="54"/>
      <c r="I79" s="54"/>
      <c r="J79" s="54"/>
      <c r="K79" s="17"/>
    </row>
    <row r="80" spans="1:12" s="48" customFormat="1" ht="12.95" customHeight="1" x14ac:dyDescent="0.2">
      <c r="A80" s="11"/>
      <c r="B80" s="52"/>
      <c r="C80" s="7"/>
      <c r="D80" s="8"/>
      <c r="E80" s="52"/>
      <c r="F80" s="55"/>
      <c r="G80" s="55"/>
      <c r="H80" s="55"/>
      <c r="I80" s="55"/>
      <c r="J80" s="55"/>
      <c r="K80" s="10"/>
    </row>
    <row r="81" spans="1:11" s="48" customFormat="1" ht="12.95" customHeight="1" x14ac:dyDescent="0.2">
      <c r="A81" s="11"/>
      <c r="B81" s="6"/>
      <c r="C81" s="7"/>
      <c r="D81" s="8"/>
      <c r="E81" s="6"/>
      <c r="F81" s="55"/>
      <c r="G81" s="55"/>
      <c r="H81" s="55"/>
      <c r="I81" s="55"/>
      <c r="J81" s="55"/>
      <c r="K81" s="10"/>
    </row>
    <row r="82" spans="1:11" s="48" customFormat="1" ht="12.95" customHeight="1" x14ac:dyDescent="0.2">
      <c r="A82" s="11"/>
      <c r="B82" s="6"/>
      <c r="C82" s="7"/>
      <c r="D82" s="8"/>
      <c r="E82" s="6"/>
      <c r="F82" s="55"/>
      <c r="G82" s="55"/>
      <c r="H82" s="55"/>
      <c r="I82" s="55"/>
      <c r="J82" s="55"/>
      <c r="K82" s="10"/>
    </row>
    <row r="83" spans="1:11" s="48" customFormat="1" ht="9.75" customHeight="1" x14ac:dyDescent="0.2">
      <c r="A83" s="12"/>
      <c r="B83" s="53"/>
      <c r="C83" s="18"/>
      <c r="D83" s="19"/>
      <c r="E83" s="53"/>
      <c r="F83" s="56"/>
      <c r="G83" s="56"/>
      <c r="H83" s="56"/>
      <c r="I83" s="56"/>
      <c r="J83" s="56"/>
      <c r="K83" s="13"/>
    </row>
  </sheetData>
  <phoneticPr fontId="0" type="noConversion"/>
  <pageMargins left="0.47244094488188981" right="0.35433070866141736" top="0.59055118110236227" bottom="0.98425196850393704" header="0.51181102362204722" footer="0.51181102362204722"/>
  <pageSetup paperSize="9" scale="60" fitToHeight="0" orientation="landscape" horizontalDpi="200" verticalDpi="200" r:id="rId1"/>
  <headerFooter alignWithMargins="0">
    <oddFooter>&amp;C&amp;D&amp;RPage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Wenmeckers</dc:creator>
  <cp:lastModifiedBy>Connor Benton</cp:lastModifiedBy>
  <cp:lastPrinted>2011-03-23T02:23:26Z</cp:lastPrinted>
  <dcterms:created xsi:type="dcterms:W3CDTF">2000-10-27T00:30:29Z</dcterms:created>
  <dcterms:modified xsi:type="dcterms:W3CDTF">2021-10-13T03:07:20Z</dcterms:modified>
</cp:coreProperties>
</file>