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GitHub\POWER_LED\HW\"/>
    </mc:Choice>
  </mc:AlternateContent>
  <xr:revisionPtr revIDLastSave="0" documentId="13_ncr:1_{A376A327-3606-4B67-89F5-7BDC27DB75D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BOM Re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8" i="1" s="1"/>
  <c r="H7" i="1"/>
  <c r="J7" i="1"/>
  <c r="J6" i="1"/>
  <c r="J5" i="1"/>
  <c r="J4" i="1"/>
  <c r="J3" i="1"/>
  <c r="A3" i="1"/>
  <c r="A4" i="1" s="1"/>
  <c r="A5" i="1" s="1"/>
  <c r="A6" i="1" s="1"/>
  <c r="A7" i="1" s="1"/>
  <c r="A8" i="1" s="1"/>
  <c r="A9" i="1" s="1"/>
  <c r="J9" i="1" l="1"/>
  <c r="J10" i="1" l="1"/>
  <c r="C12" i="1" l="1"/>
  <c r="C14" i="1" s="1"/>
  <c r="C16" i="1" s="1"/>
  <c r="C17" i="1" s="1"/>
</calcChain>
</file>

<file path=xl/sharedStrings.xml><?xml version="1.0" encoding="utf-8"?>
<sst xmlns="http://schemas.openxmlformats.org/spreadsheetml/2006/main" count="56" uniqueCount="47">
  <si>
    <t>Approved</t>
  </si>
  <si>
    <t>Notes</t>
  </si>
  <si>
    <t>Bill of Materials</t>
  </si>
  <si>
    <t>Line</t>
  </si>
  <si>
    <t>Cost</t>
  </si>
  <si>
    <t>Manufacturer</t>
  </si>
  <si>
    <t>Manufacturer Part Number</t>
  </si>
  <si>
    <t>Description</t>
  </si>
  <si>
    <t>Fitted</t>
  </si>
  <si>
    <t>Supplier 1</t>
  </si>
  <si>
    <t>Digi-Key</t>
  </si>
  <si>
    <t>Designator</t>
  </si>
  <si>
    <t>R2</t>
  </si>
  <si>
    <t>R1</t>
  </si>
  <si>
    <t>JLC PCB</t>
  </si>
  <si>
    <t>PCB</t>
  </si>
  <si>
    <t>Chip Quik Inc.</t>
  </si>
  <si>
    <t>SMD291AX50T3</t>
  </si>
  <si>
    <t>SLDR PASTE NO-CLN SN63/PB37 50G</t>
  </si>
  <si>
    <t>SMD291AX50T3-ND</t>
  </si>
  <si>
    <t>Unit Price</t>
  </si>
  <si>
    <t>Qty</t>
  </si>
  <si>
    <t>Total Order Cost</t>
  </si>
  <si>
    <t>Total Order QTY</t>
  </si>
  <si>
    <t>Unit Cost</t>
  </si>
  <si>
    <t>Unit Sell Price</t>
  </si>
  <si>
    <t>Unit Profit</t>
  </si>
  <si>
    <t>Total Profit</t>
  </si>
  <si>
    <t>Supplier P/N</t>
  </si>
  <si>
    <t>Assembly Labour</t>
  </si>
  <si>
    <t>Lite-On</t>
  </si>
  <si>
    <t>LTST-C230KRKT</t>
  </si>
  <si>
    <t>Red 631nm 1206 Light Emitting Diodes (LED) ROHS</t>
  </si>
  <si>
    <t>LCSC</t>
  </si>
  <si>
    <t>C125107</t>
  </si>
  <si>
    <t>D1</t>
  </si>
  <si>
    <t>KAMAYA</t>
  </si>
  <si>
    <t>RMC10-122JTH</t>
  </si>
  <si>
    <t>±5% 0.1W ±200ppm/℃ 1.2kΩ 0402 Chip Resistor - Surface Mount ROHS</t>
  </si>
  <si>
    <t>C323751</t>
  </si>
  <si>
    <t>RMC10-331JTH</t>
  </si>
  <si>
    <t>±5% 0.1W ±200ppm/℃ 330Ω 0402 Chip Resistor - Surface Mount ROHS</t>
  </si>
  <si>
    <t>C323723</t>
  </si>
  <si>
    <t>RMC10-151JTH</t>
  </si>
  <si>
    <t>±5% 0.1W ±200ppm/℃ 150Ω 0402 Chip Resistor - Surface Mount ROHS</t>
  </si>
  <si>
    <t>C323746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</si>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</sst>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5" fillId="0" borderId="4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Alignment="1">
      <alignment vertical="top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top"/>
    </xf>
    <xf numFmtId="0" fontId="4" fillId="0" borderId="0" xfId="0" applyFont="1" applyFill="1" applyAlignment="1">
      <alignment vertical="top"/>
    </xf>
    <xf numFmtId="14" fontId="0" fillId="0" borderId="8" xfId="0" applyNumberFormat="1" applyFill="1" applyBorder="1" applyAlignment="1">
      <alignment vertical="top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left" vertical="center"/>
    </xf>
    <xf numFmtId="1" fontId="4" fillId="0" borderId="16" xfId="0" applyNumberFormat="1" applyFont="1" applyFill="1" applyBorder="1" applyAlignment="1">
      <alignment vertical="top" wrapText="1"/>
    </xf>
    <xf numFmtId="0" fontId="0" fillId="0" borderId="0" xfId="0" applyFill="1" applyAlignment="1"/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/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1" fontId="4" fillId="0" borderId="17" xfId="0" applyNumberFormat="1" applyFont="1" applyFill="1" applyBorder="1" applyAlignment="1">
      <alignment vertical="top" wrapText="1"/>
    </xf>
    <xf numFmtId="164" fontId="4" fillId="0" borderId="4" xfId="1" applyFont="1" applyFill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7" fillId="3" borderId="0" xfId="0" quotePrefix="1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top"/>
    </xf>
    <xf numFmtId="0" fontId="1" fillId="3" borderId="0" xfId="0" applyFont="1" applyFill="1" applyBorder="1" applyAlignment="1"/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44" fontId="1" fillId="0" borderId="0" xfId="0" applyNumberFormat="1" applyFont="1" applyFill="1" applyBorder="1" applyAlignment="1" applyProtection="1">
      <alignment vertical="top"/>
      <protection locked="0"/>
    </xf>
    <xf numFmtId="164" fontId="1" fillId="0" borderId="2" xfId="0" applyNumberFormat="1" applyFont="1" applyBorder="1" applyAlignment="1" applyProtection="1">
      <alignment horizontal="left" vertical="top"/>
      <protection locked="0"/>
    </xf>
    <xf numFmtId="164" fontId="1" fillId="0" borderId="4" xfId="1" applyFont="1" applyFill="1" applyBorder="1" applyAlignment="1">
      <alignment vertical="top"/>
    </xf>
    <xf numFmtId="164" fontId="1" fillId="0" borderId="9" xfId="0" applyNumberFormat="1" applyFont="1" applyBorder="1" applyAlignment="1" applyProtection="1">
      <alignment horizontal="left" vertical="top"/>
      <protection locked="0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1" fontId="1" fillId="0" borderId="16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8" xfId="0" applyFont="1" applyBorder="1" applyAlignment="1">
      <alignment horizontal="left" vertical="top"/>
    </xf>
    <xf numFmtId="164" fontId="1" fillId="0" borderId="8" xfId="1" applyFont="1" applyFill="1" applyBorder="1" applyAlignment="1">
      <alignment vertical="top"/>
    </xf>
    <xf numFmtId="164" fontId="1" fillId="0" borderId="17" xfId="1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horizontal="left" vertical="top"/>
    </xf>
    <xf numFmtId="164" fontId="1" fillId="0" borderId="6" xfId="1" applyFont="1" applyFill="1" applyBorder="1" applyAlignment="1">
      <alignment vertical="top"/>
    </xf>
    <xf numFmtId="164" fontId="1" fillId="0" borderId="18" xfId="1" applyFont="1" applyFill="1" applyBorder="1" applyAlignment="1">
      <alignment vertical="top"/>
    </xf>
    <xf numFmtId="1" fontId="1" fillId="0" borderId="0" xfId="0" applyNumberFormat="1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0" xfId="0" applyFont="1" applyBorder="1" applyAlignment="1" applyProtection="1">
      <alignment horizontal="left" vertical="top"/>
      <protection locked="0"/>
    </xf>
    <xf numFmtId="0" fontId="0" fillId="0" borderId="0" xfId="0" applyBorder="1"/>
    <xf numFmtId="0" fontId="0" fillId="0" borderId="0" xfId="0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7"/>
  <sheetViews>
    <sheetView showGridLines="0" tabSelected="1" view="pageLayout" zoomScale="85" zoomScaleNormal="100" zoomScalePageLayoutView="85" workbookViewId="0">
      <selection activeCell="C16" sqref="C16"/>
    </sheetView>
  </sheetViews>
  <sheetFormatPr defaultColWidth="9.1328125" defaultRowHeight="12.75" x14ac:dyDescent="0.35"/>
  <cols>
    <col min="1" max="1" width="4.73046875" style="1" customWidth="1"/>
    <col min="2" max="2" width="29.73046875" style="2" bestFit="1" customWidth="1"/>
    <col min="3" max="3" width="23.3984375" style="2" bestFit="1" customWidth="1"/>
    <col min="4" max="4" width="35" style="1" customWidth="1"/>
    <col min="5" max="5" width="40.73046875" style="1" hidden="1" customWidth="1"/>
    <col min="6" max="6" width="10.59765625" style="1" bestFit="1" customWidth="1"/>
    <col min="7" max="7" width="21.265625" style="1" bestFit="1" customWidth="1"/>
    <col min="8" max="8" width="10.59765625" style="1" bestFit="1" customWidth="1"/>
    <col min="9" max="9" width="5" style="1" bestFit="1" customWidth="1"/>
    <col min="10" max="10" width="10.59765625" style="1" bestFit="1" customWidth="1"/>
    <col min="11" max="11" width="50.73046875" style="1" customWidth="1"/>
    <col min="12" max="16384" width="9.1328125" style="1"/>
  </cols>
  <sheetData>
    <row r="1" spans="1:13" s="18" customFormat="1" ht="30" x14ac:dyDescent="0.35">
      <c r="A1" s="19" t="s">
        <v>2</v>
      </c>
      <c r="D1" s="41"/>
      <c r="F1" s="20"/>
      <c r="G1" s="20"/>
      <c r="H1" s="20"/>
      <c r="I1" s="20"/>
      <c r="J1" s="20"/>
      <c r="L1"/>
      <c r="M1"/>
    </row>
    <row r="2" spans="1:13" s="4" customFormat="1" ht="19.5" customHeight="1" x14ac:dyDescent="0.35">
      <c r="A2" s="3" t="s">
        <v>3</v>
      </c>
      <c r="B2" s="29" t="s">
        <v>5</v>
      </c>
      <c r="C2" s="29" t="s">
        <v>6</v>
      </c>
      <c r="D2" s="3" t="s">
        <v>7</v>
      </c>
      <c r="E2" s="3" t="s">
        <v>8</v>
      </c>
      <c r="F2" s="3" t="s">
        <v>9</v>
      </c>
      <c r="G2" s="3" t="s">
        <v>28</v>
      </c>
      <c r="H2" s="3" t="s">
        <v>20</v>
      </c>
      <c r="I2" s="3" t="s">
        <v>21</v>
      </c>
      <c r="J2" s="3" t="s">
        <v>4</v>
      </c>
      <c r="K2" s="3" t="s">
        <v>11</v>
      </c>
      <c r="L2"/>
      <c r="M2"/>
    </row>
    <row r="3" spans="1:13" s="23" customFormat="1" ht="16.5" customHeight="1" x14ac:dyDescent="0.35">
      <c r="A3" s="53">
        <f t="shared" ref="A3:A9" si="0">IF(ISNUMBER(A2),A2+1,1)</f>
        <v>1</v>
      </c>
      <c r="B3" s="54" t="s">
        <v>30</v>
      </c>
      <c r="C3" s="54" t="s">
        <v>31</v>
      </c>
      <c r="D3" s="53" t="s">
        <v>32</v>
      </c>
      <c r="E3" s="53" t="s">
        <v>8</v>
      </c>
      <c r="F3" s="53" t="s">
        <v>33</v>
      </c>
      <c r="G3" s="53" t="s">
        <v>34</v>
      </c>
      <c r="H3" s="51">
        <v>2.7099999999999999E-2</v>
      </c>
      <c r="I3" s="53">
        <v>1100</v>
      </c>
      <c r="J3" s="51">
        <f t="shared" ref="J3:J8" si="1">H3*I3</f>
        <v>29.81</v>
      </c>
      <c r="K3" s="55" t="s">
        <v>35</v>
      </c>
      <c r="L3" s="51"/>
      <c r="M3" s="64"/>
    </row>
    <row r="4" spans="1:13" s="23" customFormat="1" ht="16.5" customHeight="1" x14ac:dyDescent="0.35">
      <c r="A4" s="53">
        <f t="shared" si="0"/>
        <v>2</v>
      </c>
      <c r="B4" s="54" t="s">
        <v>36</v>
      </c>
      <c r="C4" s="54" t="s">
        <v>37</v>
      </c>
      <c r="D4" s="53" t="s">
        <v>38</v>
      </c>
      <c r="E4" s="53" t="s">
        <v>8</v>
      </c>
      <c r="F4" s="53" t="s">
        <v>33</v>
      </c>
      <c r="G4" s="53" t="s">
        <v>39</v>
      </c>
      <c r="H4" s="51">
        <v>1E-3</v>
      </c>
      <c r="I4" s="53">
        <v>1100</v>
      </c>
      <c r="J4" s="51">
        <f t="shared" si="1"/>
        <v>1.1000000000000001</v>
      </c>
      <c r="K4" s="55" t="s">
        <v>13</v>
      </c>
      <c r="L4" s="51"/>
      <c r="M4" s="64"/>
    </row>
    <row r="5" spans="1:13" s="23" customFormat="1" ht="16.5" customHeight="1" x14ac:dyDescent="0.35">
      <c r="A5" s="53">
        <f t="shared" si="0"/>
        <v>3</v>
      </c>
      <c r="B5" s="54" t="s">
        <v>36</v>
      </c>
      <c r="C5" s="54" t="s">
        <v>40</v>
      </c>
      <c r="D5" s="53" t="s">
        <v>41</v>
      </c>
      <c r="E5" s="53" t="s">
        <v>8</v>
      </c>
      <c r="F5" s="53" t="s">
        <v>33</v>
      </c>
      <c r="G5" s="53" t="s">
        <v>42</v>
      </c>
      <c r="H5" s="51">
        <v>2.5000000000000001E-3</v>
      </c>
      <c r="I5" s="53">
        <v>1100</v>
      </c>
      <c r="J5" s="51">
        <f t="shared" si="1"/>
        <v>2.75</v>
      </c>
      <c r="K5" s="55" t="s">
        <v>12</v>
      </c>
      <c r="L5" s="51"/>
      <c r="M5" s="64"/>
    </row>
    <row r="6" spans="1:13" s="23" customFormat="1" ht="16.5" customHeight="1" x14ac:dyDescent="0.35">
      <c r="A6" s="53">
        <f t="shared" si="0"/>
        <v>4</v>
      </c>
      <c r="B6" s="54" t="s">
        <v>36</v>
      </c>
      <c r="C6" s="54" t="s">
        <v>43</v>
      </c>
      <c r="D6" s="53" t="s">
        <v>44</v>
      </c>
      <c r="E6" s="53" t="s">
        <v>8</v>
      </c>
      <c r="F6" s="53" t="s">
        <v>33</v>
      </c>
      <c r="G6" s="53" t="s">
        <v>45</v>
      </c>
      <c r="H6" s="51">
        <v>2.5000000000000001E-3</v>
      </c>
      <c r="I6" s="53">
        <v>1100</v>
      </c>
      <c r="J6" s="51">
        <f t="shared" si="1"/>
        <v>2.75</v>
      </c>
      <c r="K6" s="55" t="s">
        <v>46</v>
      </c>
      <c r="L6" s="51"/>
      <c r="M6" s="64"/>
    </row>
    <row r="7" spans="1:13" s="23" customFormat="1" ht="16.5" customHeight="1" x14ac:dyDescent="0.35">
      <c r="A7" s="65">
        <f t="shared" si="0"/>
        <v>5</v>
      </c>
      <c r="B7" s="57" t="s">
        <v>14</v>
      </c>
      <c r="C7" s="57"/>
      <c r="D7" s="56" t="s">
        <v>15</v>
      </c>
      <c r="E7" s="56"/>
      <c r="F7" s="56"/>
      <c r="G7" s="56"/>
      <c r="H7" s="58">
        <f>120.68</f>
        <v>120.68</v>
      </c>
      <c r="I7" s="56">
        <v>1</v>
      </c>
      <c r="J7" s="58">
        <f t="shared" si="1"/>
        <v>120.68</v>
      </c>
      <c r="K7" s="59"/>
      <c r="L7" s="51"/>
      <c r="M7" s="64"/>
    </row>
    <row r="8" spans="1:13" s="23" customFormat="1" ht="16.5" customHeight="1" x14ac:dyDescent="0.35">
      <c r="A8" s="66">
        <f t="shared" si="0"/>
        <v>6</v>
      </c>
      <c r="B8" s="61" t="s">
        <v>16</v>
      </c>
      <c r="C8" s="61" t="s">
        <v>17</v>
      </c>
      <c r="D8" s="60" t="s">
        <v>18</v>
      </c>
      <c r="E8" s="60"/>
      <c r="F8" s="60" t="s">
        <v>10</v>
      </c>
      <c r="G8" s="60" t="s">
        <v>19</v>
      </c>
      <c r="H8" s="62">
        <f>20.6</f>
        <v>20.6</v>
      </c>
      <c r="I8" s="60">
        <v>1</v>
      </c>
      <c r="J8" s="62">
        <f t="shared" si="1"/>
        <v>20.6</v>
      </c>
      <c r="K8" s="63"/>
      <c r="L8" s="51"/>
      <c r="M8" s="64"/>
    </row>
    <row r="9" spans="1:13" s="23" customFormat="1" ht="16.5" customHeight="1" x14ac:dyDescent="0.35">
      <c r="A9" s="53">
        <f t="shared" si="0"/>
        <v>7</v>
      </c>
      <c r="B9" s="42" t="s">
        <v>29</v>
      </c>
      <c r="C9" s="22"/>
      <c r="D9" s="21"/>
      <c r="E9" s="21"/>
      <c r="F9" s="21"/>
      <c r="G9" s="21"/>
      <c r="H9" s="39">
        <v>30</v>
      </c>
      <c r="I9" s="21">
        <v>20</v>
      </c>
      <c r="J9" s="39">
        <f t="shared" ref="J7:J9" si="2">H9*I9</f>
        <v>600</v>
      </c>
      <c r="K9" s="30"/>
    </row>
    <row r="10" spans="1:13" s="28" customFormat="1" x14ac:dyDescent="0.35">
      <c r="A10" s="24"/>
      <c r="B10" s="26"/>
      <c r="C10" s="25"/>
      <c r="D10" s="25"/>
      <c r="E10" s="26"/>
      <c r="F10" s="26"/>
      <c r="G10" s="26"/>
      <c r="H10" s="26"/>
      <c r="I10" s="27"/>
      <c r="J10" s="40">
        <f>SUM(J3:J9)</f>
        <v>777.69</v>
      </c>
      <c r="K10" s="38"/>
    </row>
    <row r="11" spans="1:13" s="31" customFormat="1" ht="13.7" customHeight="1" x14ac:dyDescent="0.35">
      <c r="A11" s="7" t="s">
        <v>0</v>
      </c>
      <c r="B11" s="5"/>
      <c r="C11" s="5"/>
      <c r="D11" s="16" t="s">
        <v>1</v>
      </c>
      <c r="E11" s="5"/>
      <c r="F11" s="17"/>
      <c r="G11" s="17"/>
      <c r="H11" s="17"/>
      <c r="I11" s="17"/>
      <c r="J11" s="17"/>
      <c r="K11" s="8"/>
    </row>
    <row r="12" spans="1:13" s="31" customFormat="1" ht="12.95" customHeight="1" x14ac:dyDescent="0.35">
      <c r="A12" s="12"/>
      <c r="B12" s="44" t="s">
        <v>22</v>
      </c>
      <c r="C12" s="52">
        <f>J10</f>
        <v>777.69</v>
      </c>
      <c r="D12" s="13"/>
      <c r="E12" s="32"/>
      <c r="F12" s="35"/>
      <c r="G12" s="35"/>
      <c r="H12" s="35"/>
      <c r="I12" s="35"/>
      <c r="J12" s="35"/>
      <c r="K12" s="14"/>
    </row>
    <row r="13" spans="1:13" s="31" customFormat="1" ht="12.95" customHeight="1" x14ac:dyDescent="0.35">
      <c r="A13" s="9"/>
      <c r="B13" t="s">
        <v>23</v>
      </c>
      <c r="C13" s="45">
        <v>1000</v>
      </c>
      <c r="D13" s="6"/>
      <c r="E13" s="33"/>
      <c r="F13" s="36"/>
      <c r="G13" s="36"/>
      <c r="H13" s="36"/>
      <c r="I13" s="36"/>
      <c r="J13" s="36"/>
      <c r="K13" s="8"/>
    </row>
    <row r="14" spans="1:13" s="31" customFormat="1" ht="12.95" customHeight="1" x14ac:dyDescent="0.35">
      <c r="A14" s="9"/>
      <c r="B14" s="46" t="s">
        <v>24</v>
      </c>
      <c r="C14" s="50">
        <f>C12/C13</f>
        <v>0.7776900000000001</v>
      </c>
      <c r="D14" s="6"/>
      <c r="E14" s="5"/>
      <c r="F14" s="36"/>
      <c r="G14" s="36"/>
      <c r="H14" s="36"/>
      <c r="I14" s="36"/>
      <c r="J14" s="36"/>
      <c r="K14" s="8"/>
    </row>
    <row r="15" spans="1:13" s="31" customFormat="1" ht="12.95" customHeight="1" x14ac:dyDescent="0.35">
      <c r="A15" s="9"/>
      <c r="B15" s="46" t="s">
        <v>25</v>
      </c>
      <c r="C15" s="45">
        <v>2.5</v>
      </c>
      <c r="D15" s="6"/>
      <c r="E15" s="5"/>
      <c r="F15" s="36"/>
      <c r="G15" s="49"/>
      <c r="H15" s="36"/>
      <c r="I15" s="36"/>
      <c r="J15" s="36"/>
      <c r="K15" s="8"/>
    </row>
    <row r="16" spans="1:13" s="31" customFormat="1" ht="12.95" customHeight="1" x14ac:dyDescent="0.35">
      <c r="A16" s="9"/>
      <c r="B16" s="46" t="s">
        <v>26</v>
      </c>
      <c r="C16" s="45">
        <f>C15-C14</f>
        <v>1.7223099999999998</v>
      </c>
      <c r="D16" s="6"/>
      <c r="E16" s="5"/>
      <c r="F16" s="36"/>
      <c r="G16" s="36"/>
      <c r="H16" s="36"/>
      <c r="I16" s="36"/>
      <c r="J16" s="36"/>
      <c r="K16" s="8"/>
    </row>
    <row r="17" spans="1:11" s="31" customFormat="1" x14ac:dyDescent="0.35">
      <c r="A17" s="10"/>
      <c r="B17" s="47" t="s">
        <v>27</v>
      </c>
      <c r="C17" s="48">
        <f>C16*C13</f>
        <v>1722.3099999999997</v>
      </c>
      <c r="D17" s="15"/>
      <c r="E17" s="34"/>
      <c r="F17" s="37"/>
      <c r="G17" s="37"/>
      <c r="H17" s="37"/>
      <c r="I17" s="37"/>
      <c r="J17" s="37"/>
      <c r="K17" s="11"/>
    </row>
    <row r="19" spans="1:11" x14ac:dyDescent="0.35">
      <c r="J19" s="43"/>
    </row>
    <row r="20" spans="1:11" x14ac:dyDescent="0.35">
      <c r="B20" s="67"/>
      <c r="C20" s="67"/>
      <c r="J20" s="43"/>
    </row>
    <row r="21" spans="1:11" x14ac:dyDescent="0.35">
      <c r="B21" s="68"/>
      <c r="C21" s="67"/>
      <c r="J21" s="43"/>
    </row>
    <row r="22" spans="1:11" x14ac:dyDescent="0.35">
      <c r="B22" s="67"/>
      <c r="C22" s="67"/>
      <c r="J22" s="43"/>
    </row>
    <row r="23" spans="1:11" x14ac:dyDescent="0.35">
      <c r="B23" s="67"/>
      <c r="C23" s="67"/>
    </row>
    <row r="24" spans="1:11" x14ac:dyDescent="0.35">
      <c r="B24" s="67"/>
      <c r="C24" s="67"/>
    </row>
    <row r="25" spans="1:11" x14ac:dyDescent="0.35">
      <c r="B25" s="67"/>
      <c r="C25" s="67"/>
    </row>
    <row r="26" spans="1:11" x14ac:dyDescent="0.35">
      <c r="B26" s="67"/>
      <c r="C26" s="67"/>
    </row>
    <row r="27" spans="1:11" x14ac:dyDescent="0.35">
      <c r="B27" s="69"/>
      <c r="C27" s="69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67" fitToHeight="0" orientation="landscape" horizontalDpi="200" verticalDpi="200" r:id="rId1"/>
  <headerFooter alignWithMargins="0">
    <oddFooter>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CE77-9FA3-4614-9D33-FBD1CEE27F81}">
  <dimension ref="A1"/>
  <sheetViews>
    <sheetView workbookViewId="0">
      <selection activeCell="B2" sqref="B2:H16"/>
    </sheetView>
  </sheetViews>
  <sheetFormatPr defaultRowHeight="12.75" x14ac:dyDescent="0.35"/>
  <cols>
    <col min="1" max="1" width="3.1328125" customWidth="1"/>
    <col min="2" max="2" width="12.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Wenmeckers</dc:creator>
  <cp:lastModifiedBy>Connor Benton</cp:lastModifiedBy>
  <cp:lastPrinted>2011-03-23T02:23:26Z</cp:lastPrinted>
  <dcterms:created xsi:type="dcterms:W3CDTF">2000-10-27T00:30:29Z</dcterms:created>
  <dcterms:modified xsi:type="dcterms:W3CDTF">2022-01-23T04:26:18Z</dcterms:modified>
</cp:coreProperties>
</file>