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ev\GitHub\THE_BRAWN\HW\outputs\BOM\"/>
    </mc:Choice>
  </mc:AlternateContent>
  <xr:revisionPtr revIDLastSave="0" documentId="13_ncr:1_{46752D56-4D92-41D4-9FDA-047E52BE63D2}" xr6:coauthVersionLast="47" xr6:coauthVersionMax="47" xr10:uidLastSave="{00000000-0000-0000-0000-000000000000}"/>
  <bookViews>
    <workbookView xWindow="570" yWindow="735" windowWidth="8040" windowHeight="7410" xr2:uid="{00000000-000D-0000-FFFF-FFFF00000000}"/>
  </bookViews>
  <sheets>
    <sheet name="BOM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4" i="1" l="1"/>
  <c r="J33" i="1"/>
  <c r="J32" i="1"/>
  <c r="J31" i="1"/>
  <c r="J30" i="1"/>
  <c r="J29" i="1"/>
  <c r="J28" i="1"/>
  <c r="A28" i="1"/>
  <c r="A29" i="1" s="1"/>
  <c r="A30" i="1" s="1"/>
  <c r="A31" i="1" s="1"/>
  <c r="A32" i="1" s="1"/>
  <c r="A33" i="1" s="1"/>
  <c r="A34" i="1" s="1"/>
  <c r="J27" i="1"/>
  <c r="J26" i="1"/>
  <c r="J25" i="1"/>
  <c r="J24" i="1"/>
  <c r="A24" i="1"/>
  <c r="A25" i="1" s="1"/>
  <c r="A26" i="1" s="1"/>
  <c r="A27" i="1" s="1"/>
  <c r="J23" i="1"/>
  <c r="J22" i="1"/>
  <c r="A22" i="1"/>
  <c r="A23" i="1" s="1"/>
  <c r="J21" i="1"/>
  <c r="J20" i="1"/>
  <c r="A20" i="1"/>
  <c r="A21" i="1" s="1"/>
  <c r="I35" i="1"/>
  <c r="D16" i="1"/>
  <c r="C16" i="1"/>
  <c r="J35" i="1" l="1"/>
</calcChain>
</file>

<file path=xl/sharedStrings.xml><?xml version="1.0" encoding="utf-8"?>
<sst xmlns="http://schemas.openxmlformats.org/spreadsheetml/2006/main" count="135" uniqueCount="101">
  <si>
    <t>Approved</t>
  </si>
  <si>
    <t>Notes</t>
  </si>
  <si>
    <t>Creation Date:</t>
  </si>
  <si>
    <t>Print Date:</t>
  </si>
  <si>
    <t>Source Data From:</t>
  </si>
  <si>
    <t>Variant:</t>
  </si>
  <si>
    <t>Project:</t>
  </si>
  <si>
    <t>Bill of Materials</t>
  </si>
  <si>
    <t>Line</t>
  </si>
  <si>
    <t>Revision:</t>
  </si>
  <si>
    <t>Cost</t>
  </si>
  <si>
    <t>InFact Ltd.</t>
  </si>
  <si>
    <t>+64 3 3777316</t>
  </si>
  <si>
    <t>5 Amuri Park</t>
  </si>
  <si>
    <t>&lt;Parameter Project_Fax not found&gt;</t>
  </si>
  <si>
    <t>404 Barbadoes Street</t>
  </si>
  <si>
    <t>Christchurch 8013</t>
  </si>
  <si>
    <t>New Zealand</t>
  </si>
  <si>
    <t>www.infact.co.nz</t>
  </si>
  <si>
    <t>PXXX-50X - Description</t>
  </si>
  <si>
    <t>C:\dev\GitHub\THE_BRAWN\HW\BRAWN.PrjPCB</t>
  </si>
  <si>
    <t>BRAWN.PrjPCB</t>
  </si>
  <si>
    <t>0A</t>
  </si>
  <si>
    <t>Default</t>
  </si>
  <si>
    <t>9/12/2021</t>
  </si>
  <si>
    <t>2:01 AM</t>
  </si>
  <si>
    <t>Manufacturer</t>
  </si>
  <si>
    <t>Taiyo Yuden</t>
  </si>
  <si>
    <t>Samsung Electro-Mechanics</t>
  </si>
  <si>
    <t>STMicroelectronics</t>
  </si>
  <si>
    <t>Lumex Opto/Components Inc</t>
  </si>
  <si>
    <t>Yageo</t>
  </si>
  <si>
    <t>Vishay Dale</t>
  </si>
  <si>
    <t>Alpha &amp; Omega Semiconductor Inc.</t>
  </si>
  <si>
    <t>Diodes Incorporated</t>
  </si>
  <si>
    <t>Manufacturer Part Number</t>
  </si>
  <si>
    <t>UMK105B7104KV-FR</t>
  </si>
  <si>
    <t>CL21A226KOQNNNE</t>
  </si>
  <si>
    <t>LDL212PV33R</t>
  </si>
  <si>
    <t>STM32L010K4T6</t>
  </si>
  <si>
    <t>SML-LX0603GW-TR</t>
  </si>
  <si>
    <t>SML-LX0603IW-TR</t>
  </si>
  <si>
    <t>RC0402JR-070RL</t>
  </si>
  <si>
    <t>CRCW04021K80FKED</t>
  </si>
  <si>
    <t>RC0402FR-0710KL</t>
  </si>
  <si>
    <t>RC0402FR-07120RL</t>
  </si>
  <si>
    <t>RC0603JR-070RL</t>
  </si>
  <si>
    <t>AONR21321</t>
  </si>
  <si>
    <t>AON7528</t>
  </si>
  <si>
    <t>DMN2450UFD-7</t>
  </si>
  <si>
    <t>Description</t>
  </si>
  <si>
    <t>CAP CER 100nF 50V X7R 0402</t>
  </si>
  <si>
    <t>CAP CER 22UF 16V X5R 0805</t>
  </si>
  <si>
    <t>1.2A 3V3 LDO LINEAR REGULATOR</t>
  </si>
  <si>
    <t>ARM® Cortex®-M0+ series Microcontroller IC 32-Bit 32MHz 16KB (16K x 8) FLASH 32-LQFP (7x7)</t>
  </si>
  <si>
    <t>LED 565NM GRN DIFF 0603 SMD</t>
  </si>
  <si>
    <t>LED 635NM RED DIFF 0603 SMD</t>
  </si>
  <si>
    <t>RES 0R OHM 1/16W 5% 0402 SMD</t>
  </si>
  <si>
    <t>RES 1k8 0.0625W 1% 0402 SMD</t>
  </si>
  <si>
    <t>RES 10K OHM 1/16W 1% 0402 SMD</t>
  </si>
  <si>
    <t>RES 120 OHM 1/16W 0402 SMD</t>
  </si>
  <si>
    <t>RES 0.0 OHM 1/10W 0603 SMD</t>
  </si>
  <si>
    <t>P-Channel 30 V 24A (Tc) 4.1W (Ta), 24W (Tc) Surface Mount 8-DFN-EP (3x3)</t>
  </si>
  <si>
    <t>MOSFET N-CH 30V 45A/50A 8DFN</t>
  </si>
  <si>
    <t>MOSFET N-CH 20V 900MA 3DFN</t>
  </si>
  <si>
    <t>Fitted</t>
  </si>
  <si>
    <t>Supplier 1</t>
  </si>
  <si>
    <t>Digi-Key</t>
  </si>
  <si>
    <t>Supplier Part Number 1</t>
  </si>
  <si>
    <t>587-3498-1-ND</t>
  </si>
  <si>
    <t>1276-6526-1-ND</t>
  </si>
  <si>
    <t>497-19548-1-ND</t>
  </si>
  <si>
    <t>497-STM32L010K4T6-ND</t>
  </si>
  <si>
    <t>67-1549-1-ND</t>
  </si>
  <si>
    <t>67-1548-1-ND</t>
  </si>
  <si>
    <t>311-0.0JRCT-ND</t>
  </si>
  <si>
    <t>541-1.80KLCT-ND</t>
  </si>
  <si>
    <t>311-10.0KLRCT-ND</t>
  </si>
  <si>
    <t>311-120LRCT-ND</t>
  </si>
  <si>
    <t>311-0.0GRCT-ND</t>
  </si>
  <si>
    <t>785-1797-1-ND</t>
  </si>
  <si>
    <t>785-1506-1-ND</t>
  </si>
  <si>
    <t>DMN2450UFD-7DICT-ND</t>
  </si>
  <si>
    <t>Supplier Unit Price 1</t>
  </si>
  <si>
    <t>Quantity</t>
  </si>
  <si>
    <t>Designator</t>
  </si>
  <si>
    <t>C2, C4, C8, C9, C10, C12</t>
  </si>
  <si>
    <t>C3, C7</t>
  </si>
  <si>
    <t>U1</t>
  </si>
  <si>
    <t>U3</t>
  </si>
  <si>
    <t>DS2</t>
  </si>
  <si>
    <t>DS1</t>
  </si>
  <si>
    <t>J1, J2, J3, J4, J5, J7, J8, J9, J10</t>
  </si>
  <si>
    <t>R1</t>
  </si>
  <si>
    <t>R13</t>
  </si>
  <si>
    <t>R4, R6, R7, R8, R9, R10, R11, R12</t>
  </si>
  <si>
    <t>R14, R15</t>
  </si>
  <si>
    <t>R2</t>
  </si>
  <si>
    <t>Q1, Q3, Q4</t>
  </si>
  <si>
    <t>Q6, Q7</t>
  </si>
  <si>
    <t>Q2, Q5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</si>
</sst>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[$-C09]dd\-mmm\-yy;@"/>
    <numFmt numFmtId="166" formatCode="[$-409]h:mm:ss\ AM/PM;@"/>
  </numFmts>
  <fonts count="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3" fillId="2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6" fillId="0" borderId="4" xfId="0" applyNumberFormat="1" applyFont="1" applyFill="1" applyBorder="1" applyAlignment="1" applyProtection="1">
      <alignment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1" fillId="0" borderId="4" xfId="0" applyNumberFormat="1" applyFont="1" applyFill="1" applyBorder="1" applyAlignment="1" applyProtection="1">
      <alignment vertical="top"/>
      <protection locked="0"/>
    </xf>
    <xf numFmtId="0" fontId="1" fillId="0" borderId="6" xfId="0" applyNumberFormat="1" applyFont="1" applyFill="1" applyBorder="1" applyAlignment="1" applyProtection="1">
      <alignment vertical="top"/>
      <protection locked="0"/>
    </xf>
    <xf numFmtId="0" fontId="1" fillId="0" borderId="7" xfId="0" applyNumberFormat="1" applyFont="1" applyFill="1" applyBorder="1" applyAlignment="1" applyProtection="1">
      <alignment vertical="top"/>
      <protection locked="0"/>
    </xf>
    <xf numFmtId="0" fontId="1" fillId="0" borderId="8" xfId="0" applyNumberFormat="1" applyFont="1" applyFill="1" applyBorder="1" applyAlignment="1" applyProtection="1">
      <alignment vertical="top"/>
      <protection locked="0"/>
    </xf>
    <xf numFmtId="0" fontId="1" fillId="0" borderId="9" xfId="0" applyNumberFormat="1" applyFont="1" applyFill="1" applyBorder="1" applyAlignment="1" applyProtection="1">
      <alignment horizontal="left" vertical="top"/>
      <protection locked="0"/>
    </xf>
    <xf numFmtId="0" fontId="1" fillId="0" borderId="10" xfId="0" applyNumberFormat="1" applyFont="1" applyFill="1" applyBorder="1" applyAlignment="1" applyProtection="1">
      <alignment horizontal="left" vertical="top"/>
      <protection locked="0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1" fillId="0" borderId="12" xfId="0" applyNumberFormat="1" applyFont="1" applyFill="1" applyBorder="1" applyAlignment="1" applyProtection="1">
      <alignment horizontal="left" vertical="top"/>
      <protection locked="0"/>
    </xf>
    <xf numFmtId="0" fontId="1" fillId="0" borderId="13" xfId="0" applyNumberFormat="1" applyFont="1" applyFill="1" applyBorder="1" applyAlignment="1" applyProtection="1">
      <alignment horizontal="left" vertical="top"/>
      <protection locked="0"/>
    </xf>
    <xf numFmtId="0" fontId="6" fillId="0" borderId="0" xfId="0" applyNumberFormat="1" applyFont="1" applyFill="1" applyBorder="1" applyAlignment="1" applyProtection="1">
      <alignment horizontal="left" vertical="top"/>
      <protection locked="0"/>
    </xf>
    <xf numFmtId="0" fontId="6" fillId="0" borderId="0" xfId="0" applyNumberFormat="1" applyFont="1" applyFill="1" applyBorder="1" applyAlignment="1" applyProtection="1">
      <alignment vertical="top"/>
      <protection locked="0"/>
    </xf>
    <xf numFmtId="0" fontId="5" fillId="3" borderId="0" xfId="0" applyFont="1" applyFill="1" applyAlignment="1">
      <alignment vertical="top"/>
    </xf>
    <xf numFmtId="0" fontId="5" fillId="3" borderId="0" xfId="0" applyFont="1" applyFill="1" applyBorder="1" applyAlignment="1">
      <alignment horizontal="left"/>
    </xf>
    <xf numFmtId="0" fontId="7" fillId="3" borderId="0" xfId="0" applyFont="1" applyFill="1" applyBorder="1" applyAlignment="1">
      <alignment vertical="center"/>
    </xf>
    <xf numFmtId="0" fontId="2" fillId="3" borderId="4" xfId="0" applyFont="1" applyFill="1" applyBorder="1" applyAlignment="1"/>
    <xf numFmtId="0" fontId="2" fillId="3" borderId="0" xfId="0" applyFont="1" applyFill="1" applyBorder="1" applyAlignment="1"/>
    <xf numFmtId="0" fontId="5" fillId="3" borderId="0" xfId="0" applyFont="1" applyFill="1" applyBorder="1" applyAlignment="1"/>
    <xf numFmtId="0" fontId="5" fillId="3" borderId="14" xfId="0" applyFont="1" applyFill="1" applyBorder="1" applyAlignment="1"/>
    <xf numFmtId="0" fontId="2" fillId="3" borderId="15" xfId="0" applyFont="1" applyFill="1" applyBorder="1" applyAlignment="1">
      <alignment horizontal="left"/>
    </xf>
    <xf numFmtId="0" fontId="5" fillId="3" borderId="15" xfId="0" applyFont="1" applyFill="1" applyBorder="1" applyAlignment="1"/>
    <xf numFmtId="0" fontId="2" fillId="3" borderId="6" xfId="0" applyFont="1" applyFill="1" applyBorder="1" applyAlignment="1"/>
    <xf numFmtId="0" fontId="5" fillId="3" borderId="15" xfId="0" applyFont="1" applyFill="1" applyBorder="1" applyAlignment="1">
      <alignment horizontal="left"/>
    </xf>
    <xf numFmtId="0" fontId="4" fillId="3" borderId="4" xfId="0" applyFont="1" applyFill="1" applyBorder="1" applyAlignment="1"/>
    <xf numFmtId="0" fontId="5" fillId="3" borderId="4" xfId="0" applyFont="1" applyFill="1" applyBorder="1" applyAlignment="1"/>
    <xf numFmtId="165" fontId="5" fillId="3" borderId="14" xfId="0" applyNumberFormat="1" applyFont="1" applyFill="1" applyBorder="1" applyAlignment="1">
      <alignment horizontal="left"/>
    </xf>
    <xf numFmtId="166" fontId="5" fillId="3" borderId="14" xfId="0" applyNumberFormat="1" applyFont="1" applyFill="1" applyBorder="1" applyAlignment="1">
      <alignment horizontal="left"/>
    </xf>
    <xf numFmtId="49" fontId="5" fillId="3" borderId="14" xfId="0" applyNumberFormat="1" applyFont="1" applyFill="1" applyBorder="1" applyAlignment="1">
      <alignment horizontal="left"/>
    </xf>
    <xf numFmtId="0" fontId="5" fillId="0" borderId="4" xfId="0" applyFont="1" applyFill="1" applyBorder="1" applyAlignment="1">
      <alignment vertical="top"/>
    </xf>
    <xf numFmtId="0" fontId="5" fillId="0" borderId="4" xfId="0" applyFont="1" applyFill="1" applyBorder="1" applyAlignment="1">
      <alignment horizontal="left" vertical="top"/>
    </xf>
    <xf numFmtId="0" fontId="5" fillId="0" borderId="0" xfId="0" applyFont="1" applyFill="1" applyAlignment="1">
      <alignment vertical="top"/>
    </xf>
    <xf numFmtId="14" fontId="0" fillId="0" borderId="8" xfId="0" applyNumberFormat="1" applyFill="1" applyBorder="1" applyAlignment="1">
      <alignment vertical="top"/>
    </xf>
    <xf numFmtId="0" fontId="0" fillId="0" borderId="16" xfId="0" applyFill="1" applyBorder="1" applyAlignment="1">
      <alignment horizontal="left" vertical="top"/>
    </xf>
    <xf numFmtId="0" fontId="0" fillId="0" borderId="16" xfId="0" applyFill="1" applyBorder="1" applyAlignment="1">
      <alignment vertical="top"/>
    </xf>
    <xf numFmtId="1" fontId="0" fillId="0" borderId="1" xfId="0" applyNumberFormat="1" applyFill="1" applyBorder="1" applyAlignment="1">
      <alignment vertical="top"/>
    </xf>
    <xf numFmtId="0" fontId="0" fillId="0" borderId="0" xfId="0" applyFill="1" applyAlignment="1">
      <alignment vertical="top"/>
    </xf>
    <xf numFmtId="0" fontId="3" fillId="2" borderId="1" xfId="0" applyFont="1" applyFill="1" applyBorder="1" applyAlignment="1">
      <alignment horizontal="left" vertical="center"/>
    </xf>
    <xf numFmtId="1" fontId="5" fillId="0" borderId="17" xfId="0" applyNumberFormat="1" applyFont="1" applyFill="1" applyBorder="1" applyAlignment="1">
      <alignment vertical="top" wrapText="1"/>
    </xf>
    <xf numFmtId="0" fontId="0" fillId="0" borderId="0" xfId="0" applyFill="1" applyAlignment="1"/>
    <xf numFmtId="0" fontId="5" fillId="3" borderId="0" xfId="0" applyFont="1" applyFill="1" applyAlignment="1">
      <alignment vertical="top" wrapText="1"/>
    </xf>
    <xf numFmtId="0" fontId="5" fillId="3" borderId="0" xfId="0" applyFont="1" applyFill="1" applyAlignment="1">
      <alignment horizontal="left" vertical="top" wrapText="1"/>
    </xf>
    <xf numFmtId="0" fontId="1" fillId="0" borderId="16" xfId="0" applyNumberFormat="1" applyFont="1" applyFill="1" applyBorder="1" applyAlignment="1" applyProtection="1">
      <alignment horizontal="left" vertical="top"/>
      <protection locked="0"/>
    </xf>
    <xf numFmtId="0" fontId="0" fillId="0" borderId="0" xfId="0" applyFill="1" applyBorder="1" applyAlignment="1"/>
    <xf numFmtId="0" fontId="1" fillId="0" borderId="15" xfId="0" applyNumberFormat="1" applyFont="1" applyFill="1" applyBorder="1" applyAlignment="1" applyProtection="1">
      <alignment horizontal="left" vertical="top"/>
      <protection locked="0"/>
    </xf>
    <xf numFmtId="0" fontId="1" fillId="0" borderId="16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15" xfId="0" applyNumberFormat="1" applyFont="1" applyFill="1" applyBorder="1" applyAlignment="1" applyProtection="1">
      <alignment vertical="top"/>
      <protection locked="0"/>
    </xf>
    <xf numFmtId="0" fontId="5" fillId="3" borderId="15" xfId="0" applyFont="1" applyFill="1" applyBorder="1" applyAlignment="1">
      <alignment vertical="top"/>
    </xf>
    <xf numFmtId="1" fontId="5" fillId="0" borderId="18" xfId="0" applyNumberFormat="1" applyFont="1" applyFill="1" applyBorder="1" applyAlignment="1">
      <alignment vertical="top" wrapText="1"/>
    </xf>
    <xf numFmtId="164" fontId="5" fillId="0" borderId="4" xfId="1" applyFont="1" applyFill="1" applyBorder="1" applyAlignment="1">
      <alignment vertical="top"/>
    </xf>
    <xf numFmtId="164" fontId="0" fillId="0" borderId="1" xfId="1" applyFont="1" applyFill="1" applyBorder="1" applyAlignment="1">
      <alignment vertical="top"/>
    </xf>
    <xf numFmtId="0" fontId="0" fillId="0" borderId="0" xfId="0" quotePrefix="1" applyAlignment="1">
      <alignment horizontal="left"/>
    </xf>
    <xf numFmtId="0" fontId="8" fillId="3" borderId="0" xfId="0" quotePrefix="1" applyFont="1" applyFill="1" applyBorder="1" applyAlignment="1">
      <alignment vertical="center"/>
    </xf>
    <xf numFmtId="0" fontId="2" fillId="3" borderId="0" xfId="0" quotePrefix="1" applyFont="1" applyFill="1" applyBorder="1" applyAlignment="1">
      <alignment horizontal="left"/>
    </xf>
    <xf numFmtId="0" fontId="2" fillId="3" borderId="14" xfId="0" quotePrefix="1" applyFont="1" applyFill="1" applyBorder="1" applyAlignment="1">
      <alignment horizontal="left"/>
    </xf>
    <xf numFmtId="0" fontId="2" fillId="3" borderId="15" xfId="0" quotePrefix="1" applyFont="1" applyFill="1" applyBorder="1" applyAlignment="1">
      <alignment horizontal="left"/>
    </xf>
    <xf numFmtId="0" fontId="5" fillId="3" borderId="15" xfId="0" quotePrefix="1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2</xdr:row>
      <xdr:rowOff>19050</xdr:rowOff>
    </xdr:from>
    <xdr:to>
      <xdr:col>2</xdr:col>
      <xdr:colOff>1819275</xdr:colOff>
      <xdr:row>4</xdr:row>
      <xdr:rowOff>152400</xdr:rowOff>
    </xdr:to>
    <xdr:pic>
      <xdr:nvPicPr>
        <xdr:cNvPr id="3078" name="Picture 1">
          <a:extLst>
            <a:ext uri="{FF2B5EF4-FFF2-40B4-BE49-F238E27FC236}">
              <a16:creationId xmlns:a16="http://schemas.microsoft.com/office/drawing/2014/main" id="{00000000-0008-0000-0000-000006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342900"/>
          <a:ext cx="28670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L41"/>
  <sheetViews>
    <sheetView showGridLines="0" tabSelected="1" view="pageLayout" topLeftCell="A22" zoomScaleNormal="100" workbookViewId="0">
      <selection activeCell="F54" sqref="F54"/>
    </sheetView>
  </sheetViews>
  <sheetFormatPr defaultRowHeight="12.75" x14ac:dyDescent="0.2"/>
  <cols>
    <col min="1" max="1" width="4.7109375" style="1" customWidth="1"/>
    <col min="2" max="2" width="12.7109375" style="2" customWidth="1"/>
    <col min="3" max="3" width="27.7109375" style="2" customWidth="1"/>
    <col min="4" max="4" width="28.7109375" style="1" customWidth="1"/>
    <col min="5" max="5" width="40.7109375" style="1" customWidth="1"/>
    <col min="6" max="6" width="16" style="1" customWidth="1"/>
    <col min="7" max="7" width="16.140625" style="1" customWidth="1"/>
    <col min="8" max="8" width="13.85546875" style="1" customWidth="1"/>
    <col min="9" max="10" width="12" style="1" customWidth="1"/>
    <col min="11" max="11" width="50.7109375" style="1" customWidth="1"/>
    <col min="12" max="16384" width="9.140625" style="1"/>
  </cols>
  <sheetData>
    <row r="1" spans="1:11" s="22" customFormat="1" x14ac:dyDescent="0.2">
      <c r="A1" s="49"/>
      <c r="D1" s="61" t="s">
        <v>11</v>
      </c>
      <c r="E1" s="61" t="s">
        <v>12</v>
      </c>
    </row>
    <row r="2" spans="1:11" s="22" customFormat="1" x14ac:dyDescent="0.2">
      <c r="A2" s="49"/>
      <c r="D2" s="61" t="s">
        <v>13</v>
      </c>
      <c r="E2" s="3" t="s">
        <v>14</v>
      </c>
    </row>
    <row r="3" spans="1:11" s="22" customFormat="1" x14ac:dyDescent="0.2">
      <c r="A3" s="49"/>
      <c r="D3" s="61" t="s">
        <v>15</v>
      </c>
    </row>
    <row r="4" spans="1:11" s="22" customFormat="1" x14ac:dyDescent="0.2">
      <c r="A4" s="49"/>
      <c r="D4" s="61" t="s">
        <v>16</v>
      </c>
    </row>
    <row r="5" spans="1:11" s="22" customFormat="1" x14ac:dyDescent="0.2">
      <c r="A5" s="49"/>
      <c r="D5" s="61" t="s">
        <v>17</v>
      </c>
    </row>
    <row r="6" spans="1:11" s="22" customFormat="1" x14ac:dyDescent="0.2">
      <c r="A6" s="49"/>
      <c r="E6" s="3"/>
    </row>
    <row r="7" spans="1:11" s="22" customFormat="1" x14ac:dyDescent="0.2">
      <c r="A7" s="49"/>
      <c r="C7" s="61" t="s">
        <v>18</v>
      </c>
      <c r="D7" s="3"/>
      <c r="E7" s="3"/>
    </row>
    <row r="8" spans="1:11" s="22" customFormat="1" x14ac:dyDescent="0.2">
      <c r="A8" s="49"/>
      <c r="D8" s="49"/>
      <c r="E8" s="50"/>
    </row>
    <row r="9" spans="1:11" s="22" customFormat="1" ht="30" x14ac:dyDescent="0.2">
      <c r="A9" s="24" t="s">
        <v>7</v>
      </c>
      <c r="D9" s="62" t="s">
        <v>19</v>
      </c>
      <c r="F9" s="27"/>
      <c r="G9" s="27"/>
      <c r="H9" s="27"/>
      <c r="I9" s="27"/>
      <c r="J9" s="27"/>
    </row>
    <row r="10" spans="1:11" s="22" customFormat="1" ht="23.25" customHeight="1" x14ac:dyDescent="0.2">
      <c r="A10" s="25" t="s">
        <v>4</v>
      </c>
      <c r="B10" s="23"/>
      <c r="D10" s="63" t="s">
        <v>20</v>
      </c>
      <c r="E10" s="26"/>
      <c r="F10" s="26"/>
      <c r="G10" s="26"/>
      <c r="H10" s="26"/>
      <c r="I10" s="26"/>
      <c r="J10" s="26"/>
      <c r="K10" s="26"/>
    </row>
    <row r="11" spans="1:11" s="22" customFormat="1" ht="17.25" customHeight="1" x14ac:dyDescent="0.2">
      <c r="A11" s="25" t="s">
        <v>6</v>
      </c>
      <c r="B11" s="23"/>
      <c r="D11" s="64" t="s">
        <v>21</v>
      </c>
      <c r="E11" s="28"/>
      <c r="F11" s="28"/>
      <c r="G11" s="28"/>
      <c r="H11" s="28"/>
      <c r="I11" s="28"/>
      <c r="J11" s="28"/>
      <c r="K11" s="28"/>
    </row>
    <row r="12" spans="1:11" s="22" customFormat="1" ht="17.25" customHeight="1" x14ac:dyDescent="0.2">
      <c r="A12" s="25" t="s">
        <v>9</v>
      </c>
      <c r="B12" s="23"/>
      <c r="D12" s="65" t="s">
        <v>22</v>
      </c>
      <c r="E12" s="30"/>
      <c r="F12" s="30"/>
      <c r="G12" s="30"/>
      <c r="H12" s="30"/>
      <c r="I12" s="30"/>
      <c r="J12" s="30"/>
      <c r="K12" s="30"/>
    </row>
    <row r="13" spans="1:11" s="22" customFormat="1" ht="17.25" customHeight="1" x14ac:dyDescent="0.2">
      <c r="A13" s="25" t="s">
        <v>5</v>
      </c>
      <c r="B13" s="23"/>
      <c r="D13" s="65" t="s">
        <v>23</v>
      </c>
      <c r="E13" s="30"/>
      <c r="F13" s="30"/>
      <c r="G13" s="30"/>
      <c r="H13" s="30"/>
      <c r="I13" s="30"/>
      <c r="J13" s="30"/>
      <c r="K13" s="30"/>
    </row>
    <row r="14" spans="1:11" s="22" customFormat="1" x14ac:dyDescent="0.2">
      <c r="A14" s="31"/>
      <c r="B14" s="29"/>
      <c r="C14" s="57"/>
      <c r="D14" s="32"/>
      <c r="E14" s="30"/>
      <c r="F14" s="30"/>
      <c r="G14" s="30"/>
      <c r="H14" s="30"/>
      <c r="I14" s="30"/>
      <c r="J14" s="30"/>
      <c r="K14" s="30"/>
    </row>
    <row r="15" spans="1:11" s="22" customFormat="1" ht="15.75" customHeight="1" x14ac:dyDescent="0.2">
      <c r="A15" s="33" t="s">
        <v>2</v>
      </c>
      <c r="C15" s="66" t="s">
        <v>24</v>
      </c>
      <c r="D15" s="66" t="s">
        <v>25</v>
      </c>
      <c r="E15" s="27"/>
      <c r="F15" s="27"/>
      <c r="G15" s="27"/>
      <c r="H15" s="27"/>
      <c r="I15" s="27"/>
      <c r="J15" s="27"/>
      <c r="K15" s="27"/>
    </row>
    <row r="16" spans="1:11" s="22" customFormat="1" ht="15.75" customHeight="1" x14ac:dyDescent="0.2">
      <c r="A16" s="34" t="s">
        <v>3</v>
      </c>
      <c r="C16" s="35">
        <f ca="1">TODAY()</f>
        <v>44539</v>
      </c>
      <c r="D16" s="36">
        <f ca="1">NOW()</f>
        <v>44539.084590393519</v>
      </c>
      <c r="E16" s="27"/>
      <c r="F16" s="27"/>
      <c r="G16" s="27"/>
      <c r="H16" s="27"/>
      <c r="I16" s="27"/>
      <c r="J16" s="27"/>
    </row>
    <row r="17" spans="1:11" s="22" customFormat="1" ht="15.75" customHeight="1" x14ac:dyDescent="0.2">
      <c r="A17" s="33"/>
      <c r="C17" s="37"/>
      <c r="D17" s="37"/>
      <c r="E17" s="27"/>
      <c r="F17" s="27"/>
      <c r="G17" s="27"/>
      <c r="H17" s="27"/>
      <c r="I17" s="27"/>
      <c r="J17" s="27"/>
    </row>
    <row r="18" spans="1:11" s="22" customFormat="1" ht="15.75" customHeight="1" x14ac:dyDescent="0.2">
      <c r="A18" s="34"/>
      <c r="C18" s="23"/>
      <c r="D18" s="23"/>
      <c r="E18" s="27"/>
      <c r="F18" s="27"/>
      <c r="G18" s="27"/>
      <c r="H18" s="27"/>
      <c r="I18" s="27"/>
      <c r="J18" s="27"/>
    </row>
    <row r="19" spans="1:11" s="5" customFormat="1" ht="19.5" customHeight="1" x14ac:dyDescent="0.2">
      <c r="A19" s="4" t="s">
        <v>8</v>
      </c>
      <c r="B19" s="46" t="s">
        <v>26</v>
      </c>
      <c r="C19" s="46" t="s">
        <v>35</v>
      </c>
      <c r="D19" s="4" t="s">
        <v>50</v>
      </c>
      <c r="E19" s="4" t="s">
        <v>65</v>
      </c>
      <c r="F19" s="4" t="s">
        <v>66</v>
      </c>
      <c r="G19" s="4" t="s">
        <v>68</v>
      </c>
      <c r="H19" s="4" t="s">
        <v>83</v>
      </c>
      <c r="I19" s="4" t="s">
        <v>84</v>
      </c>
      <c r="J19" s="4" t="s">
        <v>10</v>
      </c>
      <c r="K19" s="4" t="s">
        <v>85</v>
      </c>
    </row>
    <row r="20" spans="1:11" s="40" customFormat="1" ht="16.5" customHeight="1" x14ac:dyDescent="0.2">
      <c r="A20" s="38">
        <f t="shared" ref="A20:A34" si="0">IF(ISNUMBER(A19),A19+1,1)</f>
        <v>1</v>
      </c>
      <c r="B20" s="39" t="s">
        <v>27</v>
      </c>
      <c r="C20" s="39" t="s">
        <v>36</v>
      </c>
      <c r="D20" s="38" t="s">
        <v>51</v>
      </c>
      <c r="E20" s="38" t="s">
        <v>65</v>
      </c>
      <c r="F20" s="38" t="s">
        <v>67</v>
      </c>
      <c r="G20" s="38" t="s">
        <v>69</v>
      </c>
      <c r="H20" s="59">
        <v>3.1759999999999997E-2</v>
      </c>
      <c r="I20" s="38">
        <v>6</v>
      </c>
      <c r="J20" s="59">
        <f t="shared" ref="J20:J34" si="1">H20*I20</f>
        <v>0.19055999999999998</v>
      </c>
      <c r="K20" s="47" t="s">
        <v>86</v>
      </c>
    </row>
    <row r="21" spans="1:11" s="40" customFormat="1" ht="16.5" customHeight="1" x14ac:dyDescent="0.2">
      <c r="A21" s="38">
        <f t="shared" si="0"/>
        <v>2</v>
      </c>
      <c r="B21" s="39" t="s">
        <v>28</v>
      </c>
      <c r="C21" s="39" t="s">
        <v>37</v>
      </c>
      <c r="D21" s="38" t="s">
        <v>52</v>
      </c>
      <c r="E21" s="38" t="s">
        <v>65</v>
      </c>
      <c r="F21" s="38" t="s">
        <v>67</v>
      </c>
      <c r="G21" s="38" t="s">
        <v>70</v>
      </c>
      <c r="H21" s="59">
        <v>0.13819000000000001</v>
      </c>
      <c r="I21" s="38">
        <v>2</v>
      </c>
      <c r="J21" s="59">
        <f t="shared" si="1"/>
        <v>0.27638000000000001</v>
      </c>
      <c r="K21" s="47" t="s">
        <v>87</v>
      </c>
    </row>
    <row r="22" spans="1:11" s="40" customFormat="1" ht="16.5" customHeight="1" x14ac:dyDescent="0.2">
      <c r="A22" s="38">
        <f t="shared" si="0"/>
        <v>3</v>
      </c>
      <c r="B22" s="39" t="s">
        <v>29</v>
      </c>
      <c r="C22" s="39" t="s">
        <v>38</v>
      </c>
      <c r="D22" s="38" t="s">
        <v>53</v>
      </c>
      <c r="E22" s="38" t="s">
        <v>65</v>
      </c>
      <c r="F22" s="38" t="s">
        <v>67</v>
      </c>
      <c r="G22" s="38" t="s">
        <v>71</v>
      </c>
      <c r="H22" s="59">
        <v>0.36276000000000003</v>
      </c>
      <c r="I22" s="38">
        <v>1</v>
      </c>
      <c r="J22" s="59">
        <f t="shared" si="1"/>
        <v>0.36276000000000003</v>
      </c>
      <c r="K22" s="47" t="s">
        <v>88</v>
      </c>
    </row>
    <row r="23" spans="1:11" s="40" customFormat="1" ht="16.5" customHeight="1" x14ac:dyDescent="0.2">
      <c r="A23" s="38">
        <f t="shared" si="0"/>
        <v>4</v>
      </c>
      <c r="B23" s="39" t="s">
        <v>29</v>
      </c>
      <c r="C23" s="39" t="s">
        <v>39</v>
      </c>
      <c r="D23" s="38" t="s">
        <v>54</v>
      </c>
      <c r="E23" s="38" t="s">
        <v>65</v>
      </c>
      <c r="F23" s="38" t="s">
        <v>67</v>
      </c>
      <c r="G23" s="38" t="s">
        <v>72</v>
      </c>
      <c r="H23" s="59">
        <v>1.69</v>
      </c>
      <c r="I23" s="38">
        <v>1</v>
      </c>
      <c r="J23" s="59">
        <f t="shared" si="1"/>
        <v>1.69</v>
      </c>
      <c r="K23" s="47" t="s">
        <v>89</v>
      </c>
    </row>
    <row r="24" spans="1:11" s="40" customFormat="1" ht="16.5" customHeight="1" x14ac:dyDescent="0.2">
      <c r="A24" s="38">
        <f t="shared" si="0"/>
        <v>5</v>
      </c>
      <c r="B24" s="39" t="s">
        <v>30</v>
      </c>
      <c r="C24" s="39" t="s">
        <v>40</v>
      </c>
      <c r="D24" s="38" t="s">
        <v>55</v>
      </c>
      <c r="E24" s="38" t="s">
        <v>65</v>
      </c>
      <c r="F24" s="38" t="s">
        <v>67</v>
      </c>
      <c r="G24" s="38" t="s">
        <v>73</v>
      </c>
      <c r="H24" s="59">
        <v>0.12953999999999999</v>
      </c>
      <c r="I24" s="38">
        <v>1</v>
      </c>
      <c r="J24" s="59">
        <f t="shared" si="1"/>
        <v>0.12953999999999999</v>
      </c>
      <c r="K24" s="47" t="s">
        <v>90</v>
      </c>
    </row>
    <row r="25" spans="1:11" s="40" customFormat="1" ht="16.5" customHeight="1" x14ac:dyDescent="0.2">
      <c r="A25" s="38">
        <f t="shared" si="0"/>
        <v>6</v>
      </c>
      <c r="B25" s="39" t="s">
        <v>30</v>
      </c>
      <c r="C25" s="39" t="s">
        <v>41</v>
      </c>
      <c r="D25" s="38" t="s">
        <v>56</v>
      </c>
      <c r="E25" s="38" t="s">
        <v>65</v>
      </c>
      <c r="F25" s="38" t="s">
        <v>67</v>
      </c>
      <c r="G25" s="38" t="s">
        <v>74</v>
      </c>
      <c r="H25" s="59">
        <v>0.12953999999999999</v>
      </c>
      <c r="I25" s="38">
        <v>1</v>
      </c>
      <c r="J25" s="59">
        <f t="shared" si="1"/>
        <v>0.12953999999999999</v>
      </c>
      <c r="K25" s="47" t="s">
        <v>91</v>
      </c>
    </row>
    <row r="26" spans="1:11" s="40" customFormat="1" ht="16.5" customHeight="1" x14ac:dyDescent="0.2">
      <c r="A26" s="38">
        <f t="shared" si="0"/>
        <v>7</v>
      </c>
      <c r="B26" s="39"/>
      <c r="C26" s="39"/>
      <c r="D26" s="38"/>
      <c r="E26" s="38" t="s">
        <v>65</v>
      </c>
      <c r="F26" s="38"/>
      <c r="G26" s="38"/>
      <c r="H26" s="59"/>
      <c r="I26" s="38">
        <v>9</v>
      </c>
      <c r="J26" s="59">
        <f t="shared" si="1"/>
        <v>0</v>
      </c>
      <c r="K26" s="47" t="s">
        <v>92</v>
      </c>
    </row>
    <row r="27" spans="1:11" s="40" customFormat="1" ht="16.5" customHeight="1" x14ac:dyDescent="0.2">
      <c r="A27" s="38">
        <f t="shared" si="0"/>
        <v>8</v>
      </c>
      <c r="B27" s="39" t="s">
        <v>31</v>
      </c>
      <c r="C27" s="39" t="s">
        <v>42</v>
      </c>
      <c r="D27" s="38" t="s">
        <v>57</v>
      </c>
      <c r="E27" s="38" t="s">
        <v>65</v>
      </c>
      <c r="F27" s="38" t="s">
        <v>67</v>
      </c>
      <c r="G27" s="38" t="s">
        <v>75</v>
      </c>
      <c r="H27" s="59">
        <v>3.13E-3</v>
      </c>
      <c r="I27" s="38">
        <v>1</v>
      </c>
      <c r="J27" s="59">
        <f t="shared" si="1"/>
        <v>3.13E-3</v>
      </c>
      <c r="K27" s="47" t="s">
        <v>93</v>
      </c>
    </row>
    <row r="28" spans="1:11" s="40" customFormat="1" ht="16.5" customHeight="1" x14ac:dyDescent="0.2">
      <c r="A28" s="38">
        <f t="shared" si="0"/>
        <v>9</v>
      </c>
      <c r="B28" s="39" t="s">
        <v>32</v>
      </c>
      <c r="C28" s="39" t="s">
        <v>43</v>
      </c>
      <c r="D28" s="38" t="s">
        <v>58</v>
      </c>
      <c r="E28" s="38" t="s">
        <v>65</v>
      </c>
      <c r="F28" s="38" t="s">
        <v>67</v>
      </c>
      <c r="G28" s="38" t="s">
        <v>76</v>
      </c>
      <c r="H28" s="59">
        <v>1.0120000000000001E-2</v>
      </c>
      <c r="I28" s="38">
        <v>1</v>
      </c>
      <c r="J28" s="59">
        <f t="shared" si="1"/>
        <v>1.0120000000000001E-2</v>
      </c>
      <c r="K28" s="47" t="s">
        <v>94</v>
      </c>
    </row>
    <row r="29" spans="1:11" s="40" customFormat="1" ht="16.5" customHeight="1" x14ac:dyDescent="0.2">
      <c r="A29" s="38">
        <f t="shared" si="0"/>
        <v>10</v>
      </c>
      <c r="B29" s="39" t="s">
        <v>31</v>
      </c>
      <c r="C29" s="39" t="s">
        <v>44</v>
      </c>
      <c r="D29" s="38" t="s">
        <v>59</v>
      </c>
      <c r="E29" s="38" t="s">
        <v>65</v>
      </c>
      <c r="F29" s="38" t="s">
        <v>67</v>
      </c>
      <c r="G29" s="38" t="s">
        <v>77</v>
      </c>
      <c r="H29" s="59">
        <v>3.16E-3</v>
      </c>
      <c r="I29" s="38">
        <v>8</v>
      </c>
      <c r="J29" s="59">
        <f t="shared" si="1"/>
        <v>2.528E-2</v>
      </c>
      <c r="K29" s="47" t="s">
        <v>95</v>
      </c>
    </row>
    <row r="30" spans="1:11" s="40" customFormat="1" ht="16.5" customHeight="1" x14ac:dyDescent="0.2">
      <c r="A30" s="38">
        <f t="shared" si="0"/>
        <v>11</v>
      </c>
      <c r="B30" s="39" t="s">
        <v>31</v>
      </c>
      <c r="C30" s="39" t="s">
        <v>45</v>
      </c>
      <c r="D30" s="38" t="s">
        <v>60</v>
      </c>
      <c r="E30" s="38" t="s">
        <v>65</v>
      </c>
      <c r="F30" s="38" t="s">
        <v>67</v>
      </c>
      <c r="G30" s="38" t="s">
        <v>78</v>
      </c>
      <c r="H30" s="59">
        <v>4.4099999999999999E-3</v>
      </c>
      <c r="I30" s="38">
        <v>2</v>
      </c>
      <c r="J30" s="59">
        <f t="shared" si="1"/>
        <v>8.8199999999999997E-3</v>
      </c>
      <c r="K30" s="47" t="s">
        <v>96</v>
      </c>
    </row>
    <row r="31" spans="1:11" s="40" customFormat="1" ht="16.5" customHeight="1" x14ac:dyDescent="0.2">
      <c r="A31" s="38">
        <f t="shared" si="0"/>
        <v>12</v>
      </c>
      <c r="B31" s="39" t="s">
        <v>31</v>
      </c>
      <c r="C31" s="39" t="s">
        <v>46</v>
      </c>
      <c r="D31" s="38" t="s">
        <v>61</v>
      </c>
      <c r="E31" s="38" t="s">
        <v>65</v>
      </c>
      <c r="F31" s="38" t="s">
        <v>67</v>
      </c>
      <c r="G31" s="38" t="s">
        <v>79</v>
      </c>
      <c r="H31" s="59">
        <v>4.62E-3</v>
      </c>
      <c r="I31" s="38">
        <v>1</v>
      </c>
      <c r="J31" s="59">
        <f t="shared" si="1"/>
        <v>4.62E-3</v>
      </c>
      <c r="K31" s="47" t="s">
        <v>97</v>
      </c>
    </row>
    <row r="32" spans="1:11" s="40" customFormat="1" ht="16.5" customHeight="1" x14ac:dyDescent="0.2">
      <c r="A32" s="38">
        <f t="shared" si="0"/>
        <v>13</v>
      </c>
      <c r="B32" s="39" t="s">
        <v>33</v>
      </c>
      <c r="C32" s="39" t="s">
        <v>47</v>
      </c>
      <c r="D32" s="38" t="s">
        <v>62</v>
      </c>
      <c r="E32" s="38" t="s">
        <v>65</v>
      </c>
      <c r="F32" s="38" t="s">
        <v>67</v>
      </c>
      <c r="G32" s="38" t="s">
        <v>80</v>
      </c>
      <c r="H32" s="59">
        <v>0.25163999999999997</v>
      </c>
      <c r="I32" s="38">
        <v>3</v>
      </c>
      <c r="J32" s="59">
        <f t="shared" si="1"/>
        <v>0.75491999999999992</v>
      </c>
      <c r="K32" s="47" t="s">
        <v>98</v>
      </c>
    </row>
    <row r="33" spans="1:12" s="40" customFormat="1" ht="16.5" customHeight="1" x14ac:dyDescent="0.2">
      <c r="A33" s="38">
        <f t="shared" si="0"/>
        <v>14</v>
      </c>
      <c r="B33" s="39" t="s">
        <v>33</v>
      </c>
      <c r="C33" s="39" t="s">
        <v>48</v>
      </c>
      <c r="D33" s="38" t="s">
        <v>63</v>
      </c>
      <c r="E33" s="38" t="s">
        <v>65</v>
      </c>
      <c r="F33" s="38" t="s">
        <v>67</v>
      </c>
      <c r="G33" s="38" t="s">
        <v>81</v>
      </c>
      <c r="H33" s="59">
        <v>0.64341999999999999</v>
      </c>
      <c r="I33" s="38">
        <v>2</v>
      </c>
      <c r="J33" s="59">
        <f t="shared" si="1"/>
        <v>1.28684</v>
      </c>
      <c r="K33" s="47" t="s">
        <v>99</v>
      </c>
    </row>
    <row r="34" spans="1:12" s="40" customFormat="1" ht="16.5" customHeight="1" x14ac:dyDescent="0.2">
      <c r="A34" s="38">
        <f t="shared" si="0"/>
        <v>15</v>
      </c>
      <c r="B34" s="39" t="s">
        <v>34</v>
      </c>
      <c r="C34" s="39" t="s">
        <v>49</v>
      </c>
      <c r="D34" s="38" t="s">
        <v>64</v>
      </c>
      <c r="E34" s="38" t="s">
        <v>65</v>
      </c>
      <c r="F34" s="38" t="s">
        <v>67</v>
      </c>
      <c r="G34" s="38" t="s">
        <v>82</v>
      </c>
      <c r="H34" s="59">
        <v>0.11388</v>
      </c>
      <c r="I34" s="38">
        <v>2</v>
      </c>
      <c r="J34" s="59">
        <f t="shared" si="1"/>
        <v>0.22775999999999999</v>
      </c>
      <c r="K34" s="47" t="s">
        <v>100</v>
      </c>
    </row>
    <row r="35" spans="1:12" s="45" customFormat="1" x14ac:dyDescent="0.2">
      <c r="A35" s="41"/>
      <c r="B35" s="43"/>
      <c r="C35" s="42"/>
      <c r="D35" s="42"/>
      <c r="E35" s="43"/>
      <c r="F35" s="43"/>
      <c r="G35" s="43"/>
      <c r="H35" s="43"/>
      <c r="I35" s="44">
        <f>SUM(I20:I34)</f>
        <v>41</v>
      </c>
      <c r="J35" s="60">
        <f>SUM(J20:J34)</f>
        <v>5.1002700000000001</v>
      </c>
      <c r="K35" s="58"/>
      <c r="L35" s="40"/>
    </row>
    <row r="36" spans="1:12" s="48" customFormat="1" ht="13.7" customHeight="1" x14ac:dyDescent="0.2">
      <c r="A36" s="9" t="s">
        <v>0</v>
      </c>
      <c r="B36" s="6"/>
      <c r="C36" s="6"/>
      <c r="D36" s="20" t="s">
        <v>1</v>
      </c>
      <c r="E36" s="6"/>
      <c r="F36" s="21"/>
      <c r="G36" s="21"/>
      <c r="H36" s="21"/>
      <c r="I36" s="21"/>
      <c r="J36" s="21"/>
      <c r="K36" s="10"/>
    </row>
    <row r="37" spans="1:12" s="48" customFormat="1" ht="12.95" customHeight="1" x14ac:dyDescent="0.2">
      <c r="A37" s="14"/>
      <c r="B37" s="51"/>
      <c r="C37" s="15"/>
      <c r="D37" s="16"/>
      <c r="E37" s="51"/>
      <c r="F37" s="54"/>
      <c r="G37" s="54"/>
      <c r="H37" s="54"/>
      <c r="I37" s="54"/>
      <c r="J37" s="54"/>
      <c r="K37" s="17"/>
    </row>
    <row r="38" spans="1:12" s="48" customFormat="1" ht="12.95" customHeight="1" x14ac:dyDescent="0.2">
      <c r="A38" s="11"/>
      <c r="B38" s="52"/>
      <c r="C38" s="7"/>
      <c r="D38" s="8"/>
      <c r="E38" s="52"/>
      <c r="F38" s="55"/>
      <c r="G38" s="55"/>
      <c r="H38" s="55"/>
      <c r="I38" s="55"/>
      <c r="J38" s="55"/>
      <c r="K38" s="10"/>
    </row>
    <row r="39" spans="1:12" s="48" customFormat="1" ht="12.95" customHeight="1" x14ac:dyDescent="0.2">
      <c r="A39" s="11"/>
      <c r="B39" s="6"/>
      <c r="C39" s="7"/>
      <c r="D39" s="8"/>
      <c r="E39" s="6"/>
      <c r="F39" s="55"/>
      <c r="G39" s="55"/>
      <c r="H39" s="55"/>
      <c r="I39" s="55"/>
      <c r="J39" s="55"/>
      <c r="K39" s="10"/>
    </row>
    <row r="40" spans="1:12" s="48" customFormat="1" ht="12.95" customHeight="1" x14ac:dyDescent="0.2">
      <c r="A40" s="11"/>
      <c r="B40" s="6"/>
      <c r="C40" s="7"/>
      <c r="D40" s="8"/>
      <c r="E40" s="6"/>
      <c r="F40" s="55"/>
      <c r="G40" s="55"/>
      <c r="H40" s="55"/>
      <c r="I40" s="55"/>
      <c r="J40" s="55"/>
      <c r="K40" s="10"/>
    </row>
    <row r="41" spans="1:12" s="48" customFormat="1" ht="9.75" customHeight="1" x14ac:dyDescent="0.2">
      <c r="A41" s="12"/>
      <c r="B41" s="53"/>
      <c r="C41" s="18"/>
      <c r="D41" s="19"/>
      <c r="E41" s="53"/>
      <c r="F41" s="56"/>
      <c r="G41" s="56"/>
      <c r="H41" s="56"/>
      <c r="I41" s="56"/>
      <c r="J41" s="56"/>
      <c r="K41" s="13"/>
    </row>
  </sheetData>
  <phoneticPr fontId="0" type="noConversion"/>
  <pageMargins left="0.47244094488188981" right="0.35433070866141736" top="0.59055118110236227" bottom="0.98425196850393704" header="0.51181102362204722" footer="0.51181102362204722"/>
  <pageSetup paperSize="9" scale="57" fitToHeight="0" orientation="landscape" horizontalDpi="200" verticalDpi="200" r:id="rId1"/>
  <headerFooter alignWithMargins="0">
    <oddFooter>&amp;C&amp;D&amp;RPage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 Report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 Wenmeckers</dc:creator>
  <cp:lastModifiedBy>Connor Benton</cp:lastModifiedBy>
  <cp:lastPrinted>2011-03-23T02:23:26Z</cp:lastPrinted>
  <dcterms:created xsi:type="dcterms:W3CDTF">2000-10-27T00:30:29Z</dcterms:created>
  <dcterms:modified xsi:type="dcterms:W3CDTF">2021-12-08T13:03:58Z</dcterms:modified>
</cp:coreProperties>
</file>