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f874e9870e9454/Documents/Education/DU Data Bootcamp/git/kickstarter-analysis/"/>
    </mc:Choice>
  </mc:AlternateContent>
  <xr:revisionPtr revIDLastSave="283" documentId="13_ncr:1_{D754642E-E684-4F4D-953B-1821B0424A6E}" xr6:coauthVersionLast="47" xr6:coauthVersionMax="47" xr10:uidLastSave="{78338250-3010-4E99-8BF5-3AB40254DFCE}"/>
  <bookViews>
    <workbookView xWindow="36660" yWindow="2100" windowWidth="27690" windowHeight="15405" tabRatio="814" activeTab="2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_Musical_BP" sheetId="11" r:id="rId9"/>
  </sheets>
  <definedNames>
    <definedName name="_xlnm._FilterDatabase" localSheetId="3" hidden="1">Kickstarter!$A$1:$T$4115</definedName>
    <definedName name="_xlchart.v1.0" hidden="1">(Kickstarter!$D$2924,Kickstarter!$D$2932,Kickstarter!$D$2939,Kickstarter!$D$3190,Kickstarter!$D$3194:$D$3195,Kickstarter!$D$3203,Kickstarter!$D$3207,Kickstarter!$D$3632,Kickstarter!$D$3634,Kickstarter!$D$3649,Kickstarter!$D$3754,Kickstarter!$D$3757,Kickstarter!$D$3763:$D$3764,Kickstarter!$D$3772,Kickstarter!$D$3784,Kickstarter!$D$3787,Kickstarter!$D$3791,Kickstarter!$D$3796:$D$3797,Kickstarter!$D$3870,Kickstarter!$D$3878,Kickstarter!$D$3881:$D$3882,Kickstarter!$D$3885)</definedName>
    <definedName name="_xlchart.v1.1" hidden="1">(Kickstarter!$E$2924,Kickstarter!$E$2932,Kickstarter!$E$2939,Kickstarter!$E$3190,Kickstarter!$E$3194:$E$3195,Kickstarter!$E$3203,Kickstarter!$E$3207,Kickstarter!$E$3632,Kickstarter!$E$3634,Kickstarter!$E$3649,Kickstarter!$E$3754,Kickstarter!$E$3757,Kickstarter!$E$3763:$E$3764,Kickstarter!$E$3772,Kickstarter!$E$3784,Kickstarter!$E$3787,Kickstarter!$E$3791,Kickstarter!$E$3796:$E$3797,Kickstarter!$E$3870,Kickstarter!$E$3878,Kickstarter!$E$3881:$E$3882,Kickstarter!$E$3885)</definedName>
    <definedName name="_xlchart.v1.2" hidden="1">Kickstarter!$D$1</definedName>
    <definedName name="_xlchart.v1.3" hidden="1">Kickstarter!$E$1</definedName>
  </definedNames>
  <calcPr calcId="191029"/>
  <pivotCaches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8" l="1"/>
  <c r="B11" i="8"/>
  <c r="C4" i="8"/>
  <c r="B4" i="8"/>
  <c r="C13" i="8"/>
  <c r="B13" i="8"/>
  <c r="C12" i="8"/>
  <c r="C14" i="8" s="1"/>
  <c r="B12" i="8"/>
  <c r="B14" i="8" s="1"/>
  <c r="C7" i="8"/>
  <c r="C6" i="8"/>
  <c r="C5" i="8"/>
  <c r="B7" i="8"/>
  <c r="B6" i="8"/>
  <c r="B5" i="8"/>
  <c r="C10" i="8" l="1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</calcChain>
</file>

<file path=xl/sharedStrings.xml><?xml version="1.0" encoding="utf-8"?>
<sst xmlns="http://schemas.openxmlformats.org/spreadsheetml/2006/main" count="38340" uniqueCount="8400">
  <si>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</si>
  <si>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</si>
  <si>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</si>
  <si>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</si>
  <si>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</si>
  <si>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</si>
  <si>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</si>
  <si>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</si>
  <si>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</si>
  <si>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</si>
  <si>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</si>
  <si>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</si>
  <si>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</si>
  <si>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</si>
  <si>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</si>
  <si>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</si>
  <si>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</si>
  <si>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</si>
  <si>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</si>
  <si>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</si>
  <si>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</si>
  <si>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</si>
  <si>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</si>
  <si>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</si>
  <si>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</si>
  <si>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</si>
  <si>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</si>
  <si>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</si>
  <si>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</si>
  <si>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</si>
  <si>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</si>
  <si>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</si>
  <si>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</si>
  <si>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</si>
  <si>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</si>
  <si>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</si>
  <si>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</si>
  <si>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</si>
  <si>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</si>
  <si>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</si>
  <si>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</si>
  <si>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</si>
  <si>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</si>
  <si>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</si>
  <si>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</si>
  <si>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</si>
  <si>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</si>
  <si>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</si>
  <si>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</si>
  <si>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</si>
  <si>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</si>
  <si>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</si>
  <si>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</si>
  <si>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</si>
  <si>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</si>
  <si>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</si>
  <si>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</si>
  <si>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</si>
  <si>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</si>
  <si>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</si>
  <si>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</si>
  <si>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</si>
  <si>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</si>
  <si>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</si>
  <si>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</si>
  <si>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</si>
  <si>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</si>
  <si>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</si>
  <si>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</si>
  <si>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</si>
  <si>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</si>
  <si>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</si>
  <si>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</si>
  <si>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</si>
  <si>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</si>
  <si>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</si>
  <si>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</si>
  <si>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</si>
  <si>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</si>
  <si>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</si>
  <si>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</si>
  <si>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</si>
  <si>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</si>
  <si>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</si>
  <si>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</si>
  <si>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</si>
  <si>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</si>
  <si>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</si>
  <si>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</si>
  <si>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</si>
  <si>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</si>
  <si>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</si>
  <si>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</si>
  <si>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</si>
  <si>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</si>
  <si>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</si>
  <si>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</si>
  <si>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</si>
  <si>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</si>
  <si>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</si>
  <si>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</si>
  <si>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</si>
  <si>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</si>
  <si>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</si>
  <si>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</si>
  <si>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</si>
  <si>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</si>
  <si>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</si>
  <si>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</si>
  <si>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</si>
  <si>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</si>
  <si>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</si>
  <si>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</si>
  <si>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</si>
  <si>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</si>
  <si>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</si>
  <si>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</si>
  <si>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</si>
  <si>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</si>
  <si>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</si>
  <si>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</si>
  <si>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</si>
  <si>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</si>
  <si>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</si>
  <si>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</si>
  <si>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</si>
  <si>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</si>
  <si>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</si>
  <si>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</si>
  <si>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</si>
  <si>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</si>
  <si>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</si>
  <si>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</si>
  <si>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</si>
  <si>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</si>
  <si>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</si>
  <si>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</si>
  <si>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</si>
  <si>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</si>
  <si>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</si>
  <si>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</si>
  <si>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</si>
  <si>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</si>
  <si>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</si>
  <si>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</si>
  <si>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</si>
  <si>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</si>
  <si>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</si>
  <si>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</si>
  <si>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</si>
  <si>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</si>
  <si>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</si>
  <si>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</si>
  <si>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</si>
  <si>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</si>
  <si>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</si>
  <si>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</si>
  <si>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</si>
  <si>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</si>
  <si>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</si>
  <si>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</si>
  <si>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</si>
  <si>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</si>
  <si>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</si>
  <si>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</si>
  <si>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</si>
  <si>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</si>
  <si>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</si>
  <si>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</si>
  <si>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</si>
  <si>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</si>
  <si>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</si>
  <si>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</si>
  <si>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</si>
  <si>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</si>
  <si>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</si>
  <si>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</si>
  <si>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</si>
  <si>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</si>
  <si>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</si>
  <si>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</si>
  <si>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</si>
  <si>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</si>
  <si>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</si>
  <si>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</si>
  <si>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</si>
  <si>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</si>
  <si>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</si>
  <si>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</si>
  <si>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</si>
  <si>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</si>
  <si>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</si>
  <si>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</si>
  <si>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</si>
  <si>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</si>
  <si>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</si>
  <si>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</si>
  <si>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</si>
  <si>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</si>
  <si>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</si>
  <si>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</si>
  <si>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</si>
  <si>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</si>
  <si>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</si>
  <si>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</si>
  <si>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</si>
  <si>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</si>
  <si>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</si>
  <si>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</si>
  <si>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</si>
  <si>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</si>
  <si>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</si>
  <si>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</si>
  <si>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</si>
  <si>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</si>
  <si>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</si>
  <si>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</si>
  <si>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</si>
  <si>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</si>
  <si>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</si>
  <si>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</si>
  <si>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</si>
  <si>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</si>
  <si>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</si>
  <si>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</si>
  <si>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</si>
  <si>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</si>
  <si>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</si>
  <si>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</si>
  <si>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</si>
  <si>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</si>
  <si>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</si>
  <si>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</si>
  <si>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</si>
  <si>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</si>
  <si>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</si>
  <si>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</si>
  <si>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</si>
  <si>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</si>
  <si>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</si>
  <si>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</si>
  <si>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</si>
  <si>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</si>
  <si>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</si>
  <si>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</si>
  <si>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</si>
  <si>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</si>
  <si>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</si>
  <si>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</si>
  <si>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</si>
  <si>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</si>
  <si>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</si>
  <si>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</si>
  <si>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</si>
  <si>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</si>
  <si>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</si>
  <si>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</si>
  <si>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</si>
  <si>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</si>
  <si>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</si>
  <si>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</si>
  <si>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</si>
  <si>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</si>
  <si>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</si>
  <si>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</si>
  <si>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</si>
  <si>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</si>
  <si>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</si>
  <si>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</si>
  <si>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</si>
  <si>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</si>
  <si>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</si>
  <si>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</si>
  <si>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</si>
  <si>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</si>
  <si>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</si>
  <si>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</si>
  <si>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</si>
  <si>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</si>
  <si>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</si>
  <si>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</si>
  <si>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</si>
  <si>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</si>
  <si>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</si>
  <si>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</si>
  <si>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</si>
  <si>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</si>
  <si>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</si>
  <si>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</si>
  <si>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</si>
  <si>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</si>
  <si>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</si>
  <si>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</si>
  <si>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</si>
  <si>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</si>
  <si>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</si>
  <si>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</si>
  <si>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</si>
  <si>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</si>
  <si>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</si>
  <si>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</si>
  <si>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</si>
  <si>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</si>
  <si>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</si>
  <si>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</si>
  <si>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</si>
  <si>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</si>
  <si>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</si>
  <si>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</si>
  <si>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</si>
  <si>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</si>
  <si>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</si>
  <si>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</si>
  <si>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</si>
  <si>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</si>
  <si>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</si>
  <si>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</si>
  <si>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</si>
  <si>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</si>
  <si>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</si>
  <si>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</si>
  <si>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</si>
  <si>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</si>
  <si>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</si>
  <si>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</si>
  <si>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</si>
  <si>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</si>
  <si>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</si>
  <si>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</si>
  <si>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</si>
  <si>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</si>
  <si>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</si>
  <si>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</si>
  <si>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</si>
  <si>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</si>
  <si>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</si>
  <si>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</si>
  <si>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</si>
  <si>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</si>
  <si>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</si>
  <si>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</si>
  <si>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</si>
  <si>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</si>
  <si>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</si>
  <si>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</si>
  <si>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</si>
  <si>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</si>
  <si>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</si>
  <si>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</si>
  <si>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</si>
  <si>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</si>
  <si>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</si>
  <si>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</si>
  <si>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</si>
  <si>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</si>
  <si>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</si>
  <si>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</si>
  <si>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</si>
  <si>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</si>
  <si>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</si>
  <si>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</si>
  <si>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</si>
  <si>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</si>
  <si>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</si>
  <si>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</si>
  <si>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</si>
  <si>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</si>
  <si>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</si>
  <si>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</si>
  <si>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</si>
  <si>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</si>
  <si>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</si>
  <si>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</si>
  <si>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</si>
  <si>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</si>
  <si>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</si>
  <si>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</si>
  <si>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</si>
  <si>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</si>
  <si>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</si>
  <si>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</si>
  <si>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</si>
  <si>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</si>
  <si>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</si>
  <si>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</si>
  <si>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</si>
  <si>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</si>
  <si>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</si>
  <si>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</si>
  <si>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</si>
  <si>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</si>
  <si>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</si>
  <si>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</si>
  <si>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</si>
  <si>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</si>
  <si>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</si>
  <si>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</si>
  <si>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</si>
  <si>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</si>
  <si>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</si>
  <si>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</si>
  <si>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</si>
  <si>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</si>
  <si>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</si>
  <si>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</si>
  <si>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</si>
  <si>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</si>
  <si>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</si>
  <si>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</si>
  <si>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</si>
  <si>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</si>
  <si>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</si>
  <si>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</si>
  <si>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</si>
  <si>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</si>
  <si>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</si>
  <si>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</si>
  <si>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</si>
  <si>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</si>
  <si>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</si>
  <si>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</si>
  <si>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</si>
  <si>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</si>
  <si>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</si>
  <si>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</si>
  <si>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</si>
  <si>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</si>
  <si>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</si>
  <si>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</si>
  <si>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</si>
  <si>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</si>
  <si>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</si>
  <si>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</si>
  <si>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</si>
  <si>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</si>
  <si>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</si>
  <si>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</si>
  <si>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</si>
  <si>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</si>
  <si>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</si>
  <si>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</si>
  <si>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</si>
  <si>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</si>
  <si>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</si>
  <si>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</si>
  <si>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</si>
  <si>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</si>
  <si>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</si>
  <si>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</si>
  <si>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</si>
  <si>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</si>
  <si>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</si>
  <si>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</si>
  <si>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</si>
  <si>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</si>
  <si>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</si>
  <si>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</si>
  <si>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</si>
  <si>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</si>
  <si>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</si>
  <si>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</si>
  <si>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</si>
  <si>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</si>
  <si>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</si>
  <si>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</si>
  <si>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</si>
  <si>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</si>
  <si>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</si>
  <si>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</si>
  <si>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</si>
  <si>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</si>
  <si>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</si>
  <si>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</si>
  <si>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</si>
  <si>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</si>
  <si>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</si>
  <si>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</si>
  <si>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</si>
  <si>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</si>
  <si>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</si>
  <si>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</si>
  <si>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</si>
  <si>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</si>
  <si>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</si>
  <si>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</si>
  <si>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</si>
  <si>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</si>
  <si>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</si>
  <si>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</si>
  <si>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</si>
  <si>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</si>
  <si>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</si>
  <si>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</si>
  <si>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</si>
  <si>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</si>
  <si>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</si>
  <si>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</si>
  <si>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</si>
  <si>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</si>
  <si>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</si>
  <si>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</si>
  <si>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</si>
  <si>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</si>
  <si>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</si>
  <si>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</si>
  <si>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</si>
  <si>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</si>
  <si>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</si>
  <si>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</si>
  <si>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</si>
  <si>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</si>
  <si>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</si>
  <si>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</si>
  <si>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</si>
  <si>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</si>
  <si>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</si>
  <si>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</si>
  <si>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</si>
  <si>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</si>
  <si>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</si>
  <si>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</si>
  <si>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</si>
  <si>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</si>
  <si>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</si>
  <si>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</si>
  <si>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</si>
  <si>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</si>
  <si>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</si>
  <si>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</si>
  <si>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</si>
  <si>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</si>
  <si>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</si>
  <si>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</si>
  <si>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</si>
  <si>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</si>
  <si>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</si>
  <si>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</si>
  <si>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</si>
  <si>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</si>
  <si>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</si>
  <si>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</si>
  <si>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</si>
  <si>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</si>
  <si>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</si>
  <si>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</si>
  <si>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</si>
  <si>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</si>
  <si>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</si>
  <si>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</si>
  <si>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</si>
  <si>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</si>
  <si>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</si>
  <si>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</si>
  <si>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</si>
  <si>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</si>
  <si>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</si>
  <si>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</si>
  <si>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</si>
  <si>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</si>
  <si>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</si>
  <si>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</si>
  <si>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</si>
  <si>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</si>
  <si>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</si>
  <si>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</si>
  <si>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</si>
  <si>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</si>
  <si>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</si>
  <si>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</si>
  <si>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</si>
  <si>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</si>
  <si>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</si>
  <si>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</si>
  <si>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</si>
  <si>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</si>
  <si>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</si>
  <si>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</si>
  <si>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</si>
  <si>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</si>
  <si>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</si>
  <si>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</si>
  <si>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</si>
  <si>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</si>
  <si>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</si>
  <si>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</si>
  <si>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</si>
  <si>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</si>
  <si>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</si>
  <si>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</si>
  <si>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</si>
  <si>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</si>
  <si>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</si>
  <si>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</si>
  <si>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</si>
  <si>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</si>
  <si>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</si>
  <si>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</si>
  <si>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</si>
  <si>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</si>
  <si>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</si>
  <si>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</si>
  <si>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</si>
  <si>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</si>
  <si>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</si>
  <si>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</si>
  <si>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</si>
  <si>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</si>
  <si>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</si>
  <si>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</si>
  <si>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</si>
  <si>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</si>
  <si>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</si>
  <si>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</si>
  <si>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</si>
  <si>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</si>
  <si>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</si>
  <si>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</si>
  <si>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</si>
  <si>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</si>
  <si>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</si>
  <si>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</si>
  <si>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</si>
  <si>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</si>
  <si>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</si>
  <si>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</si>
  <si>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</si>
  <si>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</si>
  <si>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</si>
  <si>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</si>
  <si>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</si>
  <si>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</si>
  <si>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</si>
  <si>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</si>
  <si>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</si>
  <si>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</si>
  <si>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</si>
  <si>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</si>
  <si>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</si>
  <si>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</si>
  <si>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</si>
  <si>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</si>
  <si>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</si>
  <si>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</si>
  <si>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</si>
  <si>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</si>
  <si>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</si>
  <si>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</si>
  <si>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</si>
  <si>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</si>
  <si>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</si>
  <si>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</si>
  <si>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</si>
  <si>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</si>
  <si>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</si>
  <si>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</si>
  <si>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</si>
  <si>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</si>
  <si>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</si>
  <si>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</si>
  <si>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</si>
  <si>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</si>
  <si>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</si>
  <si>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</si>
  <si>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</si>
  <si>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</si>
  <si>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</si>
  <si>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</si>
  <si>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</si>
  <si>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</si>
  <si>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</si>
  <si>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</si>
  <si>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</si>
  <si>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</si>
  <si>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</si>
  <si>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</si>
  <si>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</si>
  <si>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</si>
  <si>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</si>
  <si>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</si>
  <si>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</si>
  <si>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</si>
  <si>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</si>
  <si>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</si>
  <si>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</si>
  <si>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</si>
  <si>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</si>
  <si>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</si>
  <si>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</si>
  <si>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</si>
  <si>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</si>
  <si>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</si>
  <si>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</si>
  <si>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</si>
  <si>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</si>
  <si>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</si>
  <si>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</si>
  <si>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</si>
  <si>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</si>
  <si>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</si>
  <si>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</si>
  <si>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</si>
  <si>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</si>
  <si>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</si>
  <si>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</si>
  <si>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</si>
  <si>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</si>
  <si>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</si>
  <si>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</si>
  <si>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</si>
  <si>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</si>
  <si>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</si>
  <si>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</si>
  <si>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</si>
  <si>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</si>
  <si>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</si>
  <si>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</si>
  <si>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</si>
  <si>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</si>
  <si>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</si>
  <si>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</si>
  <si>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</si>
  <si>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</si>
  <si>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</si>
  <si>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</si>
  <si>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</si>
  <si>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</si>
  <si>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</si>
  <si>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</si>
  <si>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</si>
  <si>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</si>
  <si>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</si>
  <si>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</si>
  <si>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</si>
  <si>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</si>
  <si>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</si>
  <si>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</si>
  <si>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</si>
  <si>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</si>
  <si>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</si>
  <si>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</si>
  <si>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</si>
  <si>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</si>
  <si>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</si>
  <si>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</si>
  <si>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</si>
  <si>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</si>
  <si>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</si>
  <si>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</si>
  <si>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</si>
  <si>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</si>
  <si>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</si>
  <si>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</si>
  <si>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</si>
  <si>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</si>
  <si>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</si>
  <si>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</si>
  <si>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</si>
  <si>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</si>
  <si>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</si>
  <si>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</si>
  <si>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</si>
  <si>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</si>
  <si>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</si>
  <si>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</si>
  <si>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</si>
  <si>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</si>
  <si>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</si>
  <si>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</si>
  <si>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</si>
  <si>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</si>
  <si>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</si>
  <si>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</si>
  <si>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</si>
  <si>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</si>
  <si>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</si>
  <si>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</si>
  <si>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</si>
  <si>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</si>
  <si>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</si>
  <si>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</si>
  <si>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</si>
  <si>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</si>
  <si>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</si>
  <si>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</si>
  <si>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</si>
  <si>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</si>
  <si>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</si>
  <si>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</si>
  <si>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</si>
  <si>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</si>
  <si>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</si>
  <si>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</si>
  <si>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</si>
  <si>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</si>
  <si>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</si>
  <si>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</si>
  <si>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</si>
  <si>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</si>
  <si>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</si>
  <si>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</si>
  <si>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</si>
  <si>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</si>
  <si>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</si>
  <si>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</si>
  <si>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</si>
  <si>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</si>
  <si>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</si>
  <si>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</si>
  <si>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</si>
  <si>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</si>
  <si>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</si>
  <si>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</si>
  <si>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</si>
  <si>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</si>
  <si>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</si>
  <si>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</si>
  <si>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</si>
  <si>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</si>
  <si>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</si>
  <si>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</si>
  <si>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</si>
  <si>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</si>
  <si>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</si>
  <si>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</si>
  <si>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</si>
  <si>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</si>
  <si>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</si>
  <si>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</si>
  <si>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</si>
  <si>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</si>
  <si>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</si>
  <si>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</si>
  <si>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</si>
  <si>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</si>
  <si>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</si>
  <si>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</si>
  <si>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</si>
  <si>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</si>
  <si>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</si>
  <si>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</si>
  <si>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</si>
  <si>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</si>
  <si>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</si>
  <si>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</si>
  <si>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</si>
  <si>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</si>
  <si>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</si>
  <si>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</si>
  <si>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</si>
  <si>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</si>
  <si>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</si>
  <si>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</si>
  <si>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</si>
  <si>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</si>
  <si>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</si>
  <si>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</si>
  <si>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</si>
  <si>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</si>
  <si>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</si>
  <si>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</si>
  <si>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</si>
  <si>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</si>
  <si>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</si>
  <si>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</si>
  <si>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</si>
  <si>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</si>
  <si>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</si>
  <si>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</si>
  <si>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</si>
  <si>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</si>
  <si>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</si>
  <si>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</si>
  <si>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</si>
  <si>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</si>
  <si>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</si>
  <si>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</si>
  <si>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</si>
  <si>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</si>
  <si>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</si>
  <si>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</si>
  <si>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</si>
  <si>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</si>
  <si>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</si>
  <si>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</si>
  <si>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</si>
  <si>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</si>
  <si>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</si>
  <si>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</si>
  <si>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</si>
  <si>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</si>
  <si>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</si>
  <si>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</si>
  <si>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</si>
  <si>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</si>
  <si>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</si>
  <si>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</si>
  <si>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</si>
  <si>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</si>
  <si>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</si>
  <si>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</si>
  <si>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</si>
  <si>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</si>
  <si>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</si>
  <si>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</si>
  <si>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</si>
  <si>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</si>
  <si>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</si>
  <si>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</si>
  <si>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</si>
  <si>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</si>
  <si>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</si>
  <si>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</si>
  <si>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</si>
  <si>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</si>
  <si>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</si>
  <si>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</si>
  <si>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</si>
  <si>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</si>
  <si>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</si>
  <si>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</si>
  <si>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</si>
  <si>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</si>
  <si>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</si>
  <si>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</si>
  <si>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</si>
  <si>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</si>
  <si>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</si>
  <si>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</si>
  <si>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</si>
  <si>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</si>
  <si>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</si>
  <si>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</si>
  <si>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</si>
  <si>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</si>
  <si>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</si>
  <si>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</si>
  <si>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</si>
  <si>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</si>
  <si>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</si>
  <si>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</si>
  <si>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</si>
  <si>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</si>
  <si>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</si>
  <si>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</si>
  <si>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</si>
  <si>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</si>
  <si>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</si>
  <si>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</si>
  <si>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</si>
  <si>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</si>
  <si>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</si>
  <si>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</si>
  <si>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</si>
  <si>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</si>
  <si>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</si>
  <si>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</si>
  <si>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</si>
  <si>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</si>
  <si>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</si>
  <si>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</si>
  <si>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</si>
  <si>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</si>
  <si>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</si>
  <si>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</si>
  <si>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</si>
  <si>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</si>
  <si>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</si>
  <si>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</si>
  <si>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</si>
  <si>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</si>
  <si>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</si>
  <si>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</si>
  <si>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</si>
  <si>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</si>
  <si>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</si>
  <si>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</si>
  <si>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</si>
  <si>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</si>
  <si>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</si>
  <si>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</si>
  <si>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</si>
  <si>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</si>
  <si>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</si>
  <si>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</si>
  <si>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</si>
  <si>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</si>
  <si>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</si>
  <si>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</si>
  <si>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</si>
  <si>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</si>
  <si>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</si>
  <si>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</si>
  <si>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</si>
  <si>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</si>
  <si>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</si>
  <si>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</si>
  <si>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</si>
  <si>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</si>
  <si>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</si>
  <si>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</si>
  <si>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</si>
  <si>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</si>
  <si>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</si>
  <si>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</si>
  <si>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</si>
  <si>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</si>
  <si>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</si>
  <si>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</si>
  <si>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</si>
  <si>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</si>
  <si>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</si>
  <si>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</si>
  <si>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</si>
  <si>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</si>
  <si>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</si>
  <si>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</si>
  <si>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</si>
  <si>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</si>
  <si>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</si>
  <si>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</si>
  <si>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</si>
  <si>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</si>
  <si>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</si>
  <si>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</si>
  <si>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</si>
  <si>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</si>
  <si>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</si>
  <si>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</si>
  <si>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</si>
  <si>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</si>
  <si>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</si>
  <si>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</si>
  <si>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</si>
  <si>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</si>
  <si>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</si>
  <si>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</si>
  <si>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</si>
  <si>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</si>
  <si>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</si>
  <si>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</si>
  <si>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</si>
  <si>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</si>
  <si>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</si>
  <si>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</si>
  <si>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</si>
  <si>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</si>
  <si>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</si>
  <si>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</si>
  <si>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</si>
  <si>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</si>
  <si>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</si>
  <si>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</si>
  <si>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</si>
  <si>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</si>
  <si>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</si>
  <si>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</si>
  <si>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</si>
  <si>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</si>
  <si>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</si>
  <si>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</si>
  <si>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</si>
  <si>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</si>
  <si>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</si>
  <si>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</si>
  <si>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</si>
  <si>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</si>
  <si>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</si>
  <si>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</si>
  <si>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</si>
  <si>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</si>
  <si>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</si>
  <si>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</si>
  <si>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</si>
  <si>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</si>
  <si>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</si>
  <si>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</si>
  <si>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</si>
  <si>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</si>
  <si>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</si>
  <si>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</si>
  <si>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</si>
  <si>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</si>
  <si>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</si>
  <si>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</si>
  <si>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</si>
  <si>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</si>
  <si>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</si>
  <si>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</si>
  <si>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</si>
  <si>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</si>
  <si>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</si>
  <si>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</si>
  <si>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</si>
  <si>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</si>
  <si>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</si>
  <si>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</si>
  <si>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</si>
  <si>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</si>
  <si>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</si>
  <si>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</si>
  <si>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</si>
  <si>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</si>
  <si>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</si>
  <si>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</si>
  <si>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</si>
  <si>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</si>
  <si>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</si>
  <si>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</si>
  <si>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</si>
  <si>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</si>
  <si>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</si>
  <si>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</si>
  <si>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</si>
  <si>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</si>
  <si>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</si>
  <si>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</si>
  <si>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</si>
  <si>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</si>
  <si>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</si>
  <si>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</si>
  <si>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</si>
  <si>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</si>
  <si>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</si>
  <si>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</si>
  <si>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</si>
  <si>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</si>
  <si>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</si>
  <si>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</si>
  <si>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</si>
  <si>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</si>
  <si>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</si>
  <si>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</si>
  <si>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</si>
  <si>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</si>
  <si>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</si>
  <si>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</si>
  <si>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</si>
  <si>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</si>
  <si>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</si>
  <si>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</si>
  <si>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</si>
  <si>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</si>
  <si>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</si>
  <si>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</si>
  <si>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</si>
  <si>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</si>
  <si>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</si>
  <si>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</si>
  <si>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</si>
  <si>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</si>
  <si>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</si>
  <si>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</si>
  <si>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</si>
  <si>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</si>
  <si>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</si>
  <si>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</si>
  <si>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</si>
  <si>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</si>
  <si>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</si>
  <si>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</si>
  <si>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</si>
  <si>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</si>
  <si>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</si>
  <si>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</si>
  <si>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</si>
  <si>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</si>
  <si>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</si>
  <si>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</si>
  <si>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</si>
  <si>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</si>
  <si>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</si>
  <si>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</si>
  <si>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</si>
  <si>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</si>
  <si>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</si>
  <si>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</si>
  <si>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</si>
  <si>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</si>
  <si>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</si>
  <si>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</si>
  <si>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</si>
  <si>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</si>
  <si>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</si>
  <si>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</si>
  <si>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</si>
  <si>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</si>
  <si>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</si>
  <si>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</si>
  <si>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</si>
  <si>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</si>
  <si>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</si>
  <si>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</si>
  <si>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</si>
  <si>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</si>
  <si>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</si>
  <si>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</si>
  <si>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</si>
  <si>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</si>
  <si>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</si>
  <si>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</si>
  <si>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</si>
  <si>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</si>
  <si>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</si>
  <si>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</si>
  <si>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</si>
  <si>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</si>
  <si>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</si>
  <si>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</si>
  <si>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</si>
  <si>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</si>
  <si>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</si>
  <si>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</si>
  <si>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</si>
  <si>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</si>
  <si>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</si>
  <si>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</si>
  <si>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</si>
  <si>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</si>
  <si>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</si>
  <si>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</si>
  <si>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</si>
  <si>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</si>
  <si>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</si>
  <si>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</si>
  <si>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</si>
  <si>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</si>
  <si>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</si>
  <si>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</si>
  <si>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</si>
  <si>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</si>
  <si>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</si>
  <si>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</si>
  <si>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</si>
  <si>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</si>
  <si>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</si>
  <si>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</si>
  <si>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</si>
  <si>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</si>
  <si>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</si>
  <si>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</si>
  <si>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</si>
  <si>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</si>
  <si>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</si>
  <si>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</si>
  <si>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</si>
  <si>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</si>
  <si>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</si>
  <si>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</si>
  <si>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</si>
  <si>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</si>
  <si>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</si>
  <si>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</si>
  <si>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</si>
  <si>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</si>
  <si>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</si>
  <si>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</si>
  <si>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</si>
  <si>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</si>
  <si>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</si>
  <si>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</si>
  <si>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</si>
  <si>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</si>
  <si>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</si>
  <si>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</si>
  <si>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</si>
  <si>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</si>
  <si>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</si>
  <si>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</si>
  <si>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</si>
  <si>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</si>
  <si>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</si>
  <si>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</si>
  <si>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</si>
  <si>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</si>
  <si>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</si>
  <si>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</si>
  <si>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</si>
  <si>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</si>
  <si>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</si>
  <si>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</si>
  <si>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</si>
  <si>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</si>
  <si>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</si>
  <si>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</si>
  <si>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</si>
  <si>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</si>
  <si>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</si>
  <si>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</si>
  <si>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</si>
  <si>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</si>
  <si>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</si>
  <si>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</si>
  <si>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</si>
  <si>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</si>
  <si>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</si>
  <si>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</si>
  <si>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</si>
  <si>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</si>
  <si>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</si>
  <si>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</si>
  <si>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</si>
  <si>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</si>
  <si>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</si>
  <si>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</si>
  <si>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</si>
  <si>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</si>
  <si>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</si>
  <si>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</si>
  <si>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</si>
  <si>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</si>
  <si>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</si>
  <si>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</si>
  <si>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</si>
  <si>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</si>
  <si>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</si>
  <si>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</si>
  <si>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</si>
  <si>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</si>
  <si>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</si>
  <si>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</si>
  <si>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</si>
  <si>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</si>
  <si>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</si>
  <si>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</si>
  <si>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</si>
  <si>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</si>
  <si>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</si>
  <si>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</si>
  <si>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</si>
  <si>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</si>
  <si>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</si>
  <si>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</si>
  <si>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</si>
  <si>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</si>
  <si>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</si>
  <si>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</si>
  <si>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</si>
  <si>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</si>
  <si>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</si>
  <si>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</si>
  <si>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</si>
  <si>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</si>
  <si>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</si>
  <si>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</si>
  <si>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</si>
  <si>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</si>
  <si>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</si>
  <si>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</si>
  <si>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</si>
  <si>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</si>
  <si>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</si>
  <si>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</si>
  <si>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</si>
  <si>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</si>
  <si>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</si>
  <si>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</si>
  <si>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</si>
  <si>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</si>
  <si>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</si>
  <si>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</si>
  <si>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</si>
  <si>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</si>
  <si>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</si>
  <si>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</si>
  <si>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</si>
  <si>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</si>
  <si>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</si>
  <si>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</si>
  <si>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</si>
  <si>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</si>
  <si>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</si>
  <si>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</si>
  <si>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</si>
  <si>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</si>
  <si>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</si>
  <si>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</si>
  <si>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</si>
  <si>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</si>
  <si>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</si>
  <si>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</si>
  <si>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</si>
  <si>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</si>
  <si>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</si>
  <si>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</si>
  <si>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</si>
  <si>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</si>
  <si>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</si>
  <si>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</si>
  <si>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</si>
  <si>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</si>
  <si>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</si>
  <si>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</si>
  <si>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</si>
  <si>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</si>
  <si>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</si>
  <si>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</si>
  <si>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</si>
  <si>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</si>
  <si>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</si>
  <si>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</si>
  <si>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</si>
  <si>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</si>
  <si>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</si>
  <si>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</si>
  <si>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</si>
  <si>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</si>
  <si>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</si>
  <si>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</si>
  <si>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</si>
  <si>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</si>
  <si>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</si>
  <si>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</si>
  <si>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</si>
  <si>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</si>
  <si>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</si>
  <si>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</si>
  <si>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</si>
  <si>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</si>
  <si>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</si>
  <si>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</si>
  <si>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</si>
  <si>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</si>
  <si>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</si>
  <si>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</si>
  <si>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</si>
  <si>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</si>
  <si>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</si>
  <si>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</si>
  <si>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</si>
  <si>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</si>
  <si>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</si>
  <si>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</si>
  <si>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</si>
  <si>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</si>
  <si>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</si>
  <si>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</si>
  <si>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</si>
  <si>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</si>
  <si>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</si>
  <si>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</si>
  <si>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</si>
  <si>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</si>
  <si>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</si>
  <si>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</si>
  <si>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</si>
  <si>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</si>
  <si>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</si>
  <si>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</si>
  <si>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</si>
  <si>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</si>
  <si>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</si>
  <si>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</si>
  <si>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</si>
  <si>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</si>
  <si>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</si>
  <si>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</si>
  <si>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</si>
  <si>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</si>
  <si>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</si>
  <si>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</si>
  <si>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</si>
  <si>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</si>
  <si>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</si>
  <si>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</si>
  <si>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</si>
  <si>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</si>
  <si>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</si>
  <si>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</si>
  <si>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</si>
  <si>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</si>
  <si>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</si>
  <si>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</si>
  <si>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</si>
  <si>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</si>
  <si>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</si>
  <si>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</si>
  <si>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</si>
  <si>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</si>
  <si>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</si>
  <si>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</si>
  <si>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</si>
  <si>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</si>
  <si>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</si>
  <si>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</si>
  <si>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</si>
  <si>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</si>
  <si>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</si>
  <si>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</si>
  <si>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</si>
  <si>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</si>
  <si>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</si>
  <si>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</si>
  <si>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</si>
  <si>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</si>
  <si>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</si>
  <si>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</si>
  <si>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</si>
  <si>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</si>
  <si>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</si>
  <si>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</si>
  <si>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</si>
  <si>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</si>
  <si>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</si>
  <si>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</si>
  <si>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</si>
  <si>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</si>
  <si>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</si>
  <si>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</si>
  <si>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</si>
  <si>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</si>
  <si>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</si>
  <si>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</si>
  <si>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</si>
  <si>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</si>
  <si>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</si>
  <si>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</si>
  <si>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</si>
  <si>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</si>
  <si>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</si>
  <si>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</si>
  <si>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</si>
  <si>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</si>
  <si>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</si>
  <si>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</si>
  <si>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</si>
  <si>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</si>
  <si>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</si>
  <si>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</si>
  <si>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</si>
  <si>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</si>
  <si>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</si>
  <si>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</si>
  <si>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</si>
  <si>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</si>
  <si>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</si>
  <si>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</si>
  <si>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</si>
  <si>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</si>
  <si>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</si>
  <si>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</si>
  <si>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</si>
  <si>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</si>
  <si>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</si>
  <si>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</si>
  <si>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</si>
  <si>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</si>
  <si>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</si>
  <si>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</si>
  <si>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</si>
  <si>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</si>
  <si>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</si>
  <si>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</si>
  <si>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</si>
  <si>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</si>
  <si>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</si>
  <si>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</si>
  <si>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</si>
  <si>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</si>
  <si>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</si>
  <si>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</si>
  <si>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</si>
  <si>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</si>
  <si>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</si>
  <si>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</si>
  <si>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</si>
  <si>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</si>
  <si>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</si>
  <si>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</si>
  <si>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</si>
  <si>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</si>
  <si>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</si>
  <si>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</si>
  <si>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</si>
  <si>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</si>
  <si>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</si>
  <si>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</si>
  <si>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</si>
  <si>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</si>
  <si>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</si>
  <si>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</si>
  <si>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</si>
  <si>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</si>
  <si>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</si>
  <si>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</si>
  <si>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</si>
  <si>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</si>
  <si>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</si>
  <si>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</si>
  <si>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</si>
  <si>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</si>
  <si>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</si>
  <si>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</si>
  <si>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</si>
  <si>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</si>
  <si>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</si>
  <si>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</si>
  <si>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</si>
  <si>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</si>
  <si>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</si>
  <si>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</si>
  <si>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</si>
  <si>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</si>
  <si>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</si>
  <si>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</si>
  <si>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</si>
  <si>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</si>
  <si>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</si>
  <si>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</si>
  <si>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</si>
  <si>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</si>
  <si>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</si>
  <si>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</si>
  <si>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</si>
  <si>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</si>
  <si>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</si>
  <si>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</si>
  <si>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</si>
  <si>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</si>
  <si>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</si>
  <si>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</si>
  <si>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</si>
  <si>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</si>
  <si>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</si>
  <si>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</si>
  <si>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</si>
  <si>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</si>
  <si>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</si>
  <si>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</si>
  <si>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</si>
  <si>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</si>
  <si>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</si>
  <si>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</si>
  <si>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</si>
  <si>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</si>
  <si>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</si>
  <si>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</si>
  <si>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</si>
  <si>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</si>
  <si>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</si>
  <si>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</si>
  <si>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</si>
  <si>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</si>
  <si>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</si>
  <si>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</si>
  <si>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</si>
  <si>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</si>
  <si>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</si>
  <si>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</si>
  <si>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</si>
  <si>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</si>
  <si>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</si>
  <si>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</si>
  <si>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</si>
  <si>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</si>
  <si>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</si>
  <si>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</si>
  <si>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</si>
  <si>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</si>
  <si>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</si>
  <si>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</si>
  <si>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</si>
  <si>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</si>
  <si>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</si>
  <si>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</si>
  <si>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</si>
  <si>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</si>
  <si>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</si>
  <si>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</si>
  <si>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</si>
  <si>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</si>
  <si>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</si>
  <si>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</si>
  <si>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</si>
  <si>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</si>
  <si>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</si>
  <si>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</si>
  <si>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</si>
  <si>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</si>
  <si>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</si>
  <si>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</si>
  <si>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</si>
  <si>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</si>
  <si>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</si>
  <si>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</si>
  <si>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</si>
  <si>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</si>
  <si>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</si>
  <si>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</si>
  <si>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</si>
  <si>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</si>
  <si>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</si>
  <si>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</si>
  <si>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</si>
  <si>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</si>
  <si>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</si>
  <si>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</si>
  <si>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</si>
  <si>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</si>
  <si>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</si>
  <si>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</si>
  <si>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</si>
  <si>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</si>
  <si>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</si>
  <si>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</si>
  <si>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</si>
  <si>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</si>
  <si>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</si>
  <si>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</si>
  <si>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</si>
  <si>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</si>
  <si>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</si>
  <si>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</si>
  <si>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</si>
  <si>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</si>
  <si>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</si>
  <si>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</si>
  <si>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</si>
  <si>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</si>
  <si>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</si>
  <si>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</si>
  <si>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</si>
  <si>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</si>
  <si>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</si>
  <si>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</si>
  <si>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</si>
  <si>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</si>
  <si>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</si>
  <si>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</si>
  <si>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</si>
  <si>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</si>
  <si>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</si>
  <si>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</si>
  <si>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</si>
  <si>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</si>
  <si>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</si>
  <si>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</si>
  <si>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</si>
  <si>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</si>
  <si>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</si>
  <si>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</si>
  <si>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</si>
  <si>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</si>
  <si>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</si>
  <si>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</si>
  <si>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</si>
  <si>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</si>
  <si>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</si>
  <si>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</si>
  <si>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</si>
  <si>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</si>
  <si>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</si>
  <si>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</si>
  <si>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</si>
  <si>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</si>
  <si>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</si>
  <si>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</si>
  <si>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</si>
  <si>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</si>
  <si>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</si>
  <si>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</si>
  <si>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</si>
  <si>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</si>
  <si>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</si>
  <si>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</si>
  <si>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</si>
  <si>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</si>
  <si>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</si>
  <si>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</si>
  <si>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</si>
  <si>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</si>
  <si>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</si>
  <si>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</si>
  <si>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</si>
  <si>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</si>
  <si>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</si>
  <si>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</si>
  <si>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</si>
  <si>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</si>
  <si>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</si>
  <si>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</si>
  <si>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</si>
  <si>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</si>
  <si>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</si>
  <si>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</si>
  <si>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</si>
  <si>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</si>
  <si>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</si>
  <si>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</si>
  <si>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</si>
  <si>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</si>
  <si>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</si>
  <si>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</si>
  <si>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</si>
  <si>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</si>
  <si>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</si>
  <si>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</si>
  <si>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</si>
  <si>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</si>
  <si>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</si>
  <si>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</si>
  <si>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</si>
  <si>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</si>
  <si>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</si>
  <si>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</si>
  <si>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</si>
  <si>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</si>
  <si>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</si>
  <si>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</si>
  <si>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</si>
  <si>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</si>
  <si>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</si>
  <si>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</si>
  <si>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</si>
  <si>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</si>
  <si>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</si>
  <si>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</si>
  <si>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</si>
  <si>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</si>
  <si>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</si>
  <si>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</si>
  <si>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</si>
  <si>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</si>
  <si>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</si>
  <si>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</si>
  <si>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</si>
  <si>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</si>
  <si>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</si>
  <si>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</si>
  <si>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</si>
  <si>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</si>
  <si>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</si>
  <si>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</si>
  <si>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</si>
  <si>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</si>
  <si>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</si>
  <si>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</si>
  <si>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</si>
  <si>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</si>
  <si>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</si>
  <si>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</si>
  <si>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</si>
  <si>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</si>
  <si>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</si>
  <si>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</si>
  <si>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</si>
  <si>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</si>
  <si>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</si>
  <si>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</si>
  <si>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</si>
  <si>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</si>
  <si>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</si>
  <si>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</si>
  <si>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</si>
  <si>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</si>
  <si>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</si>
  <si>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</si>
  <si>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</si>
  <si>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</si>
  <si>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</si>
  <si>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</si>
  <si>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</si>
  <si>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</si>
  <si>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</si>
  <si>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</si>
  <si>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</si>
  <si>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</si>
  <si>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</si>
  <si>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</si>
  <si>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</si>
  <si>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</si>
  <si>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</si>
  <si>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</si>
  <si>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</si>
  <si>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</si>
  <si>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</si>
  <si>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</si>
  <si>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</si>
  <si>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</si>
  <si>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</si>
  <si>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</si>
  <si>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</si>
  <si>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</si>
  <si>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</si>
  <si>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</si>
  <si>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</si>
  <si>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</si>
  <si>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</si>
  <si>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</si>
  <si>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</si>
  <si>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</si>
  <si>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</si>
  <si>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</si>
  <si>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</si>
  <si>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</si>
  <si>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</si>
  <si>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</si>
  <si>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</si>
  <si>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</si>
  <si>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</si>
  <si>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</si>
  <si>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</si>
  <si>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</si>
  <si>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</si>
  <si>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</si>
  <si>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</si>
  <si>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</si>
  <si>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</si>
  <si>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</si>
  <si>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</si>
  <si>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</si>
  <si>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</si>
  <si>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</si>
  <si>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</si>
  <si>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</si>
  <si>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</si>
  <si>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</si>
  <si>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</si>
  <si>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</si>
  <si>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</si>
  <si>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</si>
  <si>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</si>
  <si>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</si>
  <si>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</si>
  <si>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</si>
  <si>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</si>
  <si>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</si>
  <si>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</si>
  <si>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</si>
  <si>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</si>
  <si>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</si>
  <si>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</si>
  <si>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</si>
  <si>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</si>
  <si>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</si>
  <si>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</si>
  <si>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</si>
  <si>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</si>
  <si>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</si>
  <si>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</si>
  <si>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</si>
  <si>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</si>
  <si>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</si>
  <si>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</si>
  <si>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</si>
  <si>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</si>
  <si>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</si>
  <si>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</si>
  <si>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</si>
  <si>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</si>
  <si>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</si>
  <si>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</si>
  <si>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</si>
  <si>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</si>
  <si>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</si>
  <si>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</si>
  <si>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</si>
  <si>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</si>
  <si>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</si>
  <si>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</si>
  <si>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</si>
  <si>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</si>
  <si>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</si>
  <si>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</si>
  <si>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</si>
  <si>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</si>
  <si>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</si>
  <si>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</si>
  <si>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</si>
  <si>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</si>
  <si>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</si>
  <si>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</si>
  <si>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</si>
  <si>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</si>
  <si>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</si>
  <si>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</si>
  <si>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</si>
  <si>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</si>
  <si>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</si>
  <si>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</si>
  <si>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</si>
  <si>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</si>
  <si>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</si>
  <si>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</si>
  <si>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</si>
  <si>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</si>
  <si>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</si>
  <si>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</si>
  <si>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</si>
  <si>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</si>
  <si>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</si>
  <si>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</si>
  <si>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</si>
  <si>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</si>
  <si>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</si>
  <si>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</si>
  <si>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</si>
  <si>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</si>
  <si>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</si>
  <si>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</si>
  <si>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</si>
  <si>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</si>
  <si>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</si>
  <si>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</si>
  <si>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</si>
  <si>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</si>
  <si>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</si>
  <si>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</si>
  <si>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</si>
  <si>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</si>
  <si>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</si>
  <si>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</si>
  <si>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</si>
  <si>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</si>
  <si>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</si>
  <si>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</si>
  <si>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</si>
  <si>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</si>
  <si>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</si>
  <si>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</si>
  <si>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</si>
  <si>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</si>
  <si>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</si>
  <si>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</si>
  <si>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</si>
  <si>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</si>
  <si>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</si>
  <si>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</si>
  <si>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</si>
  <si>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</si>
  <si>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</si>
  <si>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</si>
  <si>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</si>
  <si>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</si>
  <si>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</si>
  <si>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</si>
  <si>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</si>
  <si>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</si>
  <si>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</si>
  <si>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</si>
  <si>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</si>
  <si>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</si>
  <si>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</si>
  <si>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</si>
  <si>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</si>
  <si>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</si>
  <si>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</si>
  <si>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</si>
  <si>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</si>
  <si>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</si>
  <si>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</si>
  <si>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</si>
  <si>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</si>
  <si>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</si>
  <si>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</si>
  <si>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</si>
  <si>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</si>
  <si>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</si>
  <si>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</si>
  <si>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</si>
  <si>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</si>
  <si>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</si>
  <si>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</si>
  <si>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</si>
  <si>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</si>
  <si>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</si>
  <si>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</si>
  <si>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</si>
  <si>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</si>
  <si>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</si>
  <si>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</si>
  <si>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</si>
  <si>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</si>
  <si>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</si>
  <si>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</si>
  <si>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</si>
  <si>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</si>
  <si>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</si>
  <si>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</si>
  <si>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</si>
  <si>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</si>
  <si>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</si>
  <si>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</si>
  <si>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</si>
  <si>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</si>
  <si>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</si>
  <si>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</si>
  <si>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</si>
  <si>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</si>
  <si>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</si>
  <si>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</si>
  <si>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</si>
  <si>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</si>
  <si>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</si>
  <si>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</si>
  <si>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</si>
  <si>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</si>
  <si>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</si>
  <si>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</si>
  <si>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</si>
  <si>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</si>
  <si>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</si>
  <si>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</si>
  <si>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</si>
  <si>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</si>
  <si>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</si>
  <si>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</si>
  <si>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</si>
  <si>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</si>
  <si>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</si>
  <si>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</si>
  <si>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</si>
  <si>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</si>
  <si>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</si>
  <si>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</si>
  <si>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</si>
  <si>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</si>
  <si>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</si>
  <si>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</si>
  <si>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</si>
  <si>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</si>
  <si>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</si>
  <si>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</si>
  <si>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</si>
  <si>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</si>
  <si>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</si>
  <si>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</si>
  <si>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</si>
  <si>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</si>
  <si>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</si>
  <si>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</si>
  <si>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</si>
  <si>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</si>
  <si>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</si>
  <si>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</si>
  <si>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</si>
  <si>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</si>
  <si>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</si>
  <si>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</si>
  <si>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</si>
  <si>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</si>
  <si>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</si>
  <si>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</si>
  <si>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</si>
  <si>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</si>
  <si>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</si>
  <si>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</si>
  <si>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</si>
  <si>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</si>
  <si>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</si>
  <si>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</si>
  <si>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</si>
  <si>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</si>
  <si>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</si>
  <si>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</si>
  <si>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</si>
  <si>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</si>
  <si>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</si>
  <si>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</si>
  <si>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</si>
  <si>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</si>
  <si>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</si>
  <si>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</si>
  <si>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</si>
  <si>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</si>
  <si>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</si>
  <si>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</si>
  <si>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</si>
  <si>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</si>
  <si>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</si>
  <si>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</si>
  <si>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</si>
  <si>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</si>
  <si>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</si>
  <si>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</si>
  <si>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</si>
  <si>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</si>
  <si>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</si>
  <si>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</si>
  <si>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</si>
  <si>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</si>
  <si>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</si>
  <si>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</si>
  <si>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</si>
  <si>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</si>
  <si>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</si>
  <si>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</si>
  <si>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</si>
  <si>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</si>
  <si>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</si>
  <si>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</si>
  <si>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</si>
  <si>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</si>
  <si>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</si>
  <si>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</si>
  <si>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</si>
  <si>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</si>
  <si>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</si>
  <si>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</si>
  <si>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</si>
  <si>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</si>
  <si>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</si>
  <si>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</si>
  <si>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</si>
  <si>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</si>
  <si>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</si>
  <si>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</si>
  <si>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</si>
  <si>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</si>
  <si>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</si>
  <si>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</si>
  <si>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</si>
  <si>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</si>
  <si>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</si>
  <si>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</si>
  <si>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</si>
  <si>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</si>
  <si>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</si>
  <si>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</si>
  <si>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</si>
  <si>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</si>
  <si>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</si>
  <si>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</si>
  <si>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</si>
  <si>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</si>
  <si>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</si>
  <si>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</si>
  <si>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</si>
  <si>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</si>
  <si>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</si>
  <si>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</si>
  <si>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</si>
  <si>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</si>
  <si>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</si>
  <si>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</si>
  <si>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</si>
  <si>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</si>
  <si>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</si>
  <si>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</si>
  <si>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</si>
  <si>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</si>
  <si>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</si>
  <si>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</si>
  <si>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</si>
  <si>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</si>
  <si>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</si>
  <si>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</si>
  <si>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</si>
  <si>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</si>
  <si>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</si>
  <si>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</si>
  <si>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</si>
  <si>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</si>
  <si>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</si>
  <si>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</si>
  <si>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</si>
  <si>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</si>
  <si>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</si>
  <si>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</si>
  <si>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</si>
  <si>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</si>
  <si>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</si>
  <si>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</si>
  <si>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</si>
  <si>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</si>
  <si>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</si>
  <si>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</si>
  <si>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</si>
  <si>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</si>
  <si>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</si>
  <si>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</si>
  <si>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</si>
  <si>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</si>
  <si>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</si>
  <si>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</si>
  <si>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</si>
  <si>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</si>
  <si>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</si>
  <si>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</si>
  <si>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</si>
  <si>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</si>
  <si>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</si>
  <si>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</si>
  <si>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</si>
  <si>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</si>
  <si>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</si>
  <si>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</si>
  <si>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</si>
  <si>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</si>
  <si>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</si>
  <si>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</si>
  <si>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</si>
  <si>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</si>
  <si>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</si>
  <si>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</si>
  <si>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</si>
  <si>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</si>
  <si>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</si>
  <si>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</si>
  <si>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</si>
  <si>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</si>
  <si>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</si>
  <si>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</si>
  <si>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</si>
  <si>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</si>
  <si>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</si>
  <si>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</si>
  <si>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</si>
  <si>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</si>
  <si>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</si>
  <si>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</si>
  <si>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</si>
  <si>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</si>
  <si>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</si>
  <si>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</si>
  <si>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</si>
  <si>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</si>
  <si>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</si>
  <si>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</si>
  <si>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</si>
  <si>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</si>
  <si>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</si>
  <si>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</si>
  <si>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</si>
  <si>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</si>
  <si>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</si>
  <si>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</si>
  <si>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</si>
  <si>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</si>
  <si>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</si>
  <si>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</si>
  <si>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</si>
  <si>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</si>
  <si>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</si>
  <si>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</si>
  <si>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</si>
  <si>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</si>
  <si>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</si>
  <si>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</si>
  <si>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</si>
  <si>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</si>
  <si>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</si>
  <si>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</si>
  <si>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</si>
  <si>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</si>
  <si>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</si>
  <si>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</si>
  <si>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</si>
  <si>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</si>
  <si>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</si>
  <si>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</si>
  <si>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</si>
  <si>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</si>
  <si>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</si>
  <si>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</si>
  <si>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</si>
  <si>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</si>
  <si>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</si>
  <si>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</si>
  <si>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</si>
  <si>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</si>
  <si>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</si>
  <si>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</si>
  <si>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</si>
  <si>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</si>
  <si>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</si>
  <si>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</si>
  <si>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</si>
  <si>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</si>
  <si>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</si>
  <si>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</si>
  <si>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</si>
  <si>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</si>
  <si>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</si>
  <si>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</si>
  <si>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</si>
  <si>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</si>
  <si>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</si>
  <si>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</si>
  <si>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</si>
  <si>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</si>
  <si>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</si>
  <si>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</si>
  <si>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</si>
  <si>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</si>
  <si>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</si>
  <si>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</si>
  <si>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</si>
  <si>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</si>
  <si>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</si>
  <si>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</si>
  <si>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</si>
  <si>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</si>
  <si>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</si>
  <si>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</si>
  <si>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</si>
  <si>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</si>
  <si>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</si>
  <si>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</si>
  <si>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</si>
  <si>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</si>
  <si>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</si>
  <si>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</si>
  <si>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</si>
  <si>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</si>
  <si>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</si>
  <si>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</si>
  <si>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</si>
  <si>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</si>
  <si>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</si>
  <si>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</si>
  <si>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</si>
  <si>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</si>
  <si>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</si>
  <si>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</si>
  <si>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</si>
  <si>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</si>
  <si>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</si>
  <si>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</si>
  <si>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</si>
  <si>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</si>
  <si>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</si>
  <si>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</si>
  <si>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</si>
  <si>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</si>
  <si>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</si>
  <si>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</si>
  <si>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</si>
  <si>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</si>
  <si>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</si>
  <si>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</si>
  <si>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</si>
  <si>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</si>
  <si>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</si>
  <si>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</si>
  <si>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</si>
  <si>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</si>
  <si>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</si>
  <si>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</si>
  <si>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</si>
  <si>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</si>
  <si>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</si>
  <si>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</si>
  <si>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</si>
  <si>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</si>
  <si>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</si>
  <si>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</si>
  <si>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</si>
  <si>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</si>
  <si>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</si>
  <si>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</si>
  <si>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</si>
  <si>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</si>
  <si>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</si>
  <si>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</si>
  <si>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</si>
  <si>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</si>
  <si>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</si>
  <si>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</si>
  <si>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</si>
  <si>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</si>
  <si>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</si>
  <si>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</si>
  <si>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</si>
  <si>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</si>
  <si>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</si>
  <si>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</si>
  <si>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</si>
  <si>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</si>
  <si>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</si>
  <si>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</si>
  <si>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</si>
  <si>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</si>
  <si>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</si>
  <si>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</si>
  <si>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</si>
  <si>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</si>
  <si>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</si>
  <si>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</si>
  <si>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</si>
  <si>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</si>
  <si>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</si>
  <si>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</si>
  <si>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</si>
  <si>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</si>
  <si>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</si>
  <si>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</si>
  <si>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</si>
  <si>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</si>
  <si>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</si>
  <si>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</si>
  <si>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</si>
  <si>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</si>
  <si>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</si>
  <si>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</si>
  <si>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</si>
  <si>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</si>
  <si>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</si>
  <si>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</si>
  <si>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</si>
  <si>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</si>
  <si>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</si>
  <si>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</si>
  <si>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</si>
  <si>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</si>
  <si>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</si>
  <si>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</si>
  <si>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</si>
  <si>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</si>
  <si>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</si>
  <si>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</si>
  <si>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</si>
  <si>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</si>
  <si>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</si>
  <si>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</si>
  <si>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</si>
  <si>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</si>
  <si>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</si>
  <si>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</si>
  <si>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</si>
  <si>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</si>
  <si>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</si>
  <si>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</si>
  <si>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</si>
  <si>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</si>
  <si>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</si>
  <si>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</si>
  <si>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</si>
  <si>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</si>
  <si>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</si>
  <si>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</si>
  <si>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</si>
  <si>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</si>
  <si>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</si>
  <si>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</si>
  <si>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</si>
  <si>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</si>
  <si>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</si>
  <si>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</si>
  <si>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</si>
  <si>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</si>
  <si>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</si>
  <si>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</si>
  <si>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</si>
  <si>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</si>
  <si>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</si>
  <si>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</si>
  <si>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</si>
  <si>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</si>
  <si>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</si>
  <si>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</si>
  <si>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</si>
  <si>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</si>
  <si>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</si>
  <si>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</si>
  <si>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</si>
  <si>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</si>
  <si>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</si>
  <si>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</si>
  <si>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</si>
  <si>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</si>
  <si>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</si>
  <si>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</si>
  <si>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</si>
  <si>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</si>
  <si>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</si>
  <si>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</si>
  <si>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</si>
  <si>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</si>
  <si>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</si>
  <si>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</si>
  <si>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</si>
  <si>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</si>
  <si>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</si>
  <si>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</si>
  <si>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</si>
  <si>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</si>
  <si>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</si>
  <si>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</si>
  <si>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</si>
  <si>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</si>
  <si>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</si>
  <si>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</si>
  <si>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</si>
  <si>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</si>
  <si>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</si>
  <si>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</si>
  <si>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</si>
  <si>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</si>
  <si>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</si>
  <si>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</si>
  <si>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</si>
  <si>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</si>
  <si>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</si>
  <si>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</si>
  <si>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</si>
  <si>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</si>
  <si>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</si>
  <si>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</si>
  <si>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</si>
  <si>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</si>
  <si>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</si>
  <si>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</si>
  <si>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</si>
  <si>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</si>
  <si>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</si>
  <si>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</si>
  <si>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</si>
  <si>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</si>
  <si>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</si>
  <si>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</si>
  <si>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</si>
  <si>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</si>
  <si>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</si>
  <si>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</si>
  <si>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</si>
  <si>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</si>
  <si>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</si>
  <si>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</si>
  <si>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</si>
  <si>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</si>
  <si>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</si>
  <si>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</si>
  <si>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</si>
  <si>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</si>
  <si>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</si>
  <si>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</si>
  <si>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</si>
  <si>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</si>
  <si>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</si>
  <si>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</si>
  <si>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</si>
  <si>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</si>
  <si>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</si>
  <si>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</si>
  <si>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</si>
  <si>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</si>
  <si>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</si>
  <si>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</si>
  <si>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</si>
  <si>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</si>
  <si>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</si>
  <si>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</si>
  <si>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</si>
  <si>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</si>
  <si>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</si>
  <si>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</si>
  <si>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</si>
  <si>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</si>
  <si>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</si>
  <si>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</si>
  <si>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</si>
  <si>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</si>
  <si>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</si>
  <si>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</si>
  <si>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</si>
  <si>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</si>
  <si>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</si>
  <si>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</si>
  <si>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</si>
  <si>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</si>
  <si>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</si>
  <si>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</si>
  <si>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</si>
  <si>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</si>
  <si>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</si>
  <si>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</si>
  <si>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</si>
  <si>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</si>
  <si>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</si>
  <si>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</si>
  <si>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</si>
  <si>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</si>
  <si>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</si>
  <si>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</si>
  <si>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</si>
  <si>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</si>
  <si>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</si>
  <si>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</si>
  <si>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</si>
  <si>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</si>
  <si>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</si>
  <si>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</si>
  <si>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</si>
  <si>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</si>
  <si>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</si>
  <si>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</si>
  <si>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</si>
  <si>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</si>
  <si>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</si>
  <si>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</si>
  <si>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</si>
  <si>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</si>
  <si>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</si>
  <si>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</si>
  <si>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</si>
  <si>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</si>
  <si>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</si>
  <si>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</si>
  <si>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</si>
  <si>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</si>
  <si>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</si>
  <si>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</si>
  <si>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</si>
  <si>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</si>
  <si>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</si>
  <si>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</si>
  <si>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</si>
  <si>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</si>
  <si>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</si>
  <si>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</si>
  <si>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</si>
  <si>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</si>
  <si>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</si>
  <si>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</si>
  <si>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</si>
  <si>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</si>
  <si>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</si>
  <si>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</si>
  <si>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</si>
  <si>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</si>
  <si>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</si>
  <si>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</si>
  <si>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</si>
  <si>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</si>
  <si>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</si>
  <si>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</si>
  <si>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</si>
  <si>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</si>
  <si>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</si>
  <si>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</si>
  <si>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</si>
  <si>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</si>
  <si>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</si>
  <si>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</si>
  <si>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</si>
  <si>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</si>
  <si>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</si>
  <si>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</si>
  <si>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</si>
  <si>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</si>
  <si>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</si>
  <si>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</si>
  <si>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</si>
  <si>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</si>
  <si>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</si>
  <si>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</si>
  <si>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</si>
  <si>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</si>
  <si>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</si>
  <si>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</si>
  <si>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</si>
  <si>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</si>
  <si>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</si>
  <si>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</si>
  <si>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</si>
  <si>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</si>
  <si>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</si>
  <si>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</si>
  <si>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</si>
  <si>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</si>
  <si>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</si>
  <si>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</si>
  <si>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</si>
  <si>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</si>
  <si>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</si>
  <si>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</si>
  <si>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</si>
  <si>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</si>
  <si>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</si>
  <si>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</si>
  <si>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</si>
  <si>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</si>
  <si>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</si>
  <si>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</si>
  <si>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</si>
  <si>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</si>
  <si>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</si>
  <si>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</si>
  <si>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</si>
  <si>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</si>
  <si>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</si>
  <si>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</si>
  <si>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</si>
  <si>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</si>
  <si>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</si>
  <si>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</si>
  <si>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</si>
  <si>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</si>
  <si>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</si>
  <si>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</si>
  <si>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</si>
  <si>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</si>
  <si>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</si>
  <si>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</si>
  <si>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</si>
  <si>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</si>
  <si>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</si>
  <si>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</si>
  <si>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</si>
  <si>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</si>
  <si>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</si>
  <si>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</si>
  <si>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</si>
  <si>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</si>
  <si>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</si>
  <si>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</si>
  <si>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</si>
  <si>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</si>
  <si>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</si>
  <si>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</si>
  <si>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</si>
  <si>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</si>
  <si>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</si>
  <si>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</si>
  <si>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</si>
  <si>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</si>
  <si>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</si>
  <si>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</si>
  <si>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</si>
  <si>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</si>
  <si>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</si>
  <si>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</si>
  <si>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</si>
  <si>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</si>
  <si>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</si>
  <si>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</si>
  <si>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</si>
  <si>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</si>
  <si>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</si>
  <si>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</si>
  <si>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</si>
  <si>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</si>
  <si>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</si>
  <si>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</si>
  <si>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</si>
  <si>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</si>
  <si>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</si>
  <si>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</si>
  <si>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</si>
  <si>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</si>
  <si>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</si>
  <si>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</si>
  <si>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</si>
  <si>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</si>
  <si>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</si>
  <si>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</si>
  <si>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</si>
  <si>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</si>
  <si>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</si>
  <si>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</si>
  <si>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</si>
  <si>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</si>
  <si>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</si>
  <si>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</si>
  <si>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</si>
  <si>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</si>
  <si>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</si>
  <si>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</si>
  <si>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</si>
  <si>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</si>
  <si>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</si>
  <si>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</si>
  <si>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</si>
  <si>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</si>
  <si>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</si>
  <si>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</si>
  <si>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</si>
  <si>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</si>
  <si>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</si>
  <si>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</si>
  <si>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</si>
  <si>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</si>
  <si>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</si>
  <si>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</si>
  <si>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</si>
  <si>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</si>
  <si>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</si>
  <si>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</si>
  <si>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</si>
  <si>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</si>
  <si>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</si>
  <si>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</si>
  <si>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</si>
  <si>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</si>
  <si>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</si>
  <si>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</si>
  <si>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</si>
  <si>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</si>
  <si>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</si>
  <si>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</si>
  <si>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</si>
  <si>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</si>
  <si>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</si>
  <si>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</si>
  <si>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</si>
  <si>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</si>
  <si>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</si>
  <si>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</si>
  <si>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</si>
  <si>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</si>
  <si>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</si>
  <si>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</si>
  <si>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</si>
  <si>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</si>
  <si>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</si>
  <si>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</si>
  <si>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</si>
  <si>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</si>
  <si>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</si>
  <si>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</si>
  <si>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</si>
  <si>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</si>
  <si>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</si>
  <si>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</si>
  <si>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</si>
  <si>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</si>
  <si>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</si>
  <si>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</si>
  <si>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</si>
  <si>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</si>
  <si>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</si>
  <si>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</si>
  <si>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</si>
  <si>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</si>
  <si>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</si>
  <si>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</si>
  <si>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</si>
  <si>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</si>
  <si>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</si>
  <si>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</si>
  <si>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</si>
  <si>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</si>
  <si>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</si>
  <si>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</si>
  <si>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</si>
  <si>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</si>
  <si>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</si>
  <si>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</si>
  <si>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</si>
  <si>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</si>
  <si>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</si>
  <si>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</si>
  <si>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</si>
  <si>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</si>
  <si>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</si>
  <si>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</si>
  <si>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</si>
  <si>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</si>
  <si>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</si>
  <si>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</si>
  <si>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</si>
  <si>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</si>
  <si>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</si>
  <si>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</si>
  <si>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</si>
  <si>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</si>
  <si>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</si>
  <si>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</si>
  <si>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</si>
  <si>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</si>
  <si>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</si>
  <si>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</si>
  <si>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</si>
  <si>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</si>
  <si>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</si>
  <si>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</si>
  <si>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</si>
  <si>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</si>
  <si>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</si>
  <si>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</si>
  <si>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</si>
  <si>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</si>
  <si>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</si>
  <si>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</si>
  <si>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</si>
  <si>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</si>
  <si>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</si>
  <si>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</si>
  <si>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</si>
  <si>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</si>
  <si>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</si>
  <si>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</si>
  <si>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</si>
  <si>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</si>
  <si>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</si>
  <si>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</si>
  <si>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</si>
  <si>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</si>
  <si>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</si>
  <si>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</si>
  <si>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</si>
  <si>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</si>
  <si>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</si>
  <si>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</si>
  <si>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</si>
  <si>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</si>
  <si>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</si>
  <si>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</si>
  <si>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</si>
  <si>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</si>
  <si>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</si>
  <si>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</si>
  <si>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</si>
  <si>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</si>
  <si>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</si>
  <si>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</si>
  <si>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</si>
  <si>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</si>
  <si>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</si>
  <si>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</si>
  <si>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</si>
  <si>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</si>
  <si>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</si>
  <si>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</si>
  <si>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</si>
  <si>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</si>
  <si>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</si>
  <si>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</si>
  <si>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</si>
  <si>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</si>
  <si>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</si>
  <si>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</si>
  <si>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</si>
  <si>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</si>
  <si>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</si>
  <si>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</si>
  <si>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</si>
  <si>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</si>
  <si>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</si>
  <si>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</si>
  <si>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</si>
  <si>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</si>
  <si>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</si>
  <si>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</si>
  <si>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</si>
  <si>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</si>
  <si>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</si>
  <si>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</si>
  <si>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</si>
  <si>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</si>
  <si>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</si>
  <si>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</si>
  <si>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</si>
  <si>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</si>
  <si>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</si>
  <si>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</si>
  <si>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</si>
  <si>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</si>
  <si>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</si>
  <si>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</si>
  <si>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</si>
  <si>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</si>
  <si>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</si>
  <si>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</si>
  <si>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</si>
  <si>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</si>
  <si>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</si>
  <si>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</si>
  <si>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</si>
  <si>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</si>
  <si>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</si>
  <si>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</si>
  <si>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</si>
  <si>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</si>
  <si>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</si>
  <si>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</si>
  <si>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</si>
  <si>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</si>
  <si>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</si>
  <si>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</si>
  <si>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</si>
  <si>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</si>
  <si>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</si>
  <si>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</si>
  <si>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</si>
  <si>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</si>
  <si>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</si>
  <si>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</si>
  <si>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</si>
  <si>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</si>
  <si>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</si>
  <si>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</si>
  <si>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</si>
  <si>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</si>
  <si>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</si>
  <si>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</si>
  <si>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</si>
  <si>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</si>
  <si>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</si>
  <si>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</si>
  <si>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</si>
  <si>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</si>
  <si>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</si>
  <si>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</si>
  <si>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</si>
  <si>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</si>
  <si>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</si>
  <si>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</si>
  <si>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</si>
  <si>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</si>
  <si>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</si>
  <si>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</si>
  <si>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</si>
  <si>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</si>
  <si>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</si>
  <si>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</si>
  <si>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</si>
  <si>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</si>
  <si>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</si>
  <si>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</si>
  <si>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</si>
  <si>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</si>
  <si>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</si>
  <si>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</si>
  <si>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</si>
  <si>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</si>
  <si>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</si>
  <si>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</si>
  <si>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</si>
  <si>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</si>
  <si>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</si>
  <si>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</si>
  <si>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</si>
  <si>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</si>
  <si>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</si>
  <si>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</si>
  <si>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</si>
  <si>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</si>
  <si>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</si>
  <si>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</si>
  <si>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</si>
  <si>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</si>
  <si>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</si>
  <si>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</si>
  <si>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</si>
  <si>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</si>
  <si>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</si>
  <si>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</si>
  <si>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</si>
  <si>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</si>
  <si>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</si>
  <si>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</si>
  <si>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</si>
  <si>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</si>
  <si>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</si>
  <si>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</si>
  <si>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</si>
  <si>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</si>
  <si>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</si>
  <si>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</si>
  <si>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</si>
  <si>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</si>
  <si>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</si>
  <si>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</si>
  <si>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</si>
  <si>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</si>
  <si>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</si>
  <si>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</si>
  <si>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</si>
  <si>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</si>
  <si>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</si>
  <si>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</si>
  <si>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</si>
  <si>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</si>
  <si>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</si>
  <si>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</si>
  <si>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</si>
  <si>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</si>
  <si>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</si>
  <si>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</si>
  <si>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</si>
  <si>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</si>
  <si>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</si>
  <si>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</si>
  <si>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</si>
  <si>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</si>
  <si>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</si>
  <si>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</si>
  <si>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</si>
  <si>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</si>
  <si>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</si>
  <si>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</si>
  <si>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</si>
  <si>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</si>
  <si>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</si>
  <si>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</si>
  <si>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</si>
  <si>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</si>
  <si>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</si>
  <si>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</si>
  <si>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</si>
  <si>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</si>
  <si>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</si>
  <si>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</si>
  <si>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</si>
  <si>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</si>
  <si>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</si>
  <si>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</si>
  <si>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</si>
  <si>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</si>
  <si>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</si>
  <si>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</si>
  <si>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</si>
  <si>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</si>
  <si>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</si>
  <si>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</si>
  <si>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</si>
  <si>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</si>
  <si>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</si>
  <si>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</si>
  <si>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</si>
  <si>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</si>
  <si>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</si>
  <si>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</si>
  <si>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</si>
  <si>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</si>
  <si>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</si>
  <si>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</si>
  <si>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</si>
  <si>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</si>
  <si>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</si>
  <si>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</si>
  <si>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</si>
  <si>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</si>
  <si>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</si>
  <si>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</si>
  <si>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</si>
  <si>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</si>
  <si>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</si>
  <si>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</si>
  <si>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</si>
  <si>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</si>
  <si>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</si>
  <si>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</si>
  <si>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</si>
  <si>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</si>
  <si>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</si>
  <si>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</si>
  <si>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</si>
  <si>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</si>
  <si>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</si>
  <si>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</si>
  <si>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</si>
  <si>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</si>
  <si>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</si>
  <si>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</si>
  <si>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</si>
  <si>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</si>
  <si>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</si>
  <si>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</si>
  <si>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</si>
  <si>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</si>
  <si>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</si>
  <si>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</si>
  <si>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</si>
  <si>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</si>
  <si>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</si>
  <si>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</si>
  <si>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</si>
  <si>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</si>
  <si>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</si>
  <si>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</si>
  <si>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</si>
  <si>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</si>
  <si>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</si>
  <si>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</si>
  <si>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</si>
  <si>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</si>
  <si>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</si>
  <si>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</si>
  <si>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</si>
  <si>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</si>
  <si>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</si>
  <si>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</si>
  <si>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</si>
  <si>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</si>
  <si>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</si>
  <si>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</si>
  <si>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</si>
  <si>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</si>
  <si>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</si>
  <si>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</si>
  <si>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</si>
  <si>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</si>
  <si>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</si>
  <si>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</si>
  <si>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</si>
  <si>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</si>
  <si>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</si>
  <si>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</si>
  <si>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</si>
  <si>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</si>
  <si>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</si>
  <si>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</si>
  <si>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</si>
  <si>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</si>
  <si>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</si>
  <si>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</si>
  <si>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</si>
  <si>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</si>
  <si>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</si>
  <si>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</si>
  <si>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</si>
  <si>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</si>
  <si>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</si>
  <si>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</si>
  <si>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</si>
  <si>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</si>
  <si>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</si>
  <si>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</si>
  <si>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</si>
  <si>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</si>
  <si>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</si>
  <si>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</si>
  <si>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</si>
  <si>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</si>
  <si>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</si>
  <si>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</si>
  <si>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</si>
  <si>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</si>
  <si>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</si>
  <si>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</si>
  <si>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</si>
  <si>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</si>
  <si>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</si>
  <si>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</si>
  <si>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</si>
  <si>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</si>
  <si>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</si>
  <si>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</si>
  <si>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</si>
  <si>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</si>
  <si>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</si>
  <si>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</si>
  <si>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</si>
  <si>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</si>
  <si>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</si>
  <si>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</si>
  <si>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</si>
  <si>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</si>
  <si>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</si>
  <si>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</si>
  <si>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</si>
  <si>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</si>
  <si>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</si>
  <si>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</si>
  <si>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</si>
  <si>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</si>
  <si>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</si>
  <si>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</si>
  <si>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</si>
  <si>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</si>
  <si>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</si>
  <si>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</si>
  <si>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</si>
  <si>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</si>
  <si>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</si>
  <si>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</si>
  <si>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</si>
  <si>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</si>
  <si>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</si>
  <si>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</si>
  <si>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</si>
  <si>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</si>
  <si>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</si>
  <si>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</si>
  <si>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</si>
  <si>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</si>
  <si>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</si>
  <si>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</si>
  <si>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</si>
  <si>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</si>
  <si>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</si>
  <si>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</si>
  <si>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</si>
  <si>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</si>
  <si>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</si>
  <si>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</si>
  <si>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</si>
  <si>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</si>
  <si>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</si>
  <si>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</si>
  <si>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</si>
  <si>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</si>
  <si>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</si>
  <si>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</si>
  <si>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</si>
  <si>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</si>
  <si>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</si>
  <si>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</si>
  <si>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</si>
  <si>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</si>
  <si>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</si>
  <si>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</si>
  <si>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</si>
  <si>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</si>
  <si>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</si>
  <si>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</si>
  <si>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</si>
  <si>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</si>
  <si>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</si>
  <si>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</si>
  <si>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</si>
  <si>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</si>
  <si>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</si>
  <si>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</si>
  <si>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</si>
  <si>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</si>
  <si>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</si>
  <si>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</si>
  <si>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</si>
  <si>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</si>
  <si>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</si>
  <si>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</si>
  <si>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</si>
  <si>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</si>
  <si>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</si>
  <si>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</si>
  <si>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</si>
  <si>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</si>
  <si>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</si>
  <si>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</si>
  <si>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</si>
  <si>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</si>
  <si>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</si>
  <si>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</si>
  <si>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</si>
  <si>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</si>
  <si>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</si>
  <si>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</si>
  <si>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</si>
  <si>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</si>
  <si>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</si>
  <si>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</si>
  <si>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</si>
  <si>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</si>
  <si>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</si>
  <si>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</si>
  <si>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</si>
  <si>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</si>
  <si>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</si>
  <si>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</si>
  <si>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</si>
  <si>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</si>
  <si>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</si>
  <si>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</si>
  <si>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</si>
  <si>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</si>
  <si>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</si>
  <si>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</si>
  <si>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</si>
  <si>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</si>
  <si>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</si>
  <si>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</si>
  <si>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</si>
  <si>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</si>
  <si>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</si>
  <si>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</si>
  <si>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</si>
  <si>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</si>
  <si>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</si>
  <si>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</si>
  <si>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</si>
  <si>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</si>
  <si>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</si>
  <si>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</si>
  <si>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</si>
  <si>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</si>
  <si>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</si>
  <si>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</si>
  <si>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</si>
  <si>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</si>
  <si>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</si>
  <si>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</si>
  <si>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</si>
  <si>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</si>
  <si>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</si>
  <si>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</si>
  <si>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</si>
  <si>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</si>
  <si>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</si>
  <si>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</si>
  <si>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</si>
  <si>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</si>
  <si>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</si>
  <si>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</si>
  <si>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</si>
  <si>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</si>
  <si>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</si>
  <si>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</si>
  <si>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</si>
  <si>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</si>
  <si>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</si>
  <si>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</si>
  <si>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</si>
  <si>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</si>
  <si>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</si>
  <si>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</si>
  <si>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</si>
  <si>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</si>
  <si>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</si>
  <si>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</si>
  <si>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</si>
  <si>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</si>
  <si>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</si>
  <si>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</si>
  <si>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</si>
  <si>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</si>
  <si>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</si>
  <si>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</si>
  <si>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</si>
  <si>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</si>
  <si>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</si>
  <si>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</si>
  <si>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</si>
  <si>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</si>
  <si>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</si>
  <si>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</si>
  <si>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</si>
  <si>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</si>
  <si>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</si>
  <si>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</si>
  <si>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</si>
  <si>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</si>
  <si>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</si>
  <si>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</si>
  <si>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</si>
  <si>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</si>
  <si>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</si>
  <si>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</si>
  <si>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</si>
  <si>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</si>
  <si>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</si>
  <si>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</si>
  <si>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</si>
  <si>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</si>
  <si>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</si>
  <si>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</si>
  <si>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</si>
  <si>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</si>
  <si>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</si>
  <si>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</si>
  <si>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</si>
  <si>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</si>
  <si>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</si>
  <si>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</si>
  <si>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</si>
  <si>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</si>
  <si>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</si>
  <si>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</si>
  <si>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</si>
  <si>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</si>
  <si>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</si>
  <si>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</si>
  <si>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</si>
  <si>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</si>
  <si>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</si>
  <si>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</si>
  <si>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</si>
  <si>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</si>
  <si>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</si>
  <si>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</si>
  <si>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</si>
  <si>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</si>
  <si>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</si>
  <si>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</si>
  <si>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</si>
  <si>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</si>
  <si>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</si>
  <si>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</si>
  <si>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</si>
  <si>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</si>
  <si>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</si>
  <si>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</si>
  <si>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</si>
  <si>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</si>
  <si>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</si>
  <si>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</si>
  <si>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</si>
  <si>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</si>
  <si>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</si>
  <si>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</si>
  <si>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</si>
  <si>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</si>
  <si>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</si>
  <si>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</si>
  <si>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</si>
  <si>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</si>
  <si>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</si>
  <si>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</si>
  <si>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</si>
  <si>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</si>
  <si>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</si>
  <si>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</si>
  <si>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</si>
  <si>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</si>
  <si>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</si>
  <si>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</si>
  <si>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</si>
  <si>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</si>
  <si>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</si>
  <si>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</si>
  <si>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</si>
  <si>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</si>
  <si>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</si>
  <si>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</si>
  <si>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</si>
  <si>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</si>
  <si>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</si>
  <si>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</si>
  <si>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</si>
  <si>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</si>
  <si>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</si>
  <si>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</si>
  <si>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</si>
  <si>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</si>
  <si>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</si>
  <si>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</si>
  <si>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</si>
  <si>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</si>
  <si>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</si>
  <si>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</si>
  <si>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</si>
  <si>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</si>
  <si>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</si>
  <si>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</si>
  <si>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</si>
  <si>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</si>
  <si>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</si>
  <si>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</si>
  <si>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</si>
  <si>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</si>
  <si>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</si>
  <si>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</si>
  <si>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</si>
  <si>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</si>
  <si>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</si>
  <si>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</si>
  <si>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</si>
  <si>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</si>
  <si>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</si>
  <si>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</si>
  <si>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</si>
  <si>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</si>
  <si>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</si>
  <si>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</si>
  <si>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</si>
  <si>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</si>
  <si>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</si>
  <si>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</si>
  <si>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</si>
  <si>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</si>
  <si>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</si>
  <si>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</si>
  <si>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</si>
  <si>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</si>
  <si>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</si>
  <si>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</si>
  <si>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</si>
  <si>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</si>
  <si>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</si>
  <si>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</si>
  <si>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</si>
  <si>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</si>
  <si>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</si>
  <si>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</si>
  <si>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</si>
  <si>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</si>
  <si>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</si>
  <si>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</si>
  <si>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</si>
  <si>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</si>
  <si>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</si>
  <si>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</si>
  <si>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</si>
  <si>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</si>
  <si>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</si>
  <si>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</si>
  <si>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</si>
  <si>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</si>
  <si>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</si>
  <si>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</si>
  <si>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</si>
  <si>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</si>
  <si>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</si>
  <si>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</si>
  <si>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</si>
  <si>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</si>
  <si>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</si>
  <si>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</si>
  <si>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</si>
  <si>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</si>
  <si>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</si>
  <si>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</si>
  <si>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</si>
  <si>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</si>
  <si>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</si>
  <si>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</si>
  <si>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</si>
  <si>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</si>
  <si>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</si>
  <si>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</si>
  <si>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</si>
  <si>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</si>
  <si>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</si>
  <si>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</si>
  <si>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</si>
  <si>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</si>
  <si>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</si>
  <si>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</si>
  <si>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</si>
  <si>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</si>
  <si>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</si>
  <si>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</si>
  <si>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</si>
  <si>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</si>
  <si>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</si>
  <si>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</si>
  <si>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</si>
  <si>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</si>
  <si>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</si>
  <si>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</si>
  <si>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</si>
  <si>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</si>
  <si>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</si>
  <si>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</si>
  <si>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</si>
  <si>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</si>
  <si>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</si>
  <si>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</si>
  <si>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</si>
  <si>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</si>
  <si>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</si>
  <si>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</si>
  <si>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</si>
  <si>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</si>
  <si>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</si>
  <si>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</si>
  <si>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</si>
  <si>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</si>
  <si>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</si>
  <si>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</si>
  <si>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</si>
  <si>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</si>
  <si>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</si>
  <si>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</si>
  <si>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</si>
  <si>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</si>
  <si>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</si>
  <si>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</si>
  <si>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</si>
  <si>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</si>
  <si>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</si>
  <si>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</si>
  <si>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</si>
  <si>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</si>
  <si>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</si>
  <si>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</si>
  <si>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</si>
  <si>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</si>
  <si>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</si>
  <si>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</si>
  <si>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</si>
  <si>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</si>
  <si>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</si>
  <si>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</si>
  <si>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</si>
  <si>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</si>
  <si>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</si>
  <si>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</si>
  <si>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</si>
  <si>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</si>
  <si>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</si>
  <si>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</si>
  <si>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</si>
  <si>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</si>
  <si>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</si>
  <si>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</si>
  <si>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</si>
  <si>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</si>
  <si>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</si>
  <si>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</si>
  <si>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</si>
  <si>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</si>
  <si>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</si>
  <si>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</si>
  <si>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</si>
  <si>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</si>
  <si>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</si>
  <si>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</si>
  <si>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</si>
  <si>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</si>
  <si>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</si>
  <si>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</si>
  <si>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</si>
  <si>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</si>
  <si>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</si>
  <si>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</si>
  <si>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</si>
  <si>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</si>
  <si>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</si>
  <si>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</si>
  <si>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</si>
  <si>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</si>
  <si>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</si>
  <si>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</si>
  <si>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</si>
  <si>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</si>
  <si>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</si>
  <si>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</si>
  <si>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</si>
  <si>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</si>
  <si>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</si>
  <si>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</si>
  <si>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</si>
  <si>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</si>
  <si>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</si>
  <si>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</si>
  <si>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</si>
  <si>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</si>
  <si>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</si>
  <si>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</si>
  <si>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</si>
  <si>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</si>
  <si>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</si>
  <si>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</si>
  <si>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</si>
  <si>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</si>
  <si>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</si>
  <si>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</si>
  <si>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</si>
  <si>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</si>
  <si>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</si>
  <si>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</si>
  <si>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</si>
  <si>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</si>
  <si>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</si>
  <si>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</si>
  <si>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</si>
  <si>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</si>
  <si>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</si>
  <si>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</si>
  <si>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</si>
  <si>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</si>
  <si>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</si>
  <si>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</si>
  <si>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</si>
  <si>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</si>
  <si>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</si>
  <si>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</si>
  <si>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</si>
  <si>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</si>
  <si>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</si>
  <si>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</si>
  <si>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</si>
  <si>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</si>
  <si>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</si>
  <si>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</si>
  <si>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</si>
  <si>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</si>
  <si>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</si>
  <si>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</si>
  <si>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</si>
  <si>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</si>
  <si>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</si>
  <si>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</si>
  <si>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</si>
  <si>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</si>
  <si>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</si>
  <si>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</si>
  <si>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</si>
  <si>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</si>
  <si>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</si>
  <si>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</si>
  <si>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</si>
  <si>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</si>
  <si>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</si>
  <si>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</si>
  <si>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</si>
  <si>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</si>
  <si>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</si>
  <si>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</si>
  <si>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</si>
  <si>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</si>
  <si>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</si>
  <si>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</si>
  <si>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</si>
  <si>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</si>
  <si>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</si>
  <si>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</si>
  <si>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</si>
  <si>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</si>
  <si>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</si>
  <si>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</si>
  <si>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</si>
  <si>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</si>
  <si>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</si>
  <si>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</si>
  <si>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</si>
  <si>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</si>
  <si>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</si>
  <si>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</si>
  <si>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</si>
  <si>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</si>
  <si>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</si>
  <si>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</si>
  <si>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</si>
  <si>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</si>
  <si>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</si>
  <si>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</si>
  <si>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</si>
  <si>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</si>
  <si>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</si>
  <si>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</si>
  <si>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</si>
  <si>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</si>
  <si>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</si>
  <si>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</si>
  <si>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</si>
  <si>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</si>
  <si>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</si>
  <si>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</si>
  <si>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</si>
  <si>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</si>
  <si>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</si>
  <si>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</si>
  <si>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</si>
  <si>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</si>
  <si>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</si>
  <si>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</si>
  <si>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</si>
  <si>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</si>
  <si>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</si>
  <si>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</si>
  <si>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</si>
  <si>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</si>
  <si>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</si>
  <si>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</si>
  <si>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</si>
  <si>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</si>
  <si>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</si>
  <si>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</si>
  <si>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</si>
  <si>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</si>
  <si>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</si>
  <si>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</si>
  <si>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</si>
  <si>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</si>
  <si>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</si>
  <si>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</si>
  <si>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</si>
  <si>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</si>
  <si>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</si>
  <si>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</si>
  <si>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</si>
  <si>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</si>
  <si>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</si>
  <si>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</si>
  <si>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</si>
  <si>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</si>
  <si>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</si>
  <si>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</si>
  <si>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</si>
  <si>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</si>
  <si>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</si>
  <si>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</si>
  <si>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</si>
  <si>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</si>
  <si>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</si>
  <si>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</si>
  <si>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</si>
  <si>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</si>
  <si>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</si>
  <si>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</si>
  <si>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</si>
  <si>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</si>
  <si>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</si>
  <si>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</si>
  <si>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</si>
  <si>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</si>
  <si>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</si>
  <si>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</si>
  <si>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</si>
  <si>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</si>
  <si>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</si>
  <si>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</si>
  <si>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</si>
  <si>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</si>
  <si>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</si>
  <si>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</si>
  <si>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</si>
  <si>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</si>
  <si>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</si>
  <si>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</si>
  <si>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</si>
  <si>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</si>
  <si>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</si>
  <si>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</si>
  <si>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</si>
  <si>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</si>
  <si>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</si>
  <si>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</si>
  <si>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</si>
  <si>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</si>
  <si>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</si>
  <si>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</si>
  <si>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</si>
  <si>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</si>
  <si>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</si>
  <si>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</si>
  <si>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</si>
  <si>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</si>
  <si>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</si>
  <si>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</si>
  <si>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</si>
  <si>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</si>
  <si>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</si>
  <si>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</si>
  <si>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</si>
  <si>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</si>
  <si>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</si>
  <si>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</si>
  <si>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</si>
  <si>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</si>
  <si>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</si>
  <si>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</si>
  <si>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</si>
  <si>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</si>
  <si>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</si>
  <si>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</si>
  <si>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</si>
  <si>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</si>
  <si>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</si>
  <si>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</si>
  <si>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</si>
  <si>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</si>
  <si>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</si>
  <si>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</si>
  <si>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</si>
  <si>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</si>
  <si>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</si>
  <si>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</si>
  <si>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</si>
  <si>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</si>
  <si>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</si>
  <si>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</si>
  <si>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</si>
  <si>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</si>
  <si>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</si>
  <si>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</si>
  <si>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</si>
  <si>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</si>
  <si>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</si>
  <si>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</si>
  <si>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</si>
  <si>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</si>
  <si>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</si>
  <si>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</si>
  <si>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</si>
  <si>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</si>
  <si>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</si>
  <si>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</si>
  <si>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</si>
  <si>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</si>
  <si>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</si>
  <si>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</si>
  <si>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</si>
  <si>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</si>
  <si>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</si>
  <si>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</si>
  <si>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</si>
  <si>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</si>
  <si>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</si>
  <si>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</si>
  <si>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</si>
  <si>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</si>
  <si>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</si>
  <si>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</si>
  <si>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</si>
  <si>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</si>
  <si>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</si>
  <si>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</si>
  <si>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</si>
  <si>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</si>
  <si>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</si>
  <si>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</si>
  <si>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</si>
  <si>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</si>
  <si>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</si>
  <si>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</si>
  <si>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</si>
  <si>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</si>
  <si>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</si>
  <si>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</si>
  <si>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</si>
  <si>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</si>
  <si>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</si>
  <si>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</si>
  <si>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</si>
  <si>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</si>
  <si>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</si>
  <si>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</si>
  <si>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</si>
  <si>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</si>
  <si>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</si>
  <si>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</si>
  <si>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</si>
  <si>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</si>
  <si>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</si>
  <si>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</si>
  <si>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</si>
  <si>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</si>
  <si>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</si>
  <si>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</si>
  <si>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</si>
  <si>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</si>
  <si>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</si>
  <si>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</si>
  <si>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</si>
  <si>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</si>
  <si>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</si>
  <si>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</si>
  <si>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</si>
  <si>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</si>
  <si>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</si>
  <si>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</si>
  <si>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</si>
  <si>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</si>
  <si>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</si>
  <si>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</si>
  <si>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</si>
  <si>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</si>
  <si>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</si>
  <si>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</si>
  <si>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</si>
  <si>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</si>
  <si>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</si>
  <si>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</si>
  <si>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</si>
  <si>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</si>
  <si>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</si>
  <si>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</si>
  <si>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</si>
  <si>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</si>
  <si>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</si>
  <si>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</si>
  <si>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</si>
  <si>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</si>
  <si>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</si>
  <si>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</si>
  <si>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</si>
  <si>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</si>
  <si>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</si>
  <si>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</si>
  <si>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</si>
  <si>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</si>
  <si>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</si>
  <si>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</si>
  <si>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</si>
  <si>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</si>
  <si>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</si>
  <si>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</si>
  <si>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</si>
  <si>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</si>
  <si>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</si>
  <si>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</si>
  <si>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</si>
  <si>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</si>
  <si>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</si>
  <si>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</si>
  <si>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</si>
  <si>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</si>
  <si>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</si>
  <si>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</si>
  <si>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</si>
  <si>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</si>
  <si>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</si>
  <si>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</si>
  <si>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</si>
  <si>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</si>
  <si>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</si>
  <si>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</si>
  <si>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</si>
  <si>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</si>
  <si>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</si>
  <si>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</si>
  <si>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</si>
  <si>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</si>
  <si>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</si>
  <si>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</si>
  <si>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</si>
  <si>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</si>
  <si>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</si>
  <si>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</si>
  <si>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</si>
  <si>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</si>
  <si>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</si>
  <si>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</si>
  <si>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</si>
  <si>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</si>
  <si>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</si>
  <si>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</si>
  <si>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</si>
  <si>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</si>
  <si>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</si>
  <si>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</si>
  <si>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</si>
  <si>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</si>
  <si>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</si>
  <si>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</si>
  <si>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</si>
  <si>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</si>
  <si>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</si>
  <si>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</si>
  <si>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</si>
  <si>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</si>
  <si>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</si>
  <si>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</si>
  <si>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</si>
  <si>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</si>
  <si>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</si>
  <si>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</si>
  <si>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</si>
  <si>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</si>
  <si>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</si>
  <si>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</si>
  <si>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</si>
  <si>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</si>
  <si>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</si>
  <si>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</si>
  <si>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</si>
  <si>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</si>
  <si>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</si>
  <si>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</si>
  <si>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</si>
  <si>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</si>
  <si>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</si>
  <si>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</si>
  <si>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</si>
  <si>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</si>
  <si>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</si>
  <si>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</si>
  <si>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</si>
  <si>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</si>
  <si>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</si>
  <si>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</si>
  <si>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</si>
  <si>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</si>
  <si>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</si>
  <si>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</si>
  <si>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</si>
  <si>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</si>
  <si>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</si>
  <si>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</si>
  <si>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</si>
  <si>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</si>
  <si>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</si>
  <si>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</si>
  <si>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</si>
  <si>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</si>
  <si>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</si>
  <si>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</si>
  <si>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</si>
  <si>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</si>
  <si>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</si>
  <si>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</si>
  <si>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</si>
  <si>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</si>
  <si>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</si>
  <si>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</si>
  <si>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</si>
  <si>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</si>
  <si>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</si>
  <si>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</si>
  <si>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</si>
  <si>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</si>
  <si>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</si>
  <si>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</si>
  <si>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</si>
  <si>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</si>
  <si>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</si>
  <si>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</si>
  <si>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</si>
  <si>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</si>
  <si>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</si>
  <si>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</si>
  <si>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</si>
  <si>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</si>
  <si>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</si>
  <si>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</si>
  <si>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</si>
  <si>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</si>
  <si>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</si>
  <si>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</si>
  <si>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</si>
  <si>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</si>
  <si>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</si>
  <si>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</si>
  <si>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</si>
  <si>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</si>
  <si>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</si>
  <si>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</si>
  <si>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</si>
  <si>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</si>
  <si>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</si>
  <si>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</si>
  <si>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</si>
  <si>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</si>
  <si>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</si>
  <si>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</si>
  <si>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</si>
  <si>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</si>
  <si>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</si>
  <si>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</si>
  <si>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</si>
  <si>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</si>
  <si>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</si>
  <si>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</si>
  <si>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</si>
  <si>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</si>
  <si>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</si>
  <si>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</si>
  <si>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</si>
  <si>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</si>
  <si>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</si>
  <si>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</si>
  <si>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</si>
  <si>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</si>
  <si>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</si>
  <si>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</si>
  <si>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</si>
  <si>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</si>
  <si>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</si>
  <si>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</si>
  <si>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</si>
  <si>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</si>
  <si>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</si>
  <si>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</si>
  <si>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</si>
  <si>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</si>
  <si>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</si>
  <si>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</si>
  <si>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</si>
  <si>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</si>
  <si>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</si>
  <si>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</si>
  <si>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</si>
  <si>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</si>
  <si>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</si>
  <si>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</si>
  <si>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</si>
  <si>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</si>
  <si>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</si>
  <si>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</si>
  <si>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</si>
  <si>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</si>
  <si>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</si>
  <si>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</si>
  <si>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</si>
  <si>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</si>
  <si>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</si>
  <si>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</si>
  <si>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</si>
  <si>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</si>
  <si>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</si>
  <si>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</si>
  <si>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</si>
  <si>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</si>
  <si>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</si>
  <si>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</si>
  <si>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</si>
  <si>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</si>
  <si>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</si>
  <si>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</si>
  <si>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</si>
  <si>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</si>
  <si>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</si>
  <si>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</si>
  <si>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</si>
  <si>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</si>
  <si>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</si>
  <si>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</si>
  <si>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</si>
  <si>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</si>
  <si>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</si>
  <si>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</si>
  <si>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</si>
  <si>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</si>
  <si>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</si>
  <si>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</si>
  <si>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</si>
  <si>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</si>
  <si>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</si>
  <si>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</si>
  <si>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</si>
  <si>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</si>
  <si>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</si>
  <si>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</si>
  <si>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</si>
  <si>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</si>
  <si>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</si>
  <si>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</si>
  <si>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</si>
  <si>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</si>
  <si>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</si>
  <si>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</si>
  <si>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</si>
  <si>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</si>
  <si>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</si>
  <si>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</si>
  <si>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</si>
  <si>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</si>
  <si>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</si>
  <si>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</si>
  <si>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</si>
  <si>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</si>
  <si>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</si>
  <si>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</si>
  <si>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</si>
  <si>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</si>
  <si>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</si>
  <si>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</si>
  <si>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</si>
  <si>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</si>
  <si>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</si>
  <si>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</si>
  <si>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</si>
  <si>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</si>
  <si>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</si>
  <si>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</si>
  <si>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</si>
  <si>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</si>
  <si>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</si>
  <si>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</si>
  <si>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</si>
  <si>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</si>
  <si>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</si>
  <si>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</si>
  <si>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</si>
  <si>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</si>
  <si>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</si>
  <si>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</si>
  <si>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</si>
  <si>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</si>
  <si>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</si>
  <si>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</si>
  <si>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</si>
  <si>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</si>
  <si>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</si>
  <si>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</si>
  <si>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</si>
  <si>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</si>
  <si>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</si>
  <si>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</si>
  <si>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</si>
  <si>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</si>
  <si>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</si>
  <si>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</si>
  <si>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</si>
  <si>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</si>
  <si>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</si>
  <si>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</si>
  <si>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</si>
  <si>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</si>
  <si>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</si>
  <si>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</si>
  <si>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</si>
  <si>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</si>
  <si>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</si>
  <si>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</si>
  <si>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</si>
  <si>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</si>
  <si>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</si>
  <si>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</si>
  <si>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</si>
  <si>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</si>
  <si>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</si>
  <si>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</si>
  <si>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</si>
  <si>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</si>
  <si>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</si>
  <si>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</si>
  <si>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</si>
  <si>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</si>
  <si>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</si>
  <si>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</si>
  <si>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</si>
  <si>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</si>
  <si>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</si>
  <si>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</si>
  <si>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</si>
  <si>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</si>
  <si>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</si>
  <si>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</si>
  <si>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</si>
  <si>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</si>
  <si>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</si>
  <si>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</si>
  <si>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</si>
  <si>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</si>
  <si>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</si>
  <si>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</si>
  <si>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</si>
  <si>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</si>
  <si>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</si>
  <si>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</si>
  <si>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</si>
  <si>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</si>
  <si>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</si>
  <si>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</si>
  <si>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</si>
  <si>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</si>
  <si>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</si>
  <si>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</si>
  <si>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</si>
  <si>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</si>
  <si>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</si>
  <si>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</si>
  <si>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</si>
  <si>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</si>
  <si>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</si>
  <si>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</si>
  <si>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</si>
  <si>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</si>
  <si>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</si>
  <si>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</si>
  <si>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</si>
  <si>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</si>
  <si>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</si>
  <si>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</si>
  <si>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</si>
  <si>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</si>
  <si>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</si>
  <si>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</si>
  <si>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</si>
  <si>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</si>
  <si>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</si>
  <si>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</si>
  <si>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</si>
  <si>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</si>
  <si>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</si>
  <si>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</si>
  <si>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</si>
  <si>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</si>
  <si>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</si>
  <si>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</si>
  <si>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</si>
  <si>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</si>
  <si>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</si>
  <si>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</si>
  <si>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</si>
  <si>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</si>
  <si>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</si>
  <si>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</si>
  <si>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</si>
  <si>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</si>
  <si>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</si>
  <si>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</si>
  <si>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</si>
  <si>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</si>
  <si>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</si>
  <si>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</si>
  <si>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</si>
  <si>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</si>
  <si>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</si>
  <si>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</si>
  <si>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</si>
  <si>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</si>
  <si>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</si>
  <si>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</si>
  <si>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</si>
  <si>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</si>
  <si>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</si>
  <si>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</si>
  <si>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</si>
  <si>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</si>
  <si>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</si>
  <si>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</si>
  <si>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</si>
  <si>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</si>
  <si>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</si>
  <si>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</si>
  <si>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</si>
  <si>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</si>
  <si>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</si>
  <si>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</si>
  <si>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</si>
  <si>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</si>
  <si>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</si>
  <si>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</si>
  <si>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</si>
  <si>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</si>
  <si>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</si>
  <si>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</si>
  <si>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</si>
  <si>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</si>
  <si>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</si>
  <si>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</si>
  <si>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</si>
  <si>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</si>
  <si>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</si>
  <si>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</si>
  <si>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</si>
  <si>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</si>
  <si>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</si>
  <si>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</si>
  <si>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</si>
  <si>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</si>
  <si>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</si>
  <si>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</si>
  <si>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</si>
  <si>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</si>
  <si>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</si>
  <si>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</si>
  <si>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</si>
  <si>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</si>
  <si>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</si>
  <si>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</si>
  <si>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</si>
  <si>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</si>
  <si>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</si>
  <si>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</si>
  <si>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</si>
  <si>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</si>
  <si>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</si>
  <si>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</si>
  <si>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</si>
  <si>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</si>
  <si>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</si>
  <si>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</si>
  <si>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</si>
  <si>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</si>
  <si>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</si>
  <si>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</si>
  <si>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</si>
  <si>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</si>
  <si>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</si>
  <si>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</si>
  <si>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</si>
  <si>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</si>
  <si>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</si>
  <si>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</si>
  <si>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</si>
  <si>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</si>
  <si>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</si>
  <si>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</si>
  <si>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</si>
  <si>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</si>
  <si>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</si>
  <si>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</si>
  <si>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</si>
  <si>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</si>
  <si>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</si>
  <si>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</si>
  <si>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</si>
  <si>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</si>
  <si>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</si>
  <si>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</si>
  <si>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</si>
  <si>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</si>
  <si>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</si>
  <si>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</si>
  <si>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</si>
  <si>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</si>
  <si>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</si>
  <si>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</si>
  <si>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</si>
  <si>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</si>
  <si>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</si>
  <si>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</si>
  <si>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</si>
  <si>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</si>
  <si>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</si>
  <si>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</si>
  <si>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</si>
  <si>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</si>
  <si>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</si>
  <si>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</si>
  <si>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</si>
  <si>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</si>
  <si>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</si>
  <si>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</si>
  <si>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</si>
  <si>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</si>
  <si>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</si>
  <si>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</si>
  <si>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</si>
  <si>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</si>
  <si>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</si>
  <si>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</si>
  <si>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</si>
  <si>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</si>
  <si>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</si>
  <si>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</si>
  <si>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</si>
  <si>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</si>
  <si>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</si>
  <si>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</si>
  <si>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</si>
  <si>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</si>
  <si>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</si>
  <si>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</si>
  <si>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</si>
  <si>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</si>
  <si>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</si>
  <si>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</si>
  <si>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</si>
  <si>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</si>
  <si>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</si>
  <si>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</si>
  <si>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</si>
  <si>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</si>
  <si>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</si>
  <si>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</si>
  <si>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</si>
  <si>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</si>
  <si>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</si>
  <si>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</si>
  <si>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</si>
  <si>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</si>
  <si>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</si>
  <si>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</si>
  <si>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</si>
  <si>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</si>
  <si>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</si>
  <si>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</si>
  <si>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</si>
  <si>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</si>
  <si>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</si>
  <si>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</si>
  <si>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</si>
  <si>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</si>
  <si>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</si>
  <si>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</si>
  <si>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</si>
  <si>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</si>
  <si>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</si>
  <si>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</si>
  <si>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</si>
  <si>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</si>
  <si>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</si>
  <si>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</si>
  <si>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</si>
  <si>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</si>
  <si>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</si>
  <si>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</si>
  <si>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</si>
  <si>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</si>
  <si>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</si>
  <si>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</si>
  <si>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</si>
  <si>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</si>
  <si>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</si>
  <si>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</si>
  <si>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</si>
  <si>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</si>
  <si>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</si>
  <si>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</si>
  <si>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</si>
  <si>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</si>
  <si>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</si>
  <si>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</si>
  <si>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</si>
  <si>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</si>
  <si>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</si>
  <si>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</si>
  <si>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</si>
  <si>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</si>
  <si>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</si>
  <si>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</si>
  <si>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</si>
  <si>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</si>
  <si>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</si>
  <si>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</si>
  <si>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</si>
  <si>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</si>
  <si>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</si>
  <si>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</si>
  <si>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</si>
  <si>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</si>
  <si>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</si>
  <si>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</si>
  <si>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</si>
  <si>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</si>
  <si>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</si>
  <si>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</si>
  <si>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</si>
  <si>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</si>
  <si>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</si>
  <si>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</si>
  <si>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</si>
  <si>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</si>
  <si>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</si>
  <si>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</si>
  <si>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</si>
  <si>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</si>
  <si>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</si>
  <si>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</si>
  <si>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</si>
  <si>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</si>
  <si>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</si>
  <si>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</si>
  <si>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</si>
  <si>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</si>
  <si>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</si>
  <si>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</si>
  <si>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</si>
  <si>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</si>
  <si>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</si>
  <si>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</si>
  <si>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</si>
  <si>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</si>
  <si>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</si>
  <si>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</si>
  <si>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</si>
  <si>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</si>
  <si>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</si>
  <si>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</si>
  <si>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</si>
  <si>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</si>
  <si>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</si>
  <si>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</si>
  <si>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</si>
  <si>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</si>
  <si>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</si>
  <si>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</si>
  <si>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</si>
  <si>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</si>
  <si>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</si>
  <si>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</si>
  <si>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</si>
  <si>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</si>
  <si>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</si>
  <si>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</si>
  <si>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</si>
  <si>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</si>
  <si>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</si>
  <si>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</si>
  <si>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</si>
  <si>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</si>
  <si>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</si>
  <si>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</si>
  <si>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</si>
  <si>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</si>
  <si>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</si>
  <si>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</si>
  <si>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</si>
  <si>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</si>
  <si>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</si>
  <si>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</si>
  <si>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</si>
  <si>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</si>
  <si>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</si>
  <si>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</si>
  <si>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</si>
  <si>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</si>
  <si>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</si>
  <si>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</si>
  <si>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</si>
  <si>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</si>
  <si>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</si>
  <si>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</si>
  <si>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</si>
  <si>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</si>
  <si>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</si>
  <si>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</si>
  <si>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</si>
  <si>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</si>
  <si>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</si>
  <si>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</si>
  <si>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</si>
  <si>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</si>
  <si>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</si>
  <si>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</si>
  <si>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</si>
  <si>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</si>
  <si>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</si>
  <si>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</si>
  <si>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</si>
  <si>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</si>
  <si>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</si>
  <si>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</si>
  <si>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</si>
  <si>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</si>
  <si>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</si>
  <si>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</si>
  <si>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</si>
  <si>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</si>
  <si>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</si>
  <si>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</si>
  <si>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</si>
  <si>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</si>
  <si>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</si>
  <si>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</si>
  <si>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</si>
  <si>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</si>
  <si>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</si>
  <si>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</si>
  <si>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</si>
  <si>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</si>
  <si>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</si>
  <si>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</si>
  <si>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</si>
  <si>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</si>
  <si>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</si>
  <si>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</si>
  <si>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</si>
  <si>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</si>
  <si>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</si>
  <si>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</si>
  <si>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</si>
  <si>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</si>
  <si>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</si>
  <si>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</si>
  <si>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</si>
  <si>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</si>
  <si>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</si>
  <si>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</si>
  <si>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</si>
  <si>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</si>
  <si>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</si>
  <si>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</si>
  <si>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</si>
  <si>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</si>
  <si>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</si>
  <si>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</si>
  <si>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</si>
  <si>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</si>
  <si>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</si>
  <si>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</si>
  <si>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</si>
  <si>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</si>
  <si>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</si>
  <si>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</si>
  <si>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</si>
  <si>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</si>
  <si>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</si>
  <si>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</si>
  <si>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</si>
  <si>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</si>
  <si>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</si>
  <si>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</si>
  <si>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</si>
  <si>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</si>
  <si>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</si>
  <si>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</si>
  <si>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</si>
  <si>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</si>
  <si>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</si>
  <si>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</si>
  <si>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</si>
  <si>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</si>
  <si>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</si>
  <si>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</si>
  <si>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</si>
  <si>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</si>
  <si>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</si>
  <si>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</si>
  <si>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</si>
  <si>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</si>
  <si>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</si>
  <si>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</si>
  <si>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</si>
  <si>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</si>
  <si>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</si>
  <si>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</si>
  <si>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</si>
  <si>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</si>
  <si>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</si>
  <si>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</si>
  <si>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</si>
  <si>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</si>
  <si>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</si>
  <si>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</si>
  <si>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</si>
  <si>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</si>
  <si>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</si>
  <si>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</si>
  <si>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</si>
  <si>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</si>
  <si>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</si>
  <si>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</si>
  <si>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</si>
  <si>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</si>
  <si>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</si>
  <si>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</si>
  <si>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</si>
  <si>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</si>
  <si>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</si>
  <si>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</si>
  <si>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</si>
  <si>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</si>
  <si>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</si>
  <si>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</si>
  <si>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</si>
  <si>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</si>
  <si>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</si>
  <si>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</si>
  <si>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</si>
  <si>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</si>
  <si>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</si>
  <si>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</si>
  <si>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</si>
  <si>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</si>
  <si>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</si>
  <si>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</si>
  <si>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</si>
  <si>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</si>
  <si>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</si>
  <si>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</si>
  <si>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</si>
  <si>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</si>
  <si>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</si>
  <si>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</si>
  <si>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</si>
  <si>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</si>
  <si>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</si>
  <si>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</si>
  <si>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</si>
  <si>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</si>
  <si>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</si>
  <si>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</si>
  <si>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</si>
  <si>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</si>
  <si>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</si>
  <si>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</si>
  <si>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</si>
  <si>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</si>
  <si>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</si>
  <si>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</si>
  <si>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</si>
  <si>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</si>
  <si>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</si>
  <si>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</si>
  <si>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</si>
  <si>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</si>
  <si>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</si>
  <si>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</si>
  <si>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</si>
  <si>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</si>
  <si>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</si>
  <si>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</si>
  <si>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</si>
  <si>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</si>
  <si>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</si>
  <si>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</si>
  <si>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</si>
  <si>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</si>
  <si>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</si>
  <si>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</si>
  <si>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</si>
  <si>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</si>
  <si>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</si>
  <si>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</si>
  <si>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</si>
  <si>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</si>
  <si>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</si>
  <si>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</si>
  <si>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</si>
  <si>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</si>
  <si>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</si>
  <si>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</si>
  <si>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</si>
  <si>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</si>
  <si>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</si>
  <si>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</si>
  <si>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</si>
  <si>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</si>
  <si>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</si>
  <si>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</si>
  <si>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</si>
  <si>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</si>
  <si>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</si>
  <si>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</si>
  <si>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</si>
  <si>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</si>
  <si>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</si>
  <si>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</si>
  <si>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</si>
  <si>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</si>
  <si>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</si>
  <si>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</si>
  <si>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</si>
  <si>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</si>
  <si>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</si>
  <si>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</si>
  <si>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</si>
  <si>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</si>
  <si>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</si>
  <si>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</si>
  <si>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</si>
  <si>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</si>
  <si>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</si>
  <si>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</si>
  <si>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</si>
  <si>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</si>
  <si>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</si>
  <si>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</si>
  <si>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</si>
  <si>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</si>
  <si>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</si>
  <si>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</si>
  <si>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</si>
  <si>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</si>
  <si>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</si>
  <si>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</si>
  <si>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</si>
  <si>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</si>
  <si>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</si>
  <si>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</si>
  <si>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</si>
  <si>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</si>
  <si>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</si>
  <si>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</si>
  <si>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</si>
  <si>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</si>
  <si>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</si>
  <si>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</si>
  <si>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</si>
  <si>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</si>
  <si>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</si>
  <si>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</si>
  <si>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</si>
  <si>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</si>
  <si>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</si>
  <si>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</si>
  <si>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</si>
  <si>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</si>
  <si>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</si>
  <si>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</si>
  <si>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</si>
  <si>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</si>
  <si>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</si>
  <si>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</si>
  <si>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</si>
  <si>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</si>
  <si>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</si>
  <si>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</si>
  <si>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</si>
  <si>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</si>
  <si>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</si>
  <si>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</si>
  <si>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</si>
  <si>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</si>
  <si>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</si>
  <si>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</si>
  <si>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</si>
  <si>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</si>
  <si>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</si>
  <si>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</si>
  <si>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</si>
  <si>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</si>
  <si>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</si>
  <si>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</si>
  <si>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</si>
  <si>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</si>
  <si>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</si>
  <si>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</si>
  <si>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</si>
  <si>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</si>
  <si>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</si>
  <si>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</si>
  <si>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</si>
  <si>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</si>
  <si>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</si>
  <si>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</si>
  <si>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</si>
  <si>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</si>
  <si>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</si>
  <si>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</si>
  <si>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</si>
  <si>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</si>
  <si>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</si>
  <si>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</si>
  <si>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</si>
  <si>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</si>
  <si>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</si>
  <si>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</si>
  <si>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</si>
  <si>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</si>
  <si>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</si>
  <si>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</si>
  <si>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</si>
  <si>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</si>
  <si>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</si>
  <si>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</si>
  <si>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</si>
  <si>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</si>
  <si>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</si>
  <si>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</si>
  <si>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</si>
  <si>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</si>
  <si>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</si>
  <si>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</si>
  <si>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</si>
  <si>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</si>
  <si>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</si>
  <si>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</si>
  <si>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</si>
  <si>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</si>
  <si>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</si>
  <si>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</si>
  <si>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</si>
  <si>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</si>
  <si>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</si>
  <si>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</si>
  <si>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</si>
  <si>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</si>
  <si>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</si>
  <si>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</si>
  <si>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</si>
  <si>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</si>
  <si>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</si>
  <si>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</si>
  <si>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</si>
  <si>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</si>
  <si>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</si>
  <si>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</si>
  <si>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</si>
  <si>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</si>
  <si>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</si>
  <si>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</si>
  <si>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</si>
  <si>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</si>
  <si>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</si>
  <si>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</si>
  <si>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</si>
  <si>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</si>
  <si>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</si>
  <si>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</si>
  <si>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</si>
  <si>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</si>
  <si>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</si>
  <si>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</si>
  <si>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</si>
  <si>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</si>
  <si>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</si>
  <si>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</si>
  <si>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</si>
  <si>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</si>
  <si>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</si>
  <si>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</si>
  <si>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</si>
  <si>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</si>
  <si>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</si>
  <si>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</si>
  <si>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</si>
  <si>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</si>
  <si>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</si>
  <si>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</si>
  <si>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</si>
  <si>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</si>
  <si>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</si>
  <si>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</si>
  <si>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</si>
  <si>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</si>
  <si>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</si>
  <si>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</si>
  <si>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</si>
  <si>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</si>
  <si>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</si>
  <si>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</si>
  <si>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</si>
  <si>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</si>
  <si>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</si>
  <si>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</si>
  <si>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</si>
  <si>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</si>
  <si>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</si>
  <si>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</si>
  <si>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</si>
  <si>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</si>
  <si>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</si>
  <si>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</si>
  <si>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</si>
  <si>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</si>
  <si>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</si>
  <si>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</si>
  <si>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</si>
  <si>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</si>
  <si>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</si>
  <si>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</si>
  <si>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</si>
  <si>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</si>
  <si>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</si>
  <si>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</si>
  <si>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</si>
  <si>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</si>
  <si>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</si>
  <si>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</si>
  <si>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</si>
  <si>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</si>
  <si>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</si>
  <si>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</si>
  <si>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</si>
  <si>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</si>
  <si>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</si>
  <si>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</si>
  <si>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</si>
  <si>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</si>
  <si>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</si>
  <si>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</si>
  <si>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</si>
  <si>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</si>
  <si>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</si>
  <si>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</si>
  <si>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</si>
  <si>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</si>
  <si>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</si>
  <si>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</si>
  <si>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</si>
  <si>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</si>
  <si>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</si>
  <si>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</si>
  <si>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</si>
  <si>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</si>
  <si>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</si>
  <si>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</si>
  <si>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</si>
  <si>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</si>
  <si>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</si>
  <si>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</si>
  <si>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</si>
  <si>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</si>
  <si>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</si>
  <si>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</si>
  <si>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</si>
  <si>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</si>
  <si>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</si>
  <si>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</si>
  <si>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</si>
  <si>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</si>
  <si>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</si>
  <si>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</si>
  <si>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</si>
  <si>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</si>
  <si>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</si>
  <si>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</si>
  <si>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</si>
  <si>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</si>
  <si>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</si>
  <si>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</si>
  <si>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</si>
  <si>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</si>
  <si>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</si>
  <si>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</si>
  <si>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</si>
  <si>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</si>
  <si>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</si>
  <si>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</si>
  <si>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</si>
  <si>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</si>
  <si>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</si>
  <si>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</si>
  <si>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</si>
  <si>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</si>
  <si>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</si>
  <si>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</si>
  <si>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</si>
  <si>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</si>
  <si>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</si>
  <si>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</si>
  <si>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</si>
  <si>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</si>
  <si>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</si>
  <si>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</si>
  <si>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</si>
  <si>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</si>
  <si>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</si>
  <si>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</si>
  <si>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</si>
  <si>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</si>
  <si>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</si>
  <si>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</si>
  <si>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</si>
  <si>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</si>
  <si>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</si>
  <si>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</si>
  <si>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</si>
  <si>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</si>
  <si>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</si>
  <si>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</si>
  <si>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</si>
  <si>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</si>
  <si>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</si>
  <si>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</si>
  <si>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</si>
  <si>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</si>
  <si>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</si>
  <si>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</si>
  <si>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</si>
  <si>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</si>
  <si>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</si>
  <si>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</si>
  <si>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</si>
  <si>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</si>
  <si>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</si>
  <si>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</si>
  <si>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</si>
  <si>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</si>
  <si>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</si>
  <si>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</si>
  <si>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</si>
  <si>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</si>
  <si>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</si>
  <si>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</si>
  <si>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</si>
  <si>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</si>
  <si>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</si>
  <si>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</si>
  <si>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</si>
  <si>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</si>
  <si>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</si>
  <si>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</si>
  <si>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</si>
  <si>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</si>
  <si>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</si>
  <si>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</si>
  <si>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</si>
  <si>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</si>
  <si>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</si>
  <si>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</si>
  <si>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</si>
  <si>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</si>
  <si>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</si>
  <si>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</si>
  <si>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</si>
  <si>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</si>
  <si>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</si>
  <si>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</si>
  <si>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</si>
  <si>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</si>
  <si>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</si>
  <si>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</si>
  <si>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</si>
  <si>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</si>
  <si>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</si>
  <si>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</si>
  <si>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</si>
  <si>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</si>
  <si>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</si>
  <si>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</si>
  <si>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</si>
  <si>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</si>
  <si>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</si>
  <si>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</si>
  <si>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</si>
  <si>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</si>
  <si>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</si>
  <si>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</si>
  <si>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</si>
  <si>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</si>
  <si>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</si>
  <si>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</si>
  <si>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</si>
  <si>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</si>
  <si>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</si>
  <si>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</si>
  <si>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</si>
  <si>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</si>
  <si>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</si>
  <si>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</si>
  <si>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</si>
  <si>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</si>
  <si>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</si>
  <si>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</si>
  <si>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</si>
  <si>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</si>
  <si>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</si>
  <si>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</si>
  <si>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</si>
  <si>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</si>
  <si>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</si>
  <si>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</si>
  <si>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</si>
  <si>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</si>
  <si>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</si>
  <si>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</si>
  <si>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</si>
  <si>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</si>
  <si>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</si>
  <si>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</si>
  <si>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</si>
  <si>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</si>
  <si>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</si>
  <si>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</si>
  <si>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</si>
  <si>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</si>
  <si>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</si>
  <si>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</si>
  <si>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</si>
  <si>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</si>
  <si>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</si>
  <si>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</si>
  <si>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</si>
  <si>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</si>
  <si>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</si>
  <si>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</si>
  <si>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</si>
  <si>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</si>
  <si>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</si>
  <si>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</si>
  <si>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</si>
  <si>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</si>
  <si>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</si>
  <si>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</si>
  <si>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</si>
  <si>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</si>
  <si>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</si>
  <si>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</si>
  <si>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</si>
  <si>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</si>
  <si>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</si>
  <si>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</si>
  <si>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</si>
  <si>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</si>
  <si>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</si>
  <si>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</si>
  <si>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</si>
  <si>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</si>
  <si>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</si>
  <si>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</si>
  <si>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</si>
  <si>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</si>
  <si>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</si>
  <si>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</si>
  <si>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</si>
  <si>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</si>
  <si>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</si>
  <si>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</si>
  <si>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</si>
  <si>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</si>
  <si>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</si>
  <si>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</si>
  <si>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</si>
  <si>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</si>
  <si>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</si>
  <si>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</si>
  <si>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</si>
  <si>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</si>
  <si>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</si>
  <si>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</si>
  <si>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</si>
  <si>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</si>
  <si>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</si>
  <si>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</si>
  <si>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</si>
  <si>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</si>
  <si>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</si>
  <si>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</si>
  <si>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</si>
  <si>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</si>
  <si>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</si>
  <si>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</si>
  <si>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</si>
  <si>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</si>
  <si>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</si>
  <si>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</si>
  <si>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</si>
  <si>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</si>
  <si>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</si>
  <si>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</si>
  <si>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</si>
  <si>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</si>
  <si>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</si>
  <si>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</si>
  <si>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</si>
  <si>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</si>
  <si>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</si>
  <si>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</si>
  <si>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</si>
  <si>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</si>
  <si>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</si>
  <si>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</si>
  <si>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</si>
  <si>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</si>
  <si>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</si>
  <si>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</si>
  <si>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</si>
  <si>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</si>
  <si>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</si>
  <si>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</si>
  <si>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</si>
  <si>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</si>
  <si>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</si>
  <si>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</si>
  <si>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</si>
  <si>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</si>
  <si>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</si>
  <si>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</si>
  <si>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</si>
  <si>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</si>
  <si>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</si>
  <si>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</si>
  <si>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</si>
  <si>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</si>
  <si>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</si>
  <si>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</si>
  <si>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</si>
  <si>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</si>
  <si>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</si>
  <si>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</si>
  <si>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</si>
  <si>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</si>
  <si>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</si>
  <si>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</si>
  <si>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</si>
  <si>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</si>
  <si>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</si>
  <si>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</si>
  <si>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</si>
  <si>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</si>
  <si>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</si>
  <si>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</si>
  <si>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</si>
  <si>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</si>
  <si>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</si>
  <si>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</si>
  <si>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</si>
  <si>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</si>
  <si>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</si>
  <si>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</si>
  <si>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</si>
  <si>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</si>
  <si>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</si>
  <si>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</si>
  <si>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</si>
  <si>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</si>
  <si>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</si>
  <si>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</si>
  <si>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</si>
  <si>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</si>
  <si>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</si>
  <si>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</si>
  <si>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</si>
  <si>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</si>
  <si>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</si>
  <si>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</si>
  <si>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</si>
  <si>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</si>
  <si>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</si>
  <si>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</si>
  <si>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</si>
  <si>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</si>
  <si>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</si>
  <si>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</si>
  <si>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</si>
  <si>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</si>
  <si>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</si>
  <si>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</si>
  <si>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</si>
  <si>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</si>
  <si>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</si>
  <si>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</si>
  <si>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</si>
  <si>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</si>
  <si>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</si>
  <si>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</si>
  <si>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</si>
  <si>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</si>
  <si>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</si>
  <si>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</si>
  <si>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</si>
  <si>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</si>
  <si>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</si>
  <si>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</si>
  <si>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</si>
  <si>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</si>
  <si>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</si>
  <si>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</si>
  <si>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</si>
  <si>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</si>
  <si>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</si>
  <si>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</si>
  <si>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</si>
  <si>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</si>
  <si>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</si>
  <si>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</si>
  <si>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</si>
  <si>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</si>
  <si>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</si>
  <si>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</si>
  <si>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</si>
  <si>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</si>
  <si>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</si>
  <si>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</si>
  <si>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</si>
  <si>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</si>
  <si>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</si>
  <si>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</si>
  <si>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</si>
  <si>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</si>
  <si>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</si>
  <si>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</si>
  <si>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</si>
  <si>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</si>
  <si>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</si>
  <si>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</si>
  <si>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</si>
  <si>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</si>
  <si>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</si>
  <si>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</si>
  <si>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</si>
  <si>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</si>
  <si>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</si>
  <si>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</si>
  <si>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</si>
  <si>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</si>
  <si>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</si>
  <si>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</si>
  <si>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</si>
  <si>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</si>
  <si>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</si>
  <si>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</si>
  <si>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</si>
  <si>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</si>
  <si>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</si>
  <si>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</si>
  <si>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</si>
  <si>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</si>
  <si>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</si>
  <si>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</si>
  <si>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</si>
  <si>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</si>
  <si>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</si>
  <si>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</si>
  <si>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</si>
  <si>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</si>
  <si>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</si>
  <si>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</si>
  <si>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</si>
  <si>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</si>
  <si>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</si>
  <si>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</si>
  <si>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</si>
  <si>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</si>
  <si>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</si>
  <si>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</si>
  <si>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</si>
  <si>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</si>
  <si>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</si>
  <si>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</si>
  <si>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</si>
  <si>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</si>
  <si>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</si>
  <si>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</si>
  <si>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</si>
  <si>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</si>
  <si>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</si>
  <si>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</si>
  <si>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</si>
  <si>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</si>
  <si>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</si>
  <si>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</si>
  <si>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</si>
  <si>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</si>
  <si>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</si>
  <si>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</si>
  <si>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</si>
  <si>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</si>
  <si>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</si>
  <si>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</si>
  <si>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</si>
  <si>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</si>
  <si>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</si>
  <si>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</si>
  <si>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</si>
  <si>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</si>
  <si>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</si>
  <si>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</si>
  <si>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</si>
  <si>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</si>
  <si>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</si>
  <si>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</si>
  <si>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</si>
  <si>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</si>
  <si>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</si>
  <si>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</si>
  <si>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</si>
  <si>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</si>
  <si>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</si>
  <si>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</si>
  <si>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</si>
  <si>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</si>
  <si>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</si>
  <si>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</si>
  <si>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</si>
  <si>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</si>
  <si>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</si>
  <si>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</si>
  <si>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</si>
  <si>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</si>
  <si>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</si>
  <si>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</si>
  <si>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</si>
  <si>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</si>
  <si>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</si>
  <si>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</si>
  <si>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</si>
  <si>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</si>
  <si>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</si>
  <si>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</si>
  <si>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</si>
  <si>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</si>
  <si>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</si>
  <si>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</si>
  <si>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</si>
  <si>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</si>
  <si>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</si>
  <si>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</si>
  <si>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</si>
  <si>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</si>
  <si>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</si>
  <si>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</si>
  <si>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</si>
  <si>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</si>
  <si>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</si>
  <si>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</si>
  <si>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</si>
  <si>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</si>
  <si>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</si>
  <si>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</si>
  <si>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</si>
  <si>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</si>
  <si>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</si>
  <si>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</si>
  <si>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</si>
  <si>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</si>
  <si>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</si>
  <si>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</si>
  <si>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</si>
  <si>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</si>
  <si>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</si>
  <si>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</si>
  <si>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</si>
  <si>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</si>
  <si>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</si>
  <si>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</si>
  <si>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</si>
  <si>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</si>
  <si>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</si>
  <si>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</si>
  <si>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</si>
  <si>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</si>
  <si>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</si>
  <si>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</si>
  <si>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</si>
  <si>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</si>
  <si>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</si>
  <si>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</si>
  <si>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</si>
  <si>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</si>
  <si>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</si>
  <si>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</si>
  <si>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</si>
  <si>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</si>
  <si>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</si>
  <si>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</si>
  <si>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</si>
  <si>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</si>
  <si>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</si>
  <si>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</si>
  <si>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</si>
  <si>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</si>
  <si>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</si>
  <si>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</si>
  <si>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</si>
  <si>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</si>
  <si>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</si>
  <si>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</si>
  <si>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</si>
  <si>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</si>
  <si>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</si>
  <si>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</si>
  <si>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</si>
  <si>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</si>
  <si>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</si>
  <si>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</si>
  <si>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</si>
  <si>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</si>
  <si>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</si>
  <si>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</si>
  <si>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</si>
  <si>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</si>
  <si>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</si>
  <si>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</si>
  <si>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</si>
  <si>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</si>
  <si>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</si>
  <si>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</si>
  <si>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</si>
  <si>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</si>
  <si>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</si>
  <si>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</si>
  <si>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</si>
  <si>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</si>
  <si>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</si>
  <si>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</si>
  <si>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</si>
  <si>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</si>
  <si>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</si>
  <si>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</si>
  <si>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</si>
  <si>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</si>
  <si>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</si>
  <si>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</si>
  <si>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</si>
  <si>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</si>
  <si>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</si>
  <si>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</si>
  <si>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</si>
  <si>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</si>
  <si>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</si>
  <si>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</si>
  <si>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</si>
  <si>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</si>
  <si>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</si>
  <si>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</si>
  <si>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</si>
  <si>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</si>
  <si>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</si>
  <si>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</si>
  <si>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</si>
  <si>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</si>
  <si>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</si>
  <si>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</si>
  <si>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</si>
  <si>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</si>
  <si>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</si>
  <si>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</si>
  <si>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</si>
  <si>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</si>
  <si>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</si>
  <si>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</si>
  <si>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</si>
  <si>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</si>
  <si>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</si>
  <si>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</si>
  <si>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</si>
  <si>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</si>
  <si>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</si>
  <si>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</si>
  <si>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</si>
  <si>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</si>
  <si>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</si>
  <si>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</si>
  <si>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</si>
  <si>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</si>
  <si>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</si>
  <si>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</si>
  <si>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</si>
  <si>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</si>
  <si>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</si>
  <si>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</si>
  <si>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</si>
  <si>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</si>
  <si>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</si>
  <si>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</si>
  <si>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</si>
  <si>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</si>
  <si>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</si>
  <si>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</si>
  <si>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</si>
  <si>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</si>
  <si>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</si>
  <si>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</si>
  <si>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</si>
  <si>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</si>
  <si>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</si>
  <si>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</si>
  <si>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</si>
  <si>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</si>
  <si>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</si>
  <si>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</si>
  <si>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</si>
  <si>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</si>
  <si>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</si>
  <si>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</si>
  <si>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</si>
  <si>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</si>
  <si>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</si>
  <si>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</si>
  <si>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</si>
  <si>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</si>
  <si>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</si>
  <si>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</si>
  <si>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</si>
  <si>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</si>
  <si>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</si>
  <si>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</si>
  <si>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</si>
  <si>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</si>
  <si>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</si>
  <si>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</si>
  <si>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</si>
  <si>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</si>
  <si>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</si>
  <si>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</si>
  <si>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</si>
  <si>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</si>
  <si>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</si>
  <si>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</si>
  <si>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</si>
  <si>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</si>
  <si>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</si>
  <si>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</si>
  <si>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</si>
  <si>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</si>
  <si>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</si>
  <si>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</si>
  <si>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</si>
  <si>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</si>
  <si>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</si>
  <si>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</si>
  <si>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</si>
  <si>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</si>
  <si>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</si>
  <si>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</si>
  <si>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</si>
  <si>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</si>
  <si>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</si>
  <si>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</si>
  <si>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</si>
  <si>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</si>
  <si>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</si>
  <si>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</si>
  <si>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</si>
  <si>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</si>
  <si>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</si>
  <si>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</si>
  <si>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</si>
  <si>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</si>
  <si>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</si>
  <si>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</si>
  <si>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</si>
  <si>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</si>
  <si>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</si>
  <si>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</si>
  <si>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</si>
  <si>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</si>
  <si>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</si>
  <si>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</si>
  <si>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</si>
  <si>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</si>
  <si>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</si>
  <si>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</si>
  <si>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</si>
  <si>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</si>
  <si>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</si>
  <si>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</si>
  <si>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</si>
  <si>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</si>
  <si>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</si>
  <si>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</si>
  <si>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</si>
  <si>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</si>
  <si>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</si>
  <si>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</si>
  <si>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</si>
  <si>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</si>
  <si>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</si>
  <si>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</si>
  <si>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</si>
  <si>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</si>
  <si>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</si>
  <si>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</si>
  <si>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</si>
  <si>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</si>
  <si>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</si>
  <si>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</si>
  <si>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</si>
  <si>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</si>
  <si>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</si>
  <si>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</si>
  <si>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</si>
  <si>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</si>
  <si>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</si>
  <si>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</si>
  <si>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</si>
  <si>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</si>
  <si>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</si>
  <si>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</si>
  <si>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</si>
  <si>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</si>
  <si>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</si>
  <si>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</si>
  <si>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</si>
  <si>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</si>
  <si>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</si>
  <si>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</si>
  <si>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</si>
  <si>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</si>
  <si>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</si>
  <si>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</si>
  <si>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</si>
  <si>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</si>
  <si>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</si>
  <si>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</si>
  <si>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</si>
  <si>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</si>
  <si>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</si>
  <si>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</si>
  <si>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</si>
  <si>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</si>
  <si>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</si>
  <si>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</si>
  <si>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</si>
  <si>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</si>
  <si>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</si>
  <si>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</si>
  <si>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</si>
  <si>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</si>
  <si>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</si>
  <si>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</si>
  <si>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</si>
  <si>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</si>
  <si>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</si>
  <si>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</si>
  <si>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</si>
  <si>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</si>
  <si>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</si>
  <si>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</si>
  <si>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</si>
  <si>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</si>
  <si>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</si>
  <si>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</si>
  <si>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</si>
  <si>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</si>
  <si>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</si>
  <si>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</si>
  <si>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</si>
  <si>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</si>
  <si>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</si>
  <si>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</si>
  <si>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</si>
  <si>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</si>
  <si>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</si>
  <si>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</si>
  <si>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</si>
  <si>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</si>
  <si>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</si>
  <si>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</si>
  <si>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</si>
  <si>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</si>
  <si>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</si>
  <si>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</si>
  <si>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</si>
  <si>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</si>
  <si>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</si>
  <si>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</si>
  <si>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</si>
  <si>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</si>
  <si>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</si>
  <si>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</si>
  <si>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</si>
  <si>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</si>
  <si>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</si>
  <si>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</si>
  <si>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</si>
  <si>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</si>
  <si>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</si>
  <si>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</si>
  <si>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</si>
  <si>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</si>
  <si>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</si>
  <si>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</si>
  <si>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</si>
  <si>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</si>
  <si>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</si>
  <si>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</si>
  <si>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</si>
  <si>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</si>
  <si>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</si>
  <si>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</si>
  <si>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</si>
  <si>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</si>
  <si>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</si>
  <si>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</si>
  <si>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</si>
  <si>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</si>
  <si>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</si>
  <si>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</si>
  <si>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</si>
  <si>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</si>
  <si>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</si>
  <si>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</si>
  <si>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</si>
  <si>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</si>
  <si>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</si>
  <si>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</si>
  <si>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</si>
  <si>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</si>
  <si>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</si>
  <si>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</si>
  <si>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</si>
  <si>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</si>
  <si>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</si>
  <si>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</si>
  <si>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</si>
  <si>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</si>
  <si>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</si>
  <si>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</si>
  <si>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</si>
  <si>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</si>
  <si>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</si>
  <si>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</si>
  <si>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</si>
  <si>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</si>
  <si>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</si>
  <si>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</si>
  <si>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</si>
  <si>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</si>
  <si>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</si>
  <si>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</si>
  <si>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</si>
  <si>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</si>
  <si>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</si>
  <si>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</si>
  <si>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</si>
  <si>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</si>
  <si>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</si>
  <si>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</si>
  <si>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</si>
  <si>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</si>
  <si>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</si>
  <si>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</si>
  <si>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</si>
  <si>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</si>
  <si>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</si>
  <si>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</si>
  <si>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</si>
  <si>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</si>
  <si>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</si>
  <si>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</si>
  <si>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</si>
  <si>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</si>
  <si>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</si>
  <si>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</si>
  <si>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</si>
  <si>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</si>
  <si>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</si>
  <si>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</si>
  <si>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</si>
  <si>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</si>
  <si>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</si>
  <si>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</si>
  <si>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</si>
  <si>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</si>
  <si>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</si>
  <si>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</si>
  <si>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</si>
  <si>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</si>
  <si>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</si>
  <si>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</si>
  <si>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</si>
  <si>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</si>
  <si>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</si>
  <si>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</si>
  <si>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</si>
  <si>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</si>
  <si>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</si>
  <si>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</si>
  <si>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</si>
  <si>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</si>
  <si>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</si>
  <si>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</si>
  <si>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</si>
  <si>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</si>
  <si>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</si>
  <si>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</si>
  <si>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</si>
  <si>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</si>
  <si>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</si>
  <si>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</si>
  <si>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</si>
  <si>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</si>
  <si>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</si>
  <si>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</si>
  <si>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</si>
  <si>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</si>
  <si>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</si>
  <si>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</si>
  <si>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</si>
  <si>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</si>
  <si>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</si>
  <si>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</si>
  <si>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</si>
  <si>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</si>
  <si>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</si>
  <si>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</si>
  <si>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</si>
  <si>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</si>
  <si>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</si>
  <si>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</si>
  <si>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</si>
  <si>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</si>
  <si>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</si>
  <si>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</si>
  <si>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</si>
  <si>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</si>
  <si>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</si>
  <si>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</si>
  <si>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</si>
  <si>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</si>
  <si>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</si>
  <si>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</si>
  <si>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</si>
  <si>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</si>
  <si>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</si>
  <si>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</si>
  <si>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</si>
  <si>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</si>
  <si>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</si>
  <si>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</si>
  <si>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</si>
  <si>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</si>
  <si>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</si>
  <si>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</si>
  <si>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</si>
  <si>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</si>
  <si>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</si>
  <si>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</si>
  <si>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</si>
  <si>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</si>
  <si>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</si>
  <si>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</si>
  <si>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</si>
  <si>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</si>
  <si>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</si>
  <si>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</si>
  <si>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</si>
  <si>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</si>
  <si>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</si>
  <si>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</si>
  <si>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</si>
  <si>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</si>
  <si>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</si>
  <si>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</si>
  <si>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</si>
  <si>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</si>
  <si>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</si>
  <si>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</si>
  <si>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</si>
  <si>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</si>
  <si>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</si>
  <si>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</si>
  <si>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</si>
  <si>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</si>
  <si>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</si>
  <si>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</si>
  <si>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</si>
  <si>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</si>
  <si>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</si>
  <si>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</si>
  <si>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</si>
  <si>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</si>
  <si>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</si>
  <si>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</si>
  <si>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</si>
  <si>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</si>
  <si>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</si>
  <si>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</si>
  <si>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</si>
  <si>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</si>
  <si>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</si>
  <si>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</si>
  <si>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</si>
  <si>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</si>
  <si>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</si>
  <si>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</si>
  <si>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</si>
  <si>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</si>
  <si>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</si>
  <si>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</si>
  <si>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</si>
  <si>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</si>
  <si>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</si>
  <si>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</si>
  <si>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</si>
  <si>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</si>
  <si>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</si>
  <si>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</si>
  <si>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</si>
  <si>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</si>
  <si>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</si>
  <si>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</si>
  <si>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</si>
  <si>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</si>
  <si>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</si>
  <si>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</si>
  <si>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</si>
  <si>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</si>
  <si>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</si>
  <si>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</si>
  <si>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</si>
  <si>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</si>
  <si>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</si>
  <si>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</si>
  <si>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</si>
  <si>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</si>
  <si>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</si>
  <si>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</si>
  <si>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</si>
  <si>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</si>
  <si>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</si>
  <si>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</si>
  <si>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</si>
  <si>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</si>
  <si>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</si>
  <si>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</si>
  <si>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</si>
  <si>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</si>
  <si>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</si>
  <si>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</si>
  <si>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</si>
  <si>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</si>
  <si>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</si>
  <si>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</si>
  <si>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</si>
  <si>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</si>
  <si>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</si>
  <si>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</si>
  <si>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</si>
  <si>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</si>
  <si>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</si>
  <si>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</si>
  <si>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</si>
  <si>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</si>
  <si>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</si>
  <si>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</si>
  <si>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</si>
  <si>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</si>
  <si>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</si>
  <si>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</si>
  <si>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</si>
  <si>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</si>
  <si>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</si>
  <si>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</si>
  <si>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</si>
  <si>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</si>
  <si>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</si>
  <si>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</si>
  <si>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</si>
  <si>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</si>
  <si>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</si>
  <si>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</si>
  <si>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</si>
  <si>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</si>
  <si>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</si>
  <si>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</si>
  <si>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</si>
  <si>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</si>
  <si>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</si>
  <si>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</si>
  <si>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</si>
  <si>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</si>
  <si>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</si>
  <si>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</si>
  <si>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</si>
  <si>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</si>
  <si>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</si>
  <si>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</si>
  <si>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</si>
  <si>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</si>
  <si>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</si>
  <si>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</si>
  <si>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</si>
  <si>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</si>
  <si>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</si>
  <si>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</si>
  <si>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</si>
  <si>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</si>
  <si>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</si>
  <si>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</si>
  <si>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</si>
  <si>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</si>
  <si>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</si>
  <si>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</si>
  <si>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</si>
  <si>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</si>
  <si>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</si>
  <si>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</si>
  <si>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</si>
  <si>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</si>
  <si>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</si>
  <si>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</si>
  <si>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</si>
  <si>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</si>
  <si>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</si>
  <si>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</si>
  <si>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</si>
  <si>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</si>
  <si>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</si>
  <si>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</si>
  <si>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</si>
  <si>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</si>
  <si>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</si>
  <si>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</si>
  <si>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</si>
  <si>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</si>
  <si>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</si>
  <si>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</si>
  <si>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</si>
  <si>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</si>
  <si>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</si>
  <si>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</si>
  <si>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</si>
  <si>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</si>
  <si>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</si>
  <si>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</si>
  <si>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</si>
  <si>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</si>
  <si>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</si>
  <si>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</si>
  <si>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</si>
  <si>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</si>
  <si>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</si>
  <si>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</si>
  <si>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</si>
  <si>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</si>
  <si>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</si>
  <si>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</si>
  <si>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</si>
  <si>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</si>
  <si>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</si>
  <si>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</si>
  <si>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</si>
  <si>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</si>
  <si>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</si>
  <si>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</si>
  <si>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</si>
  <si>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</si>
  <si>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</si>
  <si>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</si>
  <si>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</si>
  <si>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</si>
  <si>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</si>
  <si>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</si>
  <si>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</si>
  <si>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</si>
  <si>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</si>
  <si>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</si>
  <si>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</si>
  <si>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</si>
  <si>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</si>
  <si>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</si>
  <si>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</si>
  <si>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</si>
  <si>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</si>
  <si>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</si>
  <si>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</si>
  <si>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</si>
  <si>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</si>
  <si>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</si>
  <si>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</si>
  <si>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</si>
  <si>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</si>
  <si>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</si>
  <si>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</si>
  <si>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</si>
  <si>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</si>
  <si>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</si>
  <si>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</si>
  <si>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</si>
  <si>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</si>
  <si>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</si>
  <si>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</si>
  <si>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</si>
  <si>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</si>
  <si>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</si>
  <si>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</si>
  <si>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</si>
  <si>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</si>
  <si>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</si>
  <si>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</si>
  <si>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</si>
  <si>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</si>
  <si>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</si>
  <si>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</si>
  <si>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</si>
  <si>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</si>
  <si>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</si>
  <si>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</si>
  <si>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</si>
  <si>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</si>
  <si>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</si>
  <si>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</si>
  <si>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</si>
  <si>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</si>
  <si>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</si>
  <si>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</si>
  <si>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</si>
  <si>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</si>
  <si>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</si>
  <si>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</si>
  <si>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</si>
  <si>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</si>
  <si>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</si>
  <si>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</si>
  <si>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</si>
  <si>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</si>
  <si>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</si>
  <si>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</si>
  <si>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</si>
  <si>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</si>
  <si>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</si>
  <si>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</si>
  <si>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</si>
  <si>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</si>
  <si>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</si>
  <si>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</si>
  <si>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</si>
  <si>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</si>
  <si>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</si>
  <si>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</si>
  <si>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</si>
  <si>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</si>
  <si>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</si>
  <si>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</si>
  <si>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</si>
  <si>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</si>
  <si>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</si>
  <si>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</si>
  <si>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</si>
  <si>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</si>
  <si>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</si>
  <si>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</si>
  <si>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</si>
  <si>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</si>
  <si>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</si>
  <si>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</si>
  <si>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</si>
  <si>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</si>
  <si>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</si>
  <si>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</si>
  <si>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</si>
  <si>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</si>
  <si>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</si>
  <si>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</si>
  <si>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</si>
  <si>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</si>
  <si>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</si>
  <si>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</si>
  <si>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</si>
  <si>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</si>
  <si>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</si>
  <si>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</si>
  <si>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</si>
  <si>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</si>
  <si>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</si>
  <si>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</si>
  <si>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</si>
  <si>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</si>
  <si>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</si>
  <si>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</si>
  <si>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</si>
  <si>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</si>
  <si>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</si>
  <si>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</si>
  <si>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</si>
  <si>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</si>
  <si>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</si>
  <si>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</si>
  <si>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</si>
  <si>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</si>
  <si>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</si>
  <si>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</si>
  <si>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</si>
  <si>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</si>
  <si>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</si>
  <si>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</si>
  <si>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</si>
  <si>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</si>
  <si>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</si>
  <si>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</si>
  <si>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</si>
  <si>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</si>
  <si>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</si>
  <si>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</si>
  <si>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</si>
  <si>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</si>
  <si>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</si>
  <si>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</si>
  <si>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</si>
  <si>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</si>
  <si>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</si>
  <si>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</si>
  <si>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</si>
  <si>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</si>
  <si>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</si>
  <si>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</si>
  <si>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</si>
  <si>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</si>
  <si>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</si>
  <si>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</si>
  <si>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</si>
  <si>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</si>
  <si>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</si>
  <si>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</si>
  <si>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</si>
  <si>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</si>
  <si>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</si>
  <si>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</si>
  <si>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</si>
  <si>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</si>
  <si>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</si>
  <si>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</si>
  <si>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</si>
  <si>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</si>
  <si>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</si>
  <si>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</si>
  <si>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</si>
  <si>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</si>
  <si>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</si>
  <si>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</si>
  <si>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</si>
  <si>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</si>
  <si>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</si>
  <si>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</si>
  <si>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</si>
  <si>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</si>
  <si>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</si>
  <si>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</si>
  <si>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</si>
  <si>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</si>
  <si>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</si>
  <si>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</si>
  <si>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</si>
  <si>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</si>
  <si>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</si>
  <si>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</si>
  <si>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</si>
  <si>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</si>
  <si>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</si>
  <si>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</si>
  <si>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</si>
  <si>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</si>
  <si>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</si>
  <si>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</si>
  <si>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</si>
  <si>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</si>
  <si>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</si>
  <si>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</si>
  <si>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</si>
  <si>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</si>
  <si>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</si>
  <si>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</si>
  <si>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</si>
  <si>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</si>
  <si>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</si>
  <si>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</si>
  <si>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</si>
  <si>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</si>
  <si>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</si>
  <si>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</si>
  <si>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</si>
  <si>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</si>
  <si>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</si>
  <si>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</si>
  <si>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</si>
  <si>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</si>
  <si>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</si>
  <si>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</si>
  <si>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</si>
  <si>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</si>
  <si>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</si>
  <si>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</si>
  <si>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</si>
  <si>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</si>
  <si>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</si>
  <si>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</si>
  <si>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</si>
  <si>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</si>
  <si>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</si>
  <si>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</si>
  <si>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</si>
  <si>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</si>
  <si>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</si>
  <si>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</si>
  <si>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</si>
  <si>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</si>
  <si>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</si>
  <si>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</si>
  <si>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</si>
  <si>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</si>
  <si>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</si>
  <si>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</si>
  <si>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</si>
  <si>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</si>
  <si>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</si>
  <si>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</si>
  <si>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</si>
  <si>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</si>
  <si>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</si>
  <si>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</si>
  <si>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</si>
  <si>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</si>
  <si>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</si>
  <si>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</si>
  <si>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</si>
  <si>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</si>
  <si>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</si>
  <si>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</si>
  <si>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</si>
  <si>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</si>
  <si>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</si>
  <si>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</si>
  <si>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</si>
  <si>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</si>
  <si>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</si>
  <si>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</si>
  <si>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</si>
  <si>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</si>
  <si>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</si>
  <si>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</si>
  <si>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</si>
  <si>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</si>
  <si>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</si>
  <si>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</si>
  <si>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</si>
  <si>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</si>
  <si>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</si>
  <si>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</si>
  <si>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</si>
  <si>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</si>
  <si>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</si>
  <si>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</si>
  <si>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</si>
  <si>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</si>
  <si>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</si>
  <si>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</si>
  <si>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</si>
  <si>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</si>
  <si>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</si>
  <si>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</si>
  <si>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</si>
  <si>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</si>
  <si>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</si>
  <si>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</si>
  <si>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</si>
  <si>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</si>
  <si>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</si>
  <si>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</si>
  <si>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</si>
  <si>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</si>
  <si>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</si>
  <si>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</si>
  <si>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</si>
  <si>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</si>
  <si>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</si>
  <si>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</si>
  <si>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</si>
  <si>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</si>
  <si>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</si>
  <si>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</si>
  <si>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</si>
  <si>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</si>
  <si>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</si>
  <si>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</si>
  <si>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</si>
  <si>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</si>
  <si>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</si>
  <si>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</si>
  <si>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</si>
  <si>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</si>
  <si>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</si>
  <si>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</si>
  <si>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</si>
  <si>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</si>
  <si>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</si>
  <si>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</si>
  <si>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</si>
  <si>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</si>
  <si>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</si>
  <si>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</si>
  <si>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</si>
  <si>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</si>
  <si>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</si>
  <si>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</si>
  <si>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</si>
  <si>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</si>
  <si>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</si>
  <si>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</si>
  <si>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</si>
  <si>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</si>
  <si>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</si>
  <si>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</si>
  <si>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</si>
  <si>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</si>
  <si>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</si>
  <si>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</si>
  <si>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</si>
  <si>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</si>
  <si>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</si>
  <si>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</si>
  <si>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</si>
  <si>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</si>
  <si>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</si>
  <si>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</si>
  <si>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</si>
  <si>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</si>
  <si>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</si>
  <si>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</si>
  <si>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</si>
  <si>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</si>
  <si>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</si>
  <si>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</si>
  <si>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</si>
  <si>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</si>
  <si>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</si>
  <si>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</si>
  <si>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</si>
  <si>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</si>
  <si>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</si>
  <si>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</si>
  <si>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</si>
  <si>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</si>
  <si>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</si>
  <si>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</si>
  <si>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</si>
  <si>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</si>
  <si>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</si>
  <si>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</si>
  <si>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</si>
  <si>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</si>
  <si>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</si>
  <si>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</si>
  <si>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</si>
  <si>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</si>
  <si>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</si>
  <si>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</si>
  <si>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</si>
  <si>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</si>
  <si>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</si>
  <si>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</si>
  <si>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</si>
  <si>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</si>
  <si>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</si>
  <si>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</si>
  <si>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</si>
  <si>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</si>
  <si>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</si>
  <si>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</si>
  <si>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</si>
  <si>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</si>
  <si>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</si>
  <si>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</si>
  <si>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</si>
  <si>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</si>
  <si>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</si>
  <si>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</si>
  <si>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</si>
  <si>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</si>
  <si>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</si>
  <si>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</si>
  <si>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</si>
  <si>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</si>
  <si>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</si>
  <si>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</si>
  <si>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</si>
  <si>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</si>
  <si>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</si>
  <si>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</si>
  <si>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</si>
  <si>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</si>
  <si>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</si>
  <si>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</si>
  <si>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</si>
  <si>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</si>
  <si>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</si>
  <si>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</si>
  <si>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</si>
  <si>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</si>
  <si>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</si>
  <si>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</si>
  <si>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</si>
  <si>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</si>
  <si>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</si>
  <si>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</si>
  <si>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</si>
  <si>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</si>
  <si>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</si>
  <si>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</si>
  <si>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</si>
  <si>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</si>
  <si>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</si>
  <si>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</si>
  <si>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</si>
  <si>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</si>
  <si>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</si>
  <si>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</si>
  <si>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</si>
  <si>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</si>
  <si>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</si>
  <si>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</si>
  <si>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</si>
  <si>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</si>
  <si>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</si>
  <si>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</si>
  <si>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</si>
  <si>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</si>
  <si>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</si>
  <si>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</si>
  <si>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</si>
  <si>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</si>
  <si>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</si>
  <si>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</si>
  <si>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</si>
  <si>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</si>
  <si>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</si>
  <si>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</si>
  <si>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</si>
  <si>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</si>
  <si>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</si>
  <si>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</si>
  <si>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</si>
  <si>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</si>
  <si>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</si>
  <si>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</si>
  <si>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</si>
  <si>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</si>
  <si>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</si>
  <si>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</si>
  <si>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</si>
  <si>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</si>
  <si>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</si>
  <si>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</si>
  <si>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</si>
  <si>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</si>
  <si>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</si>
  <si>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</si>
  <si>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</si>
  <si>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</si>
  <si>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</si>
  <si>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</si>
  <si>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</si>
  <si>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</si>
  <si>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</si>
  <si>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</si>
  <si>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</si>
  <si>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</si>
  <si>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</si>
  <si>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</si>
  <si>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</si>
  <si>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</si>
  <si>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</si>
  <si>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</si>
  <si>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</si>
  <si>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</si>
  <si>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</si>
  <si>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</si>
  <si>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</si>
  <si>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</si>
  <si>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</si>
  <si>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</si>
  <si>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</si>
  <si>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</si>
  <si>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</si>
  <si>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</si>
  <si>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</si>
  <si>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</si>
  <si>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</si>
  <si>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</si>
  <si>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</si>
  <si>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</si>
  <si>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</si>
  <si>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</si>
  <si>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</si>
  <si>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</si>
  <si>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</si>
  <si>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</si>
  <si>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</si>
  <si>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</si>
  <si>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</si>
  <si>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</si>
  <si>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</si>
  <si>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</si>
  <si>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</si>
  <si>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</si>
  <si>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</si>
  <si>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</si>
  <si>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</si>
  <si>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</si>
  <si>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</si>
  <si>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</si>
  <si>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</si>
  <si>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</si>
  <si>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</si>
  <si>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</si>
  <si>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</si>
  <si>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</si>
  <si>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</si>
  <si>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</si>
  <si>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</si>
  <si>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</si>
  <si>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</si>
  <si>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</si>
  <si>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</si>
  <si>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</si>
  <si>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</si>
  <si>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</si>
  <si>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</si>
  <si>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</si>
  <si>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</si>
  <si>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</si>
  <si>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</si>
  <si>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</si>
  <si>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</si>
  <si>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</si>
  <si>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</si>
  <si>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</si>
  <si>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</si>
  <si>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</si>
  <si>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</si>
  <si>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</si>
  <si>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</si>
  <si>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</si>
  <si>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</si>
  <si>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</si>
  <si>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</si>
  <si>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</si>
  <si>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</si>
  <si>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</si>
  <si>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</si>
  <si>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</si>
  <si>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</si>
  <si>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</si>
  <si>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</si>
  <si>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</si>
  <si>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</si>
  <si>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</si>
  <si>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</si>
  <si>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</si>
  <si>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</si>
  <si>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</si>
  <si>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</si>
  <si>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</si>
  <si>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</si>
  <si>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</si>
  <si>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</si>
  <si>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</si>
  <si>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</si>
  <si>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</si>
  <si>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</si>
  <si>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</si>
  <si>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</si>
  <si>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</si>
  <si>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</si>
  <si>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</si>
  <si>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</si>
  <si>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</si>
  <si>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</si>
  <si>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</si>
  <si>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</si>
  <si>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</si>
  <si>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</si>
  <si>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</si>
  <si>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</si>
  <si>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</si>
  <si>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</si>
  <si>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</si>
  <si>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</si>
  <si>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</si>
  <si>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</si>
  <si>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</si>
  <si>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</si>
  <si>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</si>
  <si>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</si>
  <si>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</si>
  <si>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</si>
  <si>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</si>
  <si>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</si>
  <si>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</si>
  <si>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</si>
  <si>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</si>
  <si>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</si>
  <si>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</si>
  <si>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</si>
  <si>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</si>
  <si>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</si>
  <si>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</si>
  <si>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</si>
  <si>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</si>
  <si>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</si>
  <si>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</si>
  <si>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</si>
  <si>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</si>
  <si>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</si>
  <si>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</si>
  <si>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</si>
  <si>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</si>
  <si>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</si>
  <si>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</si>
  <si>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</si>
  <si>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</si>
  <si>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</si>
  <si>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</si>
  <si>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</si>
  <si>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</si>
  <si>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</si>
  <si>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</si>
  <si>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</si>
  <si>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</si>
  <si>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</si>
  <si>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</si>
  <si>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</si>
  <si>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</si>
  <si>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</si>
  <si>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</si>
  <si>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</si>
  <si>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</si>
  <si>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</si>
  <si>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</si>
  <si>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</si>
  <si>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</si>
  <si>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</si>
  <si>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</si>
  <si>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</si>
  <si>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</si>
  <si>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</si>
  <si>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</si>
  <si>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</si>
  <si>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</si>
  <si>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</si>
  <si>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</si>
  <si>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</si>
  <si>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</si>
  <si>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</si>
  <si>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</si>
  <si>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</si>
  <si>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</si>
  <si>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</si>
  <si>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</si>
  <si>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</si>
  <si>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</si>
  <si>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</si>
  <si>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</si>
  <si>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</si>
  <si>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</si>
  <si>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</si>
  <si>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</si>
  <si>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</si>
  <si>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</si>
  <si>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</si>
  <si>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</si>
  <si>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</si>
  <si>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</si>
  <si>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</si>
  <si>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</si>
  <si>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</si>
  <si>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</si>
  <si>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</si>
  <si>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</si>
  <si>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</si>
  <si>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</si>
  <si>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</si>
  <si>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</si>
  <si>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</si>
  <si>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</si>
  <si>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</si>
  <si>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</si>
  <si>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</si>
  <si>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</si>
  <si>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</si>
  <si>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</si>
  <si>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</si>
  <si>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</si>
  <si>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</si>
  <si>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</si>
  <si>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</si>
  <si>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</si>
  <si>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</si>
  <si>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</si>
  <si>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</si>
  <si>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</si>
  <si>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</si>
  <si>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</si>
  <si>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</si>
  <si>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</si>
  <si>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</si>
  <si>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</si>
  <si>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</si>
  <si>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</si>
  <si>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</si>
  <si>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</si>
  <si>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</si>
  <si>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</si>
  <si>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</si>
  <si>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</si>
  <si>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</si>
  <si>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</si>
  <si>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</si>
  <si>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</si>
  <si>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</si>
  <si>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</si>
  <si>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</si>
  <si>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</si>
  <si>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</si>
  <si>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</si>
  <si>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</si>
  <si>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</si>
  <si>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</si>
  <si>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</si>
  <si>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</si>
  <si>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</si>
  <si>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</si>
  <si>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</si>
  <si>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</si>
  <si>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</si>
  <si>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</si>
  <si>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</si>
  <si>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</si>
  <si>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</si>
  <si>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</si>
  <si>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</si>
  <si>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</si>
  <si>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</si>
  <si>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</si>
  <si>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</si>
  <si>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</si>
  <si>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</si>
  <si>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</si>
  <si>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</si>
  <si>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</si>
  <si>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</si>
  <si>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</si>
  <si>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</si>
  <si>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</si>
  <si>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</si>
  <si>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</si>
  <si>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</si>
  <si>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</si>
  <si>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</si>
  <si>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</si>
  <si>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</si>
  <si>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</si>
  <si>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</si>
  <si>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</si>
  <si>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</si>
  <si>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</si>
  <si>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</si>
  <si>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</si>
  <si>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</si>
  <si>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</si>
  <si>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</si>
  <si>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</si>
  <si>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</si>
  <si>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</si>
  <si>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</si>
  <si>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</si>
  <si>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</si>
  <si>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</si>
  <si>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</si>
  <si>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</si>
  <si>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</si>
  <si>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</si>
  <si>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</si>
  <si>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</si>
  <si>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</si>
  <si>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</si>
  <si>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</si>
  <si>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</si>
  <si>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</si>
  <si>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</si>
  <si>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</si>
  <si>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</si>
  <si>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</si>
  <si>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</si>
  <si>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</si>
  <si>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</si>
  <si>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</si>
  <si>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</si>
  <si>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</si>
  <si>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</si>
  <si>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</si>
  <si>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</si>
  <si>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</si>
  <si>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</si>
  <si>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</si>
  <si>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</si>
  <si>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</si>
  <si>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</si>
  <si>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</si>
  <si>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</si>
  <si>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</si>
  <si>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</si>
  <si>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</si>
  <si>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</si>
  <si>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</si>
  <si>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</si>
  <si>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</si>
  <si>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</si>
  <si>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</si>
  <si>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</si>
  <si>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</si>
  <si>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</si>
  <si>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</si>
  <si>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</si>
  <si>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</si>
  <si>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</si>
  <si>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</si>
  <si>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</si>
  <si>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</si>
  <si>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</si>
  <si>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</si>
  <si>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</si>
  <si>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</si>
  <si>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</si>
  <si>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</si>
  <si>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</si>
  <si>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</si>
  <si>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</si>
  <si>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</si>
  <si>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</si>
  <si>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</si>
  <si>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</si>
  <si>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</si>
  <si>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</si>
  <si>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</si>
  <si>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</si>
  <si>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</si>
  <si>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</si>
  <si>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</si>
  <si>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</si>
  <si>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</si>
  <si>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</si>
  <si>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</si>
  <si>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</si>
  <si>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</si>
  <si>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</si>
  <si>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</si>
  <si>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</si>
  <si>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</si>
  <si>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</si>
  <si>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</si>
  <si>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</si>
  <si>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</si>
  <si>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</si>
  <si>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</si>
  <si>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</si>
  <si>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</si>
  <si>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</si>
  <si>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</si>
  <si>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</si>
  <si>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</si>
  <si>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</si>
  <si>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</si>
  <si>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</si>
  <si>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</si>
  <si>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</si>
  <si>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</si>
  <si>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</si>
  <si>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</si>
  <si>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</si>
  <si>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</si>
  <si>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</si>
  <si>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</si>
  <si>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</si>
  <si>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</si>
  <si>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</si>
  <si>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</si>
  <si>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</si>
  <si>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</si>
  <si>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</si>
  <si>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</si>
  <si>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</si>
  <si>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</si>
  <si>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</si>
  <si>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</si>
  <si>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</si>
  <si>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</si>
  <si>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</si>
  <si>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</si>
  <si>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</si>
  <si>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</si>
  <si>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</si>
  <si>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</si>
  <si>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</si>
  <si>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</si>
  <si>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</si>
  <si>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</si>
  <si>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</si>
  <si>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</si>
  <si>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</si>
  <si>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</si>
  <si>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</si>
  <si>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</si>
  <si>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</si>
  <si>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</si>
  <si>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</si>
  <si>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</si>
  <si>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</si>
  <si>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</si>
  <si>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</si>
  <si>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</si>
  <si>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</si>
  <si>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</si>
  <si>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</si>
  <si>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</si>
  <si>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</si>
  <si>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</si>
  <si>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</si>
  <si>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</si>
  <si>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</si>
  <si>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</si>
  <si>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</si>
  <si>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</si>
  <si>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</si>
  <si>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</si>
  <si>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</si>
  <si>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</si>
  <si>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</si>
  <si>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</si>
  <si>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</si>
  <si>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</si>
  <si>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</si>
  <si>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</si>
  <si>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</si>
  <si>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</si>
  <si>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</si>
  <si>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</si>
  <si>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</si>
  <si>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</si>
  <si>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</si>
  <si>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</si>
  <si>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</si>
  <si>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</si>
  <si>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</si>
  <si>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</si>
  <si>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</si>
  <si>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</si>
  <si>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</si>
  <si>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</si>
  <si>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</si>
  <si>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</si>
  <si>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</si>
  <si>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</si>
  <si>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</si>
  <si>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</si>
  <si>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</si>
  <si>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</si>
  <si>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</si>
  <si>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</si>
  <si>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</si>
  <si>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</si>
  <si>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</si>
  <si>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</si>
  <si>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</si>
  <si>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</si>
  <si>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</si>
  <si>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</si>
  <si>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</si>
  <si>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</si>
  <si>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</si>
  <si>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</si>
  <si>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</si>
  <si>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</si>
  <si>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</si>
  <si>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</si>
  <si>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</si>
  <si>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</si>
  <si>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</si>
  <si>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</si>
  <si>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</si>
  <si>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</si>
  <si>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</si>
  <si>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</si>
  <si>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</si>
  <si>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</si>
  <si>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</si>
  <si>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</si>
  <si>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</si>
  <si>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</si>
  <si>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</si>
  <si>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</si>
  <si>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</si>
  <si>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</si>
  <si>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</si>
  <si>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</si>
  <si>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</si>
  <si>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</si>
  <si>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</si>
  <si>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</si>
  <si>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</si>
  <si>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</si>
  <si>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</si>
  <si>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</si>
  <si>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</si>
  <si>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</si>
  <si>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</si>
  <si>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</si>
  <si>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</si>
  <si>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</si>
  <si>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</si>
  <si>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</si>
  <si>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</si>
  <si>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</si>
  <si>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</si>
  <si>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</si>
  <si>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</si>
  <si>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</si>
  <si>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</si>
  <si>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</si>
  <si>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</si>
  <si>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</si>
  <si>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</si>
  <si>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</si>
  <si>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</si>
  <si>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</si>
  <si>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</si>
  <si>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</si>
  <si>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</si>
  <si>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</si>
  <si>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</si>
  <si>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</si>
  <si>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</si>
  <si>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</si>
  <si>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</si>
  <si>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</si>
  <si>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</si>
  <si>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</si>
  <si>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</si>
  <si>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</si>
  <si>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</si>
  <si>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</si>
  <si>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</si>
  <si>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</si>
  <si>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</si>
  <si>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</si>
  <si>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</si>
  <si>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</si>
  <si>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</si>
  <si>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</si>
  <si>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</si>
  <si>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</si>
  <si>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</si>
  <si>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</si>
  <si>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</si>
  <si>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</si>
  <si>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</si>
  <si>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</si>
  <si>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</si>
  <si>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</si>
  <si>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</si>
  <si>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</si>
  <si>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</si>
  <si>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</si>
  <si>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</si>
  <si>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</si>
  <si>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</si>
  <si>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</si>
  <si>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</si>
  <si>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</si>
  <si>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</si>
  <si>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</si>
  <si>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</si>
  <si>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</si>
  <si>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</si>
  <si>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</si>
  <si>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</si>
  <si>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</si>
  <si>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</si>
  <si>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</si>
  <si>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</si>
  <si>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</si>
  <si>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</si>
  <si>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</si>
  <si>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</si>
  <si>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</si>
  <si>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</si>
  <si>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</si>
  <si>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</si>
  <si>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</si>
  <si>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</si>
  <si>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</si>
  <si>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</si>
  <si>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</si>
  <si>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</si>
  <si>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</si>
  <si>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</si>
  <si>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</si>
  <si>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</si>
  <si>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</si>
  <si>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</si>
  <si>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</si>
  <si>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</si>
  <si>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</si>
  <si>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</si>
  <si>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</si>
  <si>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</si>
  <si>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</si>
  <si>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</si>
  <si>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</si>
  <si>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</si>
  <si>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</si>
  <si>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</si>
  <si>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</si>
  <si>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</si>
  <si>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</si>
  <si>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</si>
  <si>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</si>
  <si>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</si>
  <si>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</si>
  <si>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</si>
  <si>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</si>
  <si>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</si>
  <si>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</si>
  <si>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</si>
  <si>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</si>
  <si>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</si>
  <si>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</si>
  <si>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</si>
  <si>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</si>
  <si>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</si>
  <si>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</si>
  <si>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</si>
  <si>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</si>
  <si>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</si>
  <si>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</si>
  <si>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</si>
  <si>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</si>
  <si>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</si>
  <si>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</si>
  <si>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</si>
  <si>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</si>
  <si>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</si>
  <si>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</si>
  <si>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</si>
  <si>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</si>
  <si>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</si>
  <si>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</si>
  <si>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</si>
  <si>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</si>
  <si>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</si>
  <si>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</si>
  <si>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</si>
  <si>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</si>
  <si>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</si>
  <si>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</si>
  <si>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</si>
  <si>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</si>
  <si>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</si>
  <si>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</si>
  <si>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</si>
  <si>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</si>
  <si>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</si>
  <si>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</si>
  <si>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</si>
  <si>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</si>
  <si>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</si>
  <si>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</si>
  <si>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</si>
  <si>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</si>
  <si>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</si>
  <si>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</si>
  <si>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</si>
  <si>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</si>
  <si>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</si>
  <si>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</si>
  <si>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</si>
  <si>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</si>
  <si>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</si>
  <si>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</si>
  <si>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</si>
  <si>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</si>
  <si>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</si>
  <si>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</si>
  <si>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</si>
  <si>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</si>
  <si>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</si>
  <si>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</si>
  <si>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</si>
  <si>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</si>
  <si>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</si>
  <si>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</si>
  <si>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</si>
  <si>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</si>
  <si>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</si>
  <si>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</si>
  <si>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</si>
  <si>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</si>
  <si>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</si>
  <si>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</si>
  <si>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</si>
  <si>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</si>
  <si>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</si>
  <si>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</si>
  <si>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</si>
  <si>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</si>
  <si>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</si>
  <si>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</si>
  <si>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</si>
  <si>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</si>
  <si>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</si>
  <si>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</si>
  <si>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</si>
  <si>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</si>
  <si>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</si>
  <si>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</si>
  <si>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</si>
  <si>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</si>
  <si>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</si>
  <si>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</si>
  <si>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</si>
  <si>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</si>
  <si>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</si>
  <si>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</si>
  <si>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</si>
  <si>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</si>
  <si>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</si>
  <si>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</si>
  <si>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</si>
  <si>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</si>
  <si>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</si>
  <si>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</si>
  <si>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</si>
  <si>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</si>
  <si>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</si>
  <si>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</si>
  <si>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</si>
  <si>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</si>
  <si>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</si>
  <si>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</si>
  <si>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</si>
  <si>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</si>
  <si>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</si>
  <si>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</si>
  <si>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</si>
  <si>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</si>
  <si>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</si>
  <si>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</si>
  <si>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</si>
  <si>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</si>
  <si>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</si>
  <si>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</si>
  <si>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</si>
  <si>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</si>
  <si>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</si>
  <si>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</si>
  <si>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</si>
  <si>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</si>
  <si>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</si>
  <si>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</si>
  <si>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</si>
  <si>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</si>
  <si>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</si>
  <si>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</si>
  <si>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</si>
  <si>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</si>
  <si>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</si>
  <si>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</si>
  <si>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</si>
  <si>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</si>
  <si>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</si>
  <si>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</si>
  <si>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</si>
  <si>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</si>
  <si>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</si>
  <si>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</si>
  <si>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</si>
  <si>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</si>
  <si>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</si>
  <si>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</si>
  <si>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</si>
  <si>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</si>
  <si>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</si>
  <si>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</si>
  <si>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</si>
  <si>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</si>
  <si>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</si>
  <si>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</si>
  <si>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</si>
  <si>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</si>
  <si>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</si>
  <si>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</si>
  <si>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</si>
  <si>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</si>
  <si>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</si>
  <si>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</si>
  <si>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</si>
  <si>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</si>
  <si>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</si>
  <si>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</si>
  <si>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</si>
  <si>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</si>
  <si>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</si>
  <si>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</si>
  <si>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</si>
  <si>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</si>
  <si>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</si>
  <si>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</si>
  <si>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</si>
  <si>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</si>
  <si>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</si>
  <si>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</si>
  <si>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</si>
  <si>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</si>
  <si>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</si>
  <si>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</si>
  <si>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</si>
  <si>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</si>
  <si>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</si>
  <si>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</si>
  <si>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</si>
  <si>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</si>
  <si>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</si>
  <si>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</si>
  <si>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</si>
  <si>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</si>
  <si>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</si>
  <si>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</si>
  <si>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</si>
  <si>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</si>
  <si>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</si>
  <si>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</si>
  <si>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</si>
  <si>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</si>
  <si>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</si>
  <si>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</si>
  <si>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</si>
  <si>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</si>
  <si>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</si>
  <si>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</si>
  <si>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</si>
  <si>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</si>
  <si>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</si>
  <si>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</si>
  <si>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</si>
  <si>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</si>
  <si>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</si>
  <si>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</si>
  <si>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</si>
  <si>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</si>
  <si>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</si>
  <si>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</si>
  <si>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</si>
  <si>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</si>
  <si>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</si>
  <si>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</si>
  <si>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</si>
  <si>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</si>
  <si>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</si>
  <si>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</si>
  <si>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</si>
  <si>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</si>
  <si>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</si>
  <si>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</si>
  <si>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</si>
  <si>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</si>
  <si>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</si>
  <si>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</si>
  <si>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</si>
  <si>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</si>
  <si>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</si>
  <si>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</si>
  <si>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</si>
  <si>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</si>
  <si>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</si>
  <si>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</si>
  <si>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</si>
  <si>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</si>
  <si>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</si>
  <si>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</si>
  <si>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</si>
  <si>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</si>
  <si>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</si>
  <si>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</si>
  <si>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</si>
  <si>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</si>
  <si>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</si>
  <si>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</si>
  <si>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</si>
  <si>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</si>
  <si>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</si>
  <si>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</si>
  <si>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</si>
  <si>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</si>
  <si>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</si>
  <si>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</si>
  <si>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</si>
  <si>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</si>
  <si>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</si>
  <si>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</si>
  <si>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</si>
  <si>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</si>
  <si>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</si>
  <si>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</si>
  <si>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</si>
  <si>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</si>
  <si>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</si>
  <si>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</si>
  <si>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</si>
  <si>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</si>
  <si>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</si>
  <si>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</si>
  <si>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</si>
  <si>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</si>
  <si>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</si>
  <si>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</si>
  <si>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</si>
  <si>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</si>
  <si>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</si>
  <si>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</si>
  <si>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</si>
  <si>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</si>
  <si>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</si>
  <si>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</si>
  <si>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</si>
  <si>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</si>
  <si>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</si>
  <si>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</si>
  <si>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</si>
  <si>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</si>
  <si>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</si>
  <si>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</si>
  <si>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</si>
  <si>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</si>
  <si>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</si>
  <si>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</si>
  <si>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</si>
  <si>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</si>
  <si>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</si>
  <si>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</si>
  <si>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</si>
  <si>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</si>
  <si>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</si>
  <si>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</si>
  <si>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</si>
  <si>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</si>
  <si>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</si>
  <si>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</si>
  <si>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</si>
  <si>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</si>
  <si>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</si>
  <si>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</si>
  <si>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</si>
  <si>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</si>
  <si>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</si>
  <si>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</si>
  <si>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</si>
  <si>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</si>
  <si>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</si>
  <si>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</si>
  <si>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</si>
  <si>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</si>
  <si>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</si>
  <si>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</si>
  <si>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</si>
  <si>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</si>
  <si>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</si>
  <si>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</si>
  <si>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</si>
  <si>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</si>
  <si>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</si>
  <si>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</si>
  <si>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</si>
  <si>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</si>
  <si>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</si>
  <si>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</si>
  <si>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</si>
  <si>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</si>
  <si>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</si>
  <si>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</si>
  <si>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</si>
  <si>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</si>
  <si>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</si>
  <si>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</si>
  <si>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</si>
  <si>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</si>
  <si>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</si>
  <si>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</si>
  <si>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</si>
  <si>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</si>
  <si>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</si>
  <si>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</si>
  <si>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</si>
  <si>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</si>
  <si>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</si>
  <si>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</si>
  <si>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</si>
  <si>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</si>
  <si>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</si>
  <si>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</si>
  <si>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</si>
  <si>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</si>
  <si>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</si>
  <si>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</si>
  <si>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</si>
  <si>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</si>
  <si>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</si>
  <si>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</si>
  <si>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</si>
  <si>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</si>
  <si>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</si>
  <si>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</si>
  <si>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</si>
  <si>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</si>
  <si>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</si>
  <si>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</si>
  <si>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</si>
  <si>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</si>
  <si>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</si>
  <si>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</si>
  <si>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</si>
  <si>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</si>
  <si>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</si>
  <si>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</si>
  <si>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</si>
  <si>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</si>
  <si>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</si>
  <si>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</si>
  <si>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</si>
  <si>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</si>
  <si>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</si>
  <si>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</si>
  <si>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</si>
  <si>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</si>
  <si>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</si>
  <si>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</si>
  <si>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</si>
  <si>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</si>
  <si>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</si>
  <si>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</si>
  <si>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</si>
  <si>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</si>
  <si>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</si>
  <si>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</si>
  <si>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</si>
  <si>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</si>
  <si>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</si>
  <si>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</si>
  <si>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</si>
  <si>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</si>
  <si>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</si>
  <si>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</si>
  <si>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</si>
  <si>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</si>
  <si>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</si>
  <si>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</si>
  <si>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</si>
  <si>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</si>
  <si>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</si>
  <si>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</si>
  <si>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</si>
  <si>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</si>
  <si>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</si>
  <si>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</si>
  <si>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</si>
  <si>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</si>
  <si>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</si>
  <si>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</si>
  <si>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</si>
  <si>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</si>
  <si>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</si>
  <si>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</si>
  <si>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</si>
  <si>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</si>
  <si>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</si>
  <si>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</si>
  <si>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</si>
  <si>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</si>
  <si>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</si>
  <si>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</si>
  <si>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</si>
  <si>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</si>
  <si>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</si>
  <si>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</si>
  <si>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</si>
  <si>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</si>
  <si>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</si>
  <si>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</si>
  <si>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</si>
  <si>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</si>
  <si>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</si>
  <si>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</si>
  <si>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</si>
  <si>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</si>
  <si>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</si>
  <si>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</si>
  <si>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</si>
  <si>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</si>
  <si>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</si>
  <si>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</si>
  <si>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</si>
  <si>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</si>
  <si>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</si>
  <si>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</si>
  <si>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</si>
  <si>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</si>
  <si>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</si>
  <si>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</si>
  <si>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</si>
  <si>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</si>
  <si>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</si>
  <si>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</si>
  <si>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</si>
  <si>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</si>
  <si>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</si>
  <si>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</si>
  <si>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</si>
  <si>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</si>
  <si>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</si>
  <si>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</si>
  <si>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</si>
  <si>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</si>
  <si>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</si>
  <si>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</si>
  <si>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</si>
  <si>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</si>
  <si>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</si>
  <si>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</si>
  <si>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</si>
  <si>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</si>
  <si>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</si>
  <si>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</si>
  <si>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</si>
  <si>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</si>
  <si>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</si>
  <si>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</si>
  <si>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</si>
  <si>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</si>
  <si>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</si>
  <si>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</si>
  <si>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</si>
  <si>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</si>
  <si>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</si>
  <si>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</si>
  <si>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</si>
  <si>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</si>
  <si>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</si>
  <si>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</si>
  <si>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</si>
  <si>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</si>
  <si>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</si>
  <si>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</si>
  <si>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</si>
  <si>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</si>
  <si>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</si>
  <si>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</si>
  <si>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</si>
  <si>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</si>
  <si>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</si>
  <si>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</si>
  <si>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</si>
  <si>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</si>
  <si>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</si>
  <si>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</si>
  <si>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</si>
  <si>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</si>
  <si>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</si>
  <si>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</si>
  <si>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</si>
  <si>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</si>
  <si>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</si>
  <si>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</si>
  <si>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</si>
  <si>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</si>
  <si>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</si>
  <si>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</si>
  <si>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</si>
  <si>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</si>
  <si>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</si>
  <si>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</si>
  <si>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</si>
  <si>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</si>
  <si>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</si>
  <si>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</si>
  <si>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</si>
  <si>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</si>
  <si>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</si>
  <si>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</si>
  <si>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</si>
  <si>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</si>
  <si>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</si>
  <si>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</si>
  <si>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</si>
  <si>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</si>
  <si>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</si>
  <si>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</si>
  <si>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</si>
  <si>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</si>
  <si>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</si>
  <si>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</si>
  <si>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</si>
  <si>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</si>
  <si>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</si>
  <si>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</si>
  <si>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</si>
  <si>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</si>
  <si>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</si>
  <si>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</si>
  <si>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</si>
  <si>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</si>
  <si>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</si>
  <si>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</si>
  <si>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</si>
  <si>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</si>
  <si>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</si>
  <si>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</si>
  <si>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</si>
  <si>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</si>
  <si>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</si>
  <si>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</si>
  <si>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</si>
  <si>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</si>
  <si>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</si>
  <si>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</si>
  <si>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</si>
  <si>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</si>
  <si>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</si>
  <si>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</si>
  <si>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</si>
  <si>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</si>
  <si>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</si>
  <si>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</si>
  <si>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</si>
  <si>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</si>
  <si>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</si>
  <si>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</si>
  <si>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</si>
  <si>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</si>
  <si>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</si>
  <si>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</si>
  <si>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</si>
  <si>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</si>
  <si>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</si>
  <si>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</si>
  <si>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</si>
  <si>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</si>
  <si>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</si>
  <si>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</si>
  <si>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</si>
  <si>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</si>
  <si>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</si>
  <si>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</si>
  <si>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</si>
  <si>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</si>
  <si>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</si>
  <si>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</si>
  <si>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</si>
  <si>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</si>
  <si>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</si>
  <si>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</si>
  <si>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</si>
  <si>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</si>
  <si>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</si>
  <si>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</si>
  <si>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</si>
  <si>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</si>
  <si>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</si>
  <si>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</si>
  <si>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</si>
  <si>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</si>
  <si>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</si>
  <si>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</si>
  <si>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</si>
  <si>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</si>
  <si>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</si>
  <si>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</si>
  <si>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</si>
  <si>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</si>
  <si>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</si>
  <si>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</si>
  <si>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</si>
  <si>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</si>
  <si>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</si>
  <si>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</si>
  <si>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</si>
  <si>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</si>
  <si>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</si>
  <si>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</si>
  <si>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</si>
  <si>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</si>
  <si>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</si>
  <si>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</si>
  <si>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</si>
  <si>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</si>
  <si>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</si>
  <si>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</si>
  <si>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</si>
  <si>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</si>
  <si>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</si>
  <si>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</si>
  <si>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</si>
  <si>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Avg Donation</t>
  </si>
  <si>
    <t>Total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</si>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</sst>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1" applyFont="1"/>
    <xf numFmtId="165" fontId="0" fillId="0" borderId="0" xfId="1" applyNumberFormat="1" applyFont="1"/>
    <xf numFmtId="166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688648293963256"/>
          <c:y val="4.85301837270341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2-4FBC-96AB-8DB896570F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2-4FBC-96AB-8DB896570F2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2-4FBC-96AB-8DB896570F2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2-4FBC-96AB-8DB896570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559024"/>
        <c:axId val="184561520"/>
      </c:barChart>
      <c:catAx>
        <c:axId val="1845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1520"/>
        <c:crosses val="autoZero"/>
        <c:auto val="1"/>
        <c:lblAlgn val="ctr"/>
        <c:lblOffset val="100"/>
        <c:noMultiLvlLbl val="0"/>
      </c:catAx>
      <c:valAx>
        <c:axId val="1845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4-4532-BB04-1A08A973F7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4-4532-BB04-1A08A973F7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4-4532-BB04-1A08A973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585664"/>
        <c:axId val="770586080"/>
      </c:barChart>
      <c:catAx>
        <c:axId val="7705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6080"/>
        <c:crosses val="autoZero"/>
        <c:auto val="1"/>
        <c:lblAlgn val="ctr"/>
        <c:lblOffset val="100"/>
        <c:noMultiLvlLbl val="0"/>
      </c:catAx>
      <c:valAx>
        <c:axId val="7705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7-4BAA-8DCF-C9587B97D25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57-4BAA-8DCF-C9587B97D25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57-4BAA-8DCF-C9587B97D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400640"/>
        <c:axId val="810398976"/>
      </c:lineChart>
      <c:catAx>
        <c:axId val="8104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98976"/>
        <c:crosses val="autoZero"/>
        <c:auto val="1"/>
        <c:lblAlgn val="ctr"/>
        <c:lblOffset val="100"/>
        <c:noMultiLvlLbl val="0"/>
      </c:catAx>
      <c:valAx>
        <c:axId val="8103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Musical Funding in Great Britain: Outlier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Funding in Great Britain: Outlier Analysis</a:t>
          </a:r>
        </a:p>
      </cx:txPr>
    </cx:title>
    <cx:plotArea>
      <cx:plotAreaRegion>
        <cx:series layoutId="boxWhisker" uniqueId="{1D88D1AF-7920-4A84-93B2-714C3565A09D}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5A8219-F750-4DE4-86B3-3696E62444F6}">
          <cx:tx>
            <cx:txData>
              <cx:f>_xlchart.v1.3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27E33F-240E-42E1-BCC3-2C64345C340E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96DED-7F1D-B57F-1679-5329E870B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21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DB233-EF2D-CF68-6C55-109365281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28575</xdr:rowOff>
    </xdr:from>
    <xdr:to>
      <xdr:col>14</xdr:col>
      <xdr:colOff>514350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560E6-B5EB-7C98-0D25-510BE3F3F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CF9075-EEFD-297A-5B68-CA135DA4388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2C1EDC7-7F9E-DA67-FB89-B5E8CE68C1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9175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5.867248958333" createdVersion="8" refreshedVersion="8" minRefreshableVersion="3" recordCount="4114" xr:uid="{C1FD6AA9-115E-4E44-828F-9D607048E2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8.727370949076" createdVersion="8" refreshedVersion="8" minRefreshableVersion="3" recordCount="4114" xr:uid="{E8F7388B-2A0F-4B9B-A014-3569806833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CE7EF-6B63-4D9A-880E-BB113AFAEDCB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908A3-ACB3-41D5-ABE4-596272C4D4FA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5B593-8E22-4B58-AB1B-C6ED3208EA13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4EE4-BE48-4977-B53B-4E1E7FF5E0DF}">
  <sheetPr codeName="Sheet2"/>
  <dimension ref="A1:F6"/>
  <sheetViews>
    <sheetView workbookViewId="0">
      <selection activeCell="A16" sqref="A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3EDC-95D2-40AC-AD85-05CC0F48A525}">
  <sheetPr codeName="Sheet3"/>
  <dimension ref="A1:E7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8359</v>
      </c>
      <c r="B2" t="s">
        <v>8315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59524-3FAA-45D6-AB1A-443DD90E574F}">
  <sheetPr codeName="Sheet4"/>
  <dimension ref="A1:E18"/>
  <sheetViews>
    <sheetView tabSelected="1"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8359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4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4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4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4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4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4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4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4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4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4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4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4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3885" activeCellId="22" sqref="D1:E1 D2924:E2924 D2932:E2932 D2939:E2939 D3190:E3190 D3194:E3195 D3203:E3203 D3207:E3207 D3632:E3632 D3634:E3634 D3649:E3649 D3754:E3754 D3757:E3757 D3763:E3764 D3772:E3772 D3784:E3784 D3787:E3787 D3791:E3791 D3796:E3797 D3870:E3870 D3878:E3878 D3881:E3882 D3885:E3885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20" width="1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8EFB-54AC-49B7-837A-50BD0C447D18}">
  <sheetPr codeName="Sheet5"/>
  <dimension ref="A1:F6"/>
  <sheetViews>
    <sheetView workbookViewId="0">
      <selection activeCell="A7" sqref="A7"/>
    </sheetView>
  </sheetViews>
  <sheetFormatPr defaultRowHeight="15" x14ac:dyDescent="0.25"/>
  <cols>
    <col min="1" max="2" width="33.5703125" bestFit="1" customWidth="1"/>
    <col min="3" max="4" width="9.5703125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 s="16">
        <f>VLOOKUP($A2,Kickstarter!$B:E,3,FALSE)</f>
        <v>2000</v>
      </c>
      <c r="D2" s="16">
        <f>VLOOKUP($A2,Kickstarter!$B:E,4,FALSE)</f>
        <v>2020</v>
      </c>
      <c r="E2" s="15">
        <f>VLOOKUP($A2,Kickstarter!$B:P,15,FALSE)</f>
        <v>51.79</v>
      </c>
      <c r="F2" s="16">
        <f>VLOOKUP($A2,Kickstarter!$B:L,11,FALSE)</f>
        <v>39</v>
      </c>
    </row>
    <row r="3" spans="1:6" x14ac:dyDescent="0.25">
      <c r="A3" t="s">
        <v>3616</v>
      </c>
      <c r="B3" t="str">
        <f>VLOOKUP($A3,Kickstarter!B:C,2,FALSE)</f>
        <v>The play yet to be described as "A surefire Edinburgh Fringe Festival Cult Hit". Coming to the Underbelly, Edinburgh, 5th-30th August.</v>
      </c>
      <c r="C3" s="16">
        <f>VLOOKUP($A3,Kickstarter!$B:E,3,FALSE)</f>
        <v>2000</v>
      </c>
      <c r="D3" s="16">
        <f>VLOOKUP($A3,Kickstarter!$B:E,4,FALSE)</f>
        <v>2020</v>
      </c>
      <c r="E3" s="15">
        <f>VLOOKUP($A3,Kickstarter!$B:P,15,FALSE)</f>
        <v>36.07</v>
      </c>
      <c r="F3" s="16">
        <f>VLOOKUP($A3,Kickstarter!$B:L,11,FALSE)</f>
        <v>56</v>
      </c>
    </row>
    <row r="4" spans="1:6" x14ac:dyDescent="0.25">
      <c r="A4" t="s">
        <v>8381</v>
      </c>
      <c r="B4" t="str">
        <f>VLOOKUP($A4,Kickstarter!B:C,2,FALSE)</f>
        <v>Cutting Off Kate Bush is a one-woman show written &amp; performed by Lucy Benson-Brown, premiering at the Edinburgh Fringe Festival 2014</v>
      </c>
      <c r="C4" s="16">
        <f>VLOOKUP($A4,Kickstarter!$B:E,3,FALSE)</f>
        <v>1500</v>
      </c>
      <c r="D4" s="16">
        <f>VLOOKUP($A4,Kickstarter!$B:E,4,FALSE)</f>
        <v>2576</v>
      </c>
      <c r="E4" s="15">
        <f>VLOOKUP($A4,Kickstarter!$B:P,15,FALSE)</f>
        <v>33.03</v>
      </c>
      <c r="F4" s="16">
        <f>VLOOKUP($A4,Kickstarter!$B:L,11,FALSE)</f>
        <v>78</v>
      </c>
    </row>
    <row r="5" spans="1:6" x14ac:dyDescent="0.25">
      <c r="A5" t="s">
        <v>3329</v>
      </c>
      <c r="B5" t="str">
        <f>VLOOKUP($A5,Kickstarter!B:C,2,FALSE)</f>
        <v>Jestia and Raedon is a brand new romantic comedy play going to the Edinburgh Fringe Festival this summer.</v>
      </c>
      <c r="C5" s="16">
        <f>VLOOKUP($A5,Kickstarter!$B:E,3,FALSE)</f>
        <v>1000</v>
      </c>
      <c r="D5" s="16">
        <f>VLOOKUP($A5,Kickstarter!$B:E,4,FALSE)</f>
        <v>1168</v>
      </c>
      <c r="E5" s="15">
        <f>VLOOKUP($A5,Kickstarter!$B:P,15,FALSE)</f>
        <v>44.92</v>
      </c>
      <c r="F5" s="16">
        <f>VLOOKUP($A5,Kickstarter!$B:L,11,FALSE)</f>
        <v>26</v>
      </c>
    </row>
    <row r="6" spans="1:6" x14ac:dyDescent="0.25">
      <c r="A6" t="s">
        <v>3221</v>
      </c>
      <c r="B6" t="str">
        <f>VLOOKUP($A6,Kickstarter!B:C,2,FALSE)</f>
        <v>A one-man show about love, loss, and motorways, written &amp; performed by Ben Norris. Help us get to the 2015 Edinburgh Fringe and beyond!</v>
      </c>
      <c r="C6" s="16">
        <f>VLOOKUP($A6,Kickstarter!$B:E,3,FALSE)</f>
        <v>4000</v>
      </c>
      <c r="D6" s="16">
        <f>VLOOKUP($A6,Kickstarter!$B:E,4,FALSE)</f>
        <v>4137</v>
      </c>
      <c r="E6" s="15">
        <f>VLOOKUP($A6,Kickstarter!$B:P,15,FALSE)</f>
        <v>36.61</v>
      </c>
      <c r="F6" s="16">
        <f>VLOOKUP($A6,Kickstarter!$B:L,11,FALSE)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B2924-0E2F-47FD-B794-7A753B80C74C}">
  <sheetPr codeName="Sheet6"/>
  <dimension ref="A1:T413"/>
  <sheetViews>
    <sheetView topLeftCell="A409" workbookViewId="0">
      <selection activeCell="B2" sqref="B2"/>
    </sheetView>
  </sheetViews>
  <sheetFormatPr defaultRowHeight="15" x14ac:dyDescent="0.25"/>
  <cols>
    <col min="1" max="1" width="5" bestFit="1" customWidth="1"/>
    <col min="2" max="3" width="30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7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7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7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7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7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7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7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7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7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7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7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7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7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6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7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6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7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7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7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7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6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6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7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7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7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7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7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7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7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7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7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7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7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9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7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7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7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6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6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7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6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7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7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7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7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4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6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7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7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9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6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9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7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9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4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6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7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7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7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7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7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7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7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7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7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6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6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7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7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7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7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7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7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7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7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7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7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7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7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6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7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7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7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7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7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7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7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7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7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7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7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7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7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7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7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6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7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7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7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7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7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7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6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7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7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7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7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7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7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7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7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7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6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7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6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7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6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7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7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7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7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7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7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7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7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7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7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7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7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7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7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7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7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7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7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7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7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7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7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7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7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7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7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9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6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7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7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7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45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6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7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4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7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7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7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6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7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10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7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6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7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6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7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7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7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7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7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7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7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7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7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7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7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7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6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6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7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7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7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7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7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7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7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7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7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7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7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7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7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7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7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7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2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CFC3B-F667-4E73-9EAC-8F8BCDE26A67}">
  <sheetPr codeName="Sheet7"/>
  <dimension ref="A1:T251"/>
  <sheetViews>
    <sheetView topLeftCell="A247" workbookViewId="0"/>
  </sheetViews>
  <sheetFormatPr defaultRowHeight="15" x14ac:dyDescent="0.25"/>
  <cols>
    <col min="1" max="1" width="5" bestFit="1" customWidth="1"/>
    <col min="2" max="3" width="30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7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7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7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6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7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7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7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7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7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7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7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7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7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7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6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7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7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7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6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7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7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7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7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7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7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7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7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7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7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7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7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7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7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6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7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7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7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7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7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7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7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7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6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7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7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7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6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7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6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7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7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7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6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7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7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9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7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6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7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7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45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7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7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7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6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7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45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7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7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7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7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6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7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7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6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7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7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6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7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7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7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7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7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7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7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7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7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6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7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7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7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7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7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7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6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7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7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7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6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7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7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7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6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7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9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7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6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7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7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7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7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7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7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6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7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7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7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6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6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7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6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7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6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7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7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6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7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7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7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7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7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7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6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6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7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6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7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9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7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7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7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7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7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7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7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7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7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7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7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7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7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7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6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7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6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7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6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7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7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6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7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7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7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7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7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7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6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7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7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6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7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7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7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7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7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2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3C8E-1595-479E-B7B3-D22EF10D23D1}">
  <sheetPr codeName="Sheet8"/>
  <dimension ref="A1:C14"/>
  <sheetViews>
    <sheetView workbookViewId="0">
      <selection activeCell="A16" sqref="A16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7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Kickstarters'!$D$2:$D$413)</f>
        <v>7748.7537726373303</v>
      </c>
      <c r="C4" s="17">
        <f>_xlfn.STDEV.P('Failed US Kickstarters'!$D$2:$D$251)</f>
        <v>21967.731061515115</v>
      </c>
    </row>
    <row r="5" spans="1:3" x14ac:dyDescent="0.25">
      <c r="A5" t="s">
        <v>8393</v>
      </c>
      <c r="B5" s="17">
        <f>_xlfn.QUARTILE.EXC('Successful US Kickstarters'!$D$2:$D$413,3)</f>
        <v>5000</v>
      </c>
      <c r="C5" s="17">
        <f>_xlfn.QUARTILE.EXC('Failed US Kickstarters'!$D$2:$D$251,3)</f>
        <v>10000</v>
      </c>
    </row>
    <row r="6" spans="1:3" x14ac:dyDescent="0.25">
      <c r="A6" t="s">
        <v>8394</v>
      </c>
      <c r="B6" s="17">
        <f>_xlfn.QUARTILE.EXC('Successful US Kickstarters'!$D$2:$D$413,1)</f>
        <v>1500</v>
      </c>
      <c r="C6" s="17">
        <f>_xlfn.QUARTILE.EXC('Failed US Kickstarters'!$D$2:$D$251,1)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8396</v>
      </c>
      <c r="B11" s="17">
        <f>_xlfn.STDEV.P('Successful US Kickstarters'!$E$2:$E$413)</f>
        <v>8334.5731699164608</v>
      </c>
      <c r="C11" s="17">
        <f>_xlfn.STDEV.P('Failed US Kickstarters'!$E$2:$E$251)</f>
        <v>1330.5230280400915</v>
      </c>
    </row>
    <row r="12" spans="1:3" x14ac:dyDescent="0.25">
      <c r="A12" t="s">
        <v>8397</v>
      </c>
      <c r="B12" s="17">
        <f>_xlfn.QUARTILE.EXC('Successful US Kickstarters'!$E$2:$E$413,3)</f>
        <v>5699</v>
      </c>
      <c r="C12" s="17">
        <f>_xlfn.QUARTILE.EXC('Failed US Kickstarters'!$E$2:$E$251,3)</f>
        <v>501</v>
      </c>
    </row>
    <row r="13" spans="1:3" x14ac:dyDescent="0.25">
      <c r="A13" t="s">
        <v>8398</v>
      </c>
      <c r="B13" s="17">
        <f>_xlfn.QUARTILE.EXC('Successful US Kickstarters'!$E$2:$E$413,1)</f>
        <v>1716.5074999999999</v>
      </c>
      <c r="C13" s="17">
        <f>_xlfn.QUARTILE.EXC('Failed US Kickstarters'!$E$2:$E$251,1)</f>
        <v>9.25</v>
      </c>
    </row>
    <row r="14" spans="1:3" x14ac:dyDescent="0.25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GB_Musical_BP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Cullen W</cp:lastModifiedBy>
  <dcterms:created xsi:type="dcterms:W3CDTF">2017-04-20T15:17:24Z</dcterms:created>
  <dcterms:modified xsi:type="dcterms:W3CDTF">2022-06-20T19:54:43Z</dcterms:modified>
</cp:coreProperties>
</file>