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arketing Ops\OHN\OHN Vendor Monthly Referral Reports\2015\8-15 August\"/>
    </mc:Choice>
  </mc:AlternateContent>
  <bookViews>
    <workbookView xWindow="120" yWindow="120" windowWidth="24915" windowHeight="12330" activeTab="7"/>
  </bookViews>
  <sheets>
    <sheet name="2349" sheetId="2" r:id="rId1"/>
    <sheet name="2405" sheetId="4" r:id="rId2"/>
    <sheet name="2549" sheetId="5" r:id="rId3"/>
    <sheet name="2649" sheetId="6" r:id="rId4"/>
    <sheet name="2673" sheetId="7" r:id="rId5"/>
    <sheet name="2703" sheetId="8" r:id="rId6"/>
    <sheet name="2757" sheetId="9" r:id="rId7"/>
    <sheet name="Summary" sheetId="10" r:id="rId8"/>
  </sheets>
  <calcPr calcId="152511"/>
</workbook>
</file>

<file path=xl/calcChain.xml><?xml version="1.0" encoding="utf-8"?>
<calcChain xmlns="http://schemas.openxmlformats.org/spreadsheetml/2006/main">
  <c r="D9" i="10" l="1"/>
  <c r="D3" i="10"/>
  <c r="D4" i="10"/>
  <c r="D5" i="10"/>
  <c r="D6" i="10"/>
  <c r="D7" i="10"/>
  <c r="D8" i="10"/>
  <c r="D2" i="10"/>
  <c r="F4" i="9" l="1"/>
  <c r="E4" i="9"/>
  <c r="D4" i="9"/>
  <c r="F3" i="9"/>
  <c r="E3" i="9"/>
  <c r="D3" i="9"/>
  <c r="F2" i="9"/>
  <c r="E2" i="9"/>
  <c r="D2" i="9"/>
  <c r="F2" i="8"/>
  <c r="E2" i="8"/>
  <c r="D2" i="8"/>
  <c r="F3" i="7"/>
  <c r="E3" i="7"/>
  <c r="D3" i="7"/>
  <c r="F2" i="7"/>
  <c r="E2" i="7"/>
  <c r="D2" i="7"/>
  <c r="F2" i="6"/>
  <c r="E2" i="6"/>
  <c r="D2" i="6"/>
  <c r="F3" i="5"/>
  <c r="E3" i="5"/>
  <c r="D3" i="5"/>
  <c r="F2" i="5"/>
  <c r="E2" i="5"/>
  <c r="D2" i="5"/>
  <c r="F3" i="4"/>
  <c r="E3" i="4"/>
  <c r="D3" i="4"/>
  <c r="F2" i="4"/>
  <c r="E2" i="4"/>
  <c r="D2" i="4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<sst xmlns="http://schemas.openxmlformats.org/spreadsheetml/2006/main" count="115" uniqueCount="26">
  <si>
    <t>PROJECT</t>
  </si>
  <si>
    <t>PATIENT_ID</t>
  </si>
  <si>
    <t>CALL_ID</t>
  </si>
  <si>
    <t>DISPO_CD</t>
  </si>
  <si>
    <t>APPLICANT_STATUS_CD</t>
  </si>
  <si>
    <t>GID</t>
  </si>
  <si>
    <t>END_TIME</t>
  </si>
  <si>
    <t>RELEASE_DATE</t>
  </si>
  <si>
    <t>REFERRAL_COMPANY_NAME</t>
  </si>
  <si>
    <t>PHONE_NUMBER</t>
  </si>
  <si>
    <t>ACUR_AUDT</t>
  </si>
  <si>
    <t>RESOLUTION</t>
  </si>
  <si>
    <t>Empanel Online</t>
  </si>
  <si>
    <t>2349CPAEMP</t>
  </si>
  <si>
    <t>2349EMPOAR</t>
  </si>
  <si>
    <t>2405EMPOAR</t>
  </si>
  <si>
    <t>2549EMPOAR</t>
  </si>
  <si>
    <t>2649HTFEMP</t>
  </si>
  <si>
    <t>2673EMPPSO</t>
  </si>
  <si>
    <t>2703EMPMIG</t>
  </si>
  <si>
    <t>2757EMPOAR</t>
  </si>
  <si>
    <t>2757CPAEMP</t>
  </si>
  <si>
    <t xml:space="preserve">Study </t>
  </si>
  <si>
    <t>Released</t>
  </si>
  <si>
    <t>CPR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</si>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</sst>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5" fontId="16" fillId="0" borderId="10" xfId="42" applyNumberFormat="1" applyFont="1" applyBorder="1"/>
    <xf numFmtId="165" fontId="0" fillId="0" borderId="10" xfId="42" applyNumberFormat="1" applyFont="1" applyBorder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15" sqref="H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2349</v>
      </c>
      <c r="B2">
        <v>28461145</v>
      </c>
      <c r="C2">
        <v>37482457</v>
      </c>
      <c r="D2" t="str">
        <f>"1"</f>
        <v>1</v>
      </c>
      <c r="E2" t="str">
        <f>"R"</f>
        <v>R</v>
      </c>
      <c r="F2" t="str">
        <f>"EOL10805491"</f>
        <v>EOL10805491</v>
      </c>
      <c r="G2" s="1">
        <v>42230</v>
      </c>
      <c r="H2" s="1">
        <v>42230</v>
      </c>
      <c r="I2" t="s">
        <v>12</v>
      </c>
      <c r="J2" t="s">
        <v>13</v>
      </c>
    </row>
    <row r="3" spans="1:12" ht="15" customHeight="1" x14ac:dyDescent="0.25">
      <c r="A3">
        <v>2349</v>
      </c>
      <c r="B3">
        <v>28770825</v>
      </c>
      <c r="C3">
        <v>37966186</v>
      </c>
      <c r="D3" t="str">
        <f>"1"</f>
        <v>1</v>
      </c>
      <c r="E3" t="str">
        <f>"R"</f>
        <v>R</v>
      </c>
      <c r="F3" t="str">
        <f>"EOL10948805"</f>
        <v>EOL10948805</v>
      </c>
      <c r="G3" s="1">
        <v>42242</v>
      </c>
      <c r="H3" s="1">
        <v>42242</v>
      </c>
      <c r="I3" t="s">
        <v>12</v>
      </c>
      <c r="J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2405</v>
      </c>
      <c r="B2">
        <v>28869083</v>
      </c>
      <c r="C2">
        <v>38160326</v>
      </c>
      <c r="D2" t="str">
        <f>"1"</f>
        <v>1</v>
      </c>
      <c r="E2" t="str">
        <f>"R"</f>
        <v>R</v>
      </c>
      <c r="F2" t="str">
        <f>"EOL10997839"</f>
        <v>EOL10997839</v>
      </c>
      <c r="G2" s="1">
        <v>42246</v>
      </c>
      <c r="H2" s="1">
        <v>42247</v>
      </c>
      <c r="I2" t="s">
        <v>12</v>
      </c>
      <c r="J2" t="s">
        <v>15</v>
      </c>
    </row>
    <row r="3" spans="1:12" ht="15" customHeight="1" x14ac:dyDescent="0.25">
      <c r="A3">
        <v>2405</v>
      </c>
      <c r="B3">
        <v>28903915</v>
      </c>
      <c r="C3">
        <v>38201599</v>
      </c>
      <c r="D3" t="str">
        <f>"43"</f>
        <v>43</v>
      </c>
      <c r="E3" t="str">
        <f>"C"</f>
        <v>C</v>
      </c>
      <c r="F3" t="str">
        <f>"EOL11007943"</f>
        <v>EOL11007943</v>
      </c>
      <c r="G3" s="1">
        <v>42247</v>
      </c>
      <c r="I3" t="s">
        <v>12</v>
      </c>
      <c r="J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2549</v>
      </c>
      <c r="B2">
        <v>28688177</v>
      </c>
      <c r="C2">
        <v>37834598</v>
      </c>
      <c r="D2" t="str">
        <f t="shared" ref="D2:D3" si="0">"1"</f>
        <v>1</v>
      </c>
      <c r="E2" t="str">
        <f t="shared" ref="E2:E3" si="1">"R"</f>
        <v>R</v>
      </c>
      <c r="F2" t="str">
        <f>"EOL10924372"</f>
        <v>EOL10924372</v>
      </c>
      <c r="G2" s="1">
        <v>42240</v>
      </c>
      <c r="H2" s="1">
        <v>42240</v>
      </c>
      <c r="I2" t="s">
        <v>12</v>
      </c>
      <c r="J2" t="s">
        <v>16</v>
      </c>
    </row>
    <row r="3" spans="1:12" ht="15" customHeight="1" x14ac:dyDescent="0.25">
      <c r="A3">
        <v>2549</v>
      </c>
      <c r="B3">
        <v>28770878</v>
      </c>
      <c r="C3">
        <v>37966205</v>
      </c>
      <c r="D3" t="str">
        <f t="shared" si="0"/>
        <v>1</v>
      </c>
      <c r="E3" t="str">
        <f t="shared" si="1"/>
        <v>R</v>
      </c>
      <c r="F3" t="str">
        <f>"EOL10948823"</f>
        <v>EOL10948823</v>
      </c>
      <c r="G3" s="1">
        <v>42242</v>
      </c>
      <c r="H3" s="1">
        <v>42242</v>
      </c>
      <c r="I3" t="s">
        <v>12</v>
      </c>
      <c r="J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2649</v>
      </c>
      <c r="B2">
        <v>28730075</v>
      </c>
      <c r="C2">
        <v>37907424</v>
      </c>
      <c r="D2" t="str">
        <f t="shared" ref="D2" si="0">"1"</f>
        <v>1</v>
      </c>
      <c r="E2" t="str">
        <f t="shared" ref="E2" si="1">"R"</f>
        <v>R</v>
      </c>
      <c r="F2" t="str">
        <f>""</f>
        <v/>
      </c>
      <c r="G2" s="1">
        <v>42241</v>
      </c>
      <c r="H2" s="1">
        <v>42241</v>
      </c>
      <c r="I2" t="s">
        <v>12</v>
      </c>
      <c r="J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2673</v>
      </c>
      <c r="B2">
        <v>28746451</v>
      </c>
      <c r="C2">
        <v>37928223</v>
      </c>
      <c r="D2" t="str">
        <f t="shared" ref="D2:D3" si="0">"1"</f>
        <v>1</v>
      </c>
      <c r="E2" t="str">
        <f t="shared" ref="E2:E3" si="1">"R"</f>
        <v>R</v>
      </c>
      <c r="F2" t="str">
        <f>"EOL10943361"</f>
        <v>EOL10943361</v>
      </c>
      <c r="G2" s="1">
        <v>42241</v>
      </c>
      <c r="H2" s="1">
        <v>42241</v>
      </c>
      <c r="I2" t="s">
        <v>12</v>
      </c>
      <c r="J2" t="s">
        <v>18</v>
      </c>
    </row>
    <row r="3" spans="1:12" ht="15" customHeight="1" x14ac:dyDescent="0.25">
      <c r="A3">
        <v>2673</v>
      </c>
      <c r="B3">
        <v>28776929</v>
      </c>
      <c r="C3">
        <v>37977231</v>
      </c>
      <c r="D3" t="str">
        <f t="shared" si="0"/>
        <v>1</v>
      </c>
      <c r="E3" t="str">
        <f t="shared" si="1"/>
        <v>R</v>
      </c>
      <c r="F3" t="str">
        <f>"EOL10949693"</f>
        <v>EOL10949693</v>
      </c>
      <c r="G3" s="1">
        <v>42243</v>
      </c>
      <c r="H3" s="1">
        <v>42243</v>
      </c>
      <c r="I3" t="s">
        <v>12</v>
      </c>
      <c r="J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1" sqref="P21:P2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2703</v>
      </c>
      <c r="B2">
        <v>28101058</v>
      </c>
      <c r="C2">
        <v>36947861</v>
      </c>
      <c r="D2" t="str">
        <f t="shared" ref="D2" si="0">"1"</f>
        <v>1</v>
      </c>
      <c r="E2" t="str">
        <f t="shared" ref="E2" si="1">"R"</f>
        <v>R</v>
      </c>
      <c r="F2" t="str">
        <f>"EOL10685918"</f>
        <v>EOL10685918</v>
      </c>
      <c r="G2" s="1">
        <v>42214</v>
      </c>
      <c r="H2" s="1">
        <v>42219</v>
      </c>
      <c r="I2" t="s">
        <v>12</v>
      </c>
      <c r="J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2757</v>
      </c>
      <c r="B2">
        <v>28086948</v>
      </c>
      <c r="C2">
        <v>36930642</v>
      </c>
      <c r="D2" t="str">
        <f t="shared" ref="D2" si="0">"1"</f>
        <v>1</v>
      </c>
      <c r="E2" t="str">
        <f t="shared" ref="E2" si="1">"R"</f>
        <v>R</v>
      </c>
      <c r="F2" t="str">
        <f>"EOL10683780"</f>
        <v>EOL10683780</v>
      </c>
      <c r="G2" s="1">
        <v>42214</v>
      </c>
      <c r="H2" s="1">
        <v>42218</v>
      </c>
      <c r="I2" t="s">
        <v>12</v>
      </c>
      <c r="J2" t="s">
        <v>20</v>
      </c>
    </row>
    <row r="3" spans="1:12" ht="15" customHeight="1" x14ac:dyDescent="0.25">
      <c r="A3">
        <v>2757</v>
      </c>
      <c r="B3">
        <v>28778254</v>
      </c>
      <c r="C3">
        <v>37980751</v>
      </c>
      <c r="D3" t="str">
        <f>"43"</f>
        <v>43</v>
      </c>
      <c r="E3" t="str">
        <f>"C"</f>
        <v>C</v>
      </c>
      <c r="F3" t="str">
        <f>"EOL10950198"</f>
        <v>EOL10950198</v>
      </c>
      <c r="G3" s="1">
        <v>42243</v>
      </c>
      <c r="I3" t="s">
        <v>12</v>
      </c>
      <c r="J3" t="s">
        <v>20</v>
      </c>
    </row>
    <row r="4" spans="1:12" ht="15" customHeight="1" x14ac:dyDescent="0.25">
      <c r="A4">
        <v>2757</v>
      </c>
      <c r="B4">
        <v>28877601</v>
      </c>
      <c r="C4">
        <v>38156969</v>
      </c>
      <c r="D4" t="str">
        <f>"1"</f>
        <v>1</v>
      </c>
      <c r="E4" t="str">
        <f>"R"</f>
        <v>R</v>
      </c>
      <c r="F4" t="str">
        <f>"EOL11001443"</f>
        <v>EOL11001443</v>
      </c>
      <c r="G4" s="1">
        <v>42247</v>
      </c>
      <c r="H4" s="1">
        <v>42247</v>
      </c>
      <c r="I4" t="s">
        <v>12</v>
      </c>
      <c r="J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N9" sqref="N9"/>
    </sheetView>
  </sheetViews>
  <sheetFormatPr defaultRowHeight="15" x14ac:dyDescent="0.25"/>
  <cols>
    <col min="3" max="3" width="5.85546875" style="7" bestFit="1" customWidth="1"/>
    <col min="4" max="4" width="6.85546875" style="7" bestFit="1" customWidth="1"/>
  </cols>
  <sheetData>
    <row r="1" spans="1:4" s="2" customFormat="1" x14ac:dyDescent="0.25">
      <c r="A1" s="3" t="s">
        <v>22</v>
      </c>
      <c r="B1" s="3" t="s">
        <v>23</v>
      </c>
      <c r="C1" s="5" t="s">
        <v>24</v>
      </c>
      <c r="D1" s="5" t="s">
        <v>25</v>
      </c>
    </row>
    <row r="2" spans="1:4" x14ac:dyDescent="0.25">
      <c r="A2" s="4">
        <v>2349</v>
      </c>
      <c r="B2" s="4">
        <v>2</v>
      </c>
      <c r="C2" s="6">
        <v>55</v>
      </c>
      <c r="D2" s="6">
        <f>(B2*C2)</f>
        <v>110</v>
      </c>
    </row>
    <row r="3" spans="1:4" x14ac:dyDescent="0.25">
      <c r="A3" s="4">
        <v>2405</v>
      </c>
      <c r="B3" s="4">
        <v>2</v>
      </c>
      <c r="C3" s="6">
        <v>50</v>
      </c>
      <c r="D3" s="6">
        <f t="shared" ref="D3:D8" si="0">(B3*C3)</f>
        <v>100</v>
      </c>
    </row>
    <row r="4" spans="1:4" x14ac:dyDescent="0.25">
      <c r="A4" s="4">
        <v>2549</v>
      </c>
      <c r="B4" s="4">
        <v>2</v>
      </c>
      <c r="C4" s="6">
        <v>50</v>
      </c>
      <c r="D4" s="6">
        <f t="shared" si="0"/>
        <v>100</v>
      </c>
    </row>
    <row r="5" spans="1:4" x14ac:dyDescent="0.25">
      <c r="A5" s="4">
        <v>2649</v>
      </c>
      <c r="B5" s="4">
        <v>1</v>
      </c>
      <c r="C5" s="6">
        <v>65</v>
      </c>
      <c r="D5" s="6">
        <f t="shared" si="0"/>
        <v>65</v>
      </c>
    </row>
    <row r="6" spans="1:4" x14ac:dyDescent="0.25">
      <c r="A6" s="4">
        <v>2673</v>
      </c>
      <c r="B6" s="4">
        <v>2</v>
      </c>
      <c r="C6" s="6">
        <v>55</v>
      </c>
      <c r="D6" s="6">
        <f t="shared" si="0"/>
        <v>110</v>
      </c>
    </row>
    <row r="7" spans="1:4" x14ac:dyDescent="0.25">
      <c r="A7" s="4">
        <v>2703</v>
      </c>
      <c r="B7" s="4">
        <v>1</v>
      </c>
      <c r="C7" s="6">
        <v>60</v>
      </c>
      <c r="D7" s="6">
        <f t="shared" si="0"/>
        <v>60</v>
      </c>
    </row>
    <row r="8" spans="1:4" x14ac:dyDescent="0.25">
      <c r="A8" s="4">
        <v>2757</v>
      </c>
      <c r="B8" s="4">
        <v>3</v>
      </c>
      <c r="C8" s="6">
        <v>50</v>
      </c>
      <c r="D8" s="6">
        <f t="shared" si="0"/>
        <v>150</v>
      </c>
    </row>
    <row r="9" spans="1:4" s="2" customFormat="1" x14ac:dyDescent="0.25">
      <c r="A9" s="3" t="s">
        <v>25</v>
      </c>
      <c r="B9" s="3"/>
      <c r="C9" s="5"/>
      <c r="D9" s="5">
        <f>SUM(D2:D8)</f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2349</vt:lpstr>
      <vt:lpstr>2405</vt:lpstr>
      <vt:lpstr>2549</vt:lpstr>
      <vt:lpstr>2649</vt:lpstr>
      <vt:lpstr>2673</vt:lpstr>
      <vt:lpstr>2703</vt:lpstr>
      <vt:lpstr>2757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MacMahon</dc:creator>
  <cp:lastModifiedBy>Courtney Wagner</cp:lastModifiedBy>
  <dcterms:created xsi:type="dcterms:W3CDTF">2015-09-03T16:19:44Z</dcterms:created>
  <dcterms:modified xsi:type="dcterms:W3CDTF">2015-09-08T15:20:23Z</dcterms:modified>
</cp:coreProperties>
</file>